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rhadi\Desktop\1404\موسسات کارآموزی\"/>
    </mc:Choice>
  </mc:AlternateContent>
  <bookViews>
    <workbookView xWindow="-120" yWindow="-120" windowWidth="20730" windowHeight="11160" tabRatio="685" firstSheet="8" activeTab="8"/>
  </bookViews>
  <sheets>
    <sheet name="نسخه نهایی" sheetId="1" state="hidden" r:id="rId1"/>
    <sheet name="Sheet1" sheetId="7" state="hidden" r:id="rId2"/>
    <sheet name="ورزش" sheetId="5" state="hidden" r:id="rId3"/>
    <sheet name="خدمات حقوقی" sheetId="6" state="hidden" r:id="rId4"/>
    <sheet name="طلا و جواهر سازی" sheetId="4" state="hidden" r:id="rId5"/>
    <sheet name="صنایع غذایی" sheetId="3" state="hidden" r:id="rId6"/>
    <sheet name="مراقبت و زیبایی1404" sheetId="2" state="hidden" r:id="rId7"/>
    <sheet name="درصد افزایش 1404" sheetId="10" state="hidden" r:id="rId8"/>
    <sheet name="شهریه 1404" sheetId="8" r:id="rId9"/>
    <sheet name="بالای 30%" sheetId="9" state="hidden" r:id="rId10"/>
  </sheets>
  <definedNames>
    <definedName name="_xlnm._FilterDatabase" localSheetId="9" hidden="1">'بالای 30%'!$A$2:$Q$1773</definedName>
    <definedName name="_xlnm._FilterDatabase" localSheetId="8" hidden="1">'شهریه 1404'!$A$1:$G$1893</definedName>
    <definedName name="_xlnm._FilterDatabase" localSheetId="0" hidden="1">'نسخه نهایی'!$A$2:$Q$1768</definedName>
    <definedName name="_xlnm.Print_Area" localSheetId="9">'بالای 30%'!$A$1:$N$1879</definedName>
    <definedName name="_xlnm.Print_Area" localSheetId="8">'شهریه 1404'!$A$1:$J$1818</definedName>
    <definedName name="_xlnm.Print_Area" localSheetId="0">'نسخه نهایی'!$A$1:$N$1874</definedName>
    <definedName name="_xlnm.Print_Titles" localSheetId="9">'بالای 30%'!$2:$2</definedName>
    <definedName name="_xlnm.Print_Titles" localSheetId="8">'شهریه 1404'!$1:$1</definedName>
    <definedName name="_xlnm.Print_Titles" localSheetId="0">'نسخه نهایی'!$2:$2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2" l="1"/>
  <c r="L50" i="2" l="1"/>
  <c r="N50" i="2" s="1"/>
  <c r="I72" i="2"/>
  <c r="J72" i="2"/>
  <c r="I67" i="2"/>
  <c r="F65" i="2" l="1"/>
  <c r="K65" i="2" s="1"/>
  <c r="F66" i="2"/>
  <c r="F61" i="2"/>
  <c r="F62" i="2"/>
  <c r="F63" i="2"/>
  <c r="F64" i="2"/>
  <c r="F77" i="2"/>
  <c r="G72" i="2"/>
  <c r="G60" i="2"/>
  <c r="G50" i="2"/>
  <c r="G44" i="2"/>
  <c r="G40" i="2"/>
  <c r="G35" i="2"/>
  <c r="G28" i="2"/>
  <c r="G22" i="2"/>
  <c r="G17" i="2"/>
  <c r="G10" i="2"/>
  <c r="F46" i="2"/>
  <c r="F47" i="2"/>
  <c r="F48" i="2"/>
  <c r="F49" i="2"/>
  <c r="F45" i="2"/>
  <c r="F75" i="2"/>
  <c r="F76" i="2"/>
  <c r="F74" i="2"/>
  <c r="F78" i="2"/>
  <c r="F79" i="2"/>
  <c r="F73" i="2"/>
  <c r="F69" i="2"/>
  <c r="F70" i="2"/>
  <c r="F71" i="2"/>
  <c r="F68" i="2"/>
  <c r="F52" i="2"/>
  <c r="F53" i="2"/>
  <c r="F54" i="2"/>
  <c r="F55" i="2"/>
  <c r="F56" i="2"/>
  <c r="F57" i="2"/>
  <c r="F58" i="2"/>
  <c r="F59" i="2"/>
  <c r="F51" i="2"/>
  <c r="F42" i="2"/>
  <c r="F43" i="2"/>
  <c r="F41" i="2"/>
  <c r="F37" i="2"/>
  <c r="F38" i="2"/>
  <c r="F39" i="2"/>
  <c r="F36" i="2"/>
  <c r="F30" i="2"/>
  <c r="F31" i="2"/>
  <c r="F32" i="2"/>
  <c r="F33" i="2"/>
  <c r="F34" i="2"/>
  <c r="F29" i="2"/>
  <c r="F24" i="2"/>
  <c r="F25" i="2"/>
  <c r="F26" i="2"/>
  <c r="F27" i="2"/>
  <c r="F23" i="2"/>
  <c r="F19" i="2"/>
  <c r="F20" i="2"/>
  <c r="F21" i="2"/>
  <c r="F18" i="2"/>
  <c r="F12" i="2"/>
  <c r="F13" i="2"/>
  <c r="F14" i="2"/>
  <c r="F15" i="2"/>
  <c r="F16" i="2"/>
  <c r="F11" i="2"/>
  <c r="F5" i="2"/>
  <c r="F6" i="2"/>
  <c r="F7" i="2"/>
  <c r="F8" i="2"/>
  <c r="F9" i="2"/>
  <c r="F4" i="2"/>
  <c r="H12" i="2" l="1"/>
  <c r="K12" i="2"/>
  <c r="H36" i="2"/>
  <c r="K36" i="2"/>
  <c r="H73" i="2"/>
  <c r="K73" i="2"/>
  <c r="H62" i="2"/>
  <c r="K62" i="2"/>
  <c r="M65" i="2"/>
  <c r="L65" i="2"/>
  <c r="N65" i="2" s="1"/>
  <c r="H7" i="2"/>
  <c r="K7" i="2"/>
  <c r="H25" i="2"/>
  <c r="K25" i="2"/>
  <c r="H59" i="2"/>
  <c r="K59" i="2"/>
  <c r="H48" i="2"/>
  <c r="K48" i="2"/>
  <c r="H4" i="2"/>
  <c r="K4" i="2"/>
  <c r="H6" i="2"/>
  <c r="K6" i="2"/>
  <c r="H15" i="2"/>
  <c r="K15" i="2"/>
  <c r="H18" i="2"/>
  <c r="K18" i="2"/>
  <c r="H23" i="2"/>
  <c r="K23" i="2"/>
  <c r="H24" i="2"/>
  <c r="K24" i="2"/>
  <c r="H32" i="2"/>
  <c r="K32" i="2"/>
  <c r="H39" i="2"/>
  <c r="K39" i="2"/>
  <c r="H43" i="2"/>
  <c r="K43" i="2"/>
  <c r="H58" i="2"/>
  <c r="K58" i="2"/>
  <c r="H54" i="2"/>
  <c r="K54" i="2"/>
  <c r="H71" i="2"/>
  <c r="K71" i="2"/>
  <c r="H79" i="2"/>
  <c r="K79" i="2"/>
  <c r="H75" i="2"/>
  <c r="K75" i="2"/>
  <c r="H47" i="2"/>
  <c r="K47" i="2"/>
  <c r="H77" i="2"/>
  <c r="K77" i="2"/>
  <c r="H61" i="2"/>
  <c r="K61" i="2"/>
  <c r="H19" i="2"/>
  <c r="K19" i="2"/>
  <c r="H41" i="2"/>
  <c r="K41" i="2"/>
  <c r="H76" i="2"/>
  <c r="K76" i="2"/>
  <c r="H5" i="2"/>
  <c r="K5" i="2"/>
  <c r="H21" i="2"/>
  <c r="K21" i="2"/>
  <c r="H27" i="2"/>
  <c r="K27" i="2"/>
  <c r="H29" i="2"/>
  <c r="K29" i="2"/>
  <c r="H31" i="2"/>
  <c r="K31" i="2"/>
  <c r="H38" i="2"/>
  <c r="K38" i="2"/>
  <c r="H42" i="2"/>
  <c r="K42" i="2"/>
  <c r="H57" i="2"/>
  <c r="K57" i="2"/>
  <c r="H53" i="2"/>
  <c r="K53" i="2"/>
  <c r="H70" i="2"/>
  <c r="K70" i="2"/>
  <c r="H78" i="2"/>
  <c r="K78" i="2"/>
  <c r="H45" i="2"/>
  <c r="K45" i="2"/>
  <c r="H46" i="2"/>
  <c r="K46" i="2"/>
  <c r="H64" i="2"/>
  <c r="K64" i="2"/>
  <c r="H65" i="2"/>
  <c r="H16" i="2"/>
  <c r="K16" i="2"/>
  <c r="H33" i="2"/>
  <c r="K33" i="2"/>
  <c r="H55" i="2"/>
  <c r="K55" i="2"/>
  <c r="H68" i="2"/>
  <c r="K68" i="2"/>
  <c r="H9" i="2"/>
  <c r="K9" i="2"/>
  <c r="H14" i="2"/>
  <c r="K14" i="2"/>
  <c r="H8" i="2"/>
  <c r="K8" i="2"/>
  <c r="H11" i="2"/>
  <c r="K11" i="2"/>
  <c r="H13" i="2"/>
  <c r="K13" i="2"/>
  <c r="H20" i="2"/>
  <c r="K20" i="2"/>
  <c r="H26" i="2"/>
  <c r="K26" i="2"/>
  <c r="H34" i="2"/>
  <c r="K34" i="2"/>
  <c r="H30" i="2"/>
  <c r="K30" i="2"/>
  <c r="H37" i="2"/>
  <c r="K37" i="2"/>
  <c r="H51" i="2"/>
  <c r="K51" i="2"/>
  <c r="H56" i="2"/>
  <c r="K56" i="2"/>
  <c r="H52" i="2"/>
  <c r="K52" i="2"/>
  <c r="H69" i="2"/>
  <c r="K69" i="2"/>
  <c r="H74" i="2"/>
  <c r="K74" i="2"/>
  <c r="H49" i="2"/>
  <c r="K49" i="2"/>
  <c r="H63" i="2"/>
  <c r="K63" i="2"/>
  <c r="H66" i="2"/>
  <c r="K66" i="2"/>
  <c r="F67" i="2"/>
  <c r="H67" i="2" s="1"/>
  <c r="J67" i="2" s="1"/>
  <c r="H10" i="2"/>
  <c r="H28" i="2"/>
  <c r="H60" i="2"/>
  <c r="H17" i="2"/>
  <c r="H22" i="2"/>
  <c r="H35" i="2"/>
  <c r="H40" i="2"/>
  <c r="H44" i="2"/>
  <c r="H72" i="2"/>
  <c r="H50" i="2"/>
  <c r="F50" i="2"/>
  <c r="F60" i="2"/>
  <c r="F72" i="2"/>
  <c r="F17" i="2"/>
  <c r="K17" i="2" s="1"/>
  <c r="F22" i="2"/>
  <c r="K22" i="2" s="1"/>
  <c r="F35" i="2"/>
  <c r="K35" i="2" s="1"/>
  <c r="L35" i="2" s="1"/>
  <c r="F40" i="2"/>
  <c r="K40" i="2" s="1"/>
  <c r="L40" i="2" s="1"/>
  <c r="F44" i="2"/>
  <c r="K44" i="2" s="1"/>
  <c r="L44" i="2" s="1"/>
  <c r="F28" i="2"/>
  <c r="K28" i="2" s="1"/>
  <c r="L28" i="2" s="1"/>
  <c r="M36" i="2" l="1"/>
  <c r="L36" i="2"/>
  <c r="N36" i="2" s="1"/>
  <c r="M22" i="2"/>
  <c r="L22" i="2"/>
  <c r="N22" i="2" s="1"/>
  <c r="M66" i="2"/>
  <c r="L66" i="2"/>
  <c r="N66" i="2" s="1"/>
  <c r="M49" i="2"/>
  <c r="L49" i="2"/>
  <c r="N49" i="2" s="1"/>
  <c r="M69" i="2"/>
  <c r="L69" i="2"/>
  <c r="N69" i="2" s="1"/>
  <c r="M56" i="2"/>
  <c r="L56" i="2"/>
  <c r="N56" i="2" s="1"/>
  <c r="M37" i="2"/>
  <c r="L37" i="2"/>
  <c r="N37" i="2" s="1"/>
  <c r="M34" i="2"/>
  <c r="L34" i="2"/>
  <c r="N34" i="2" s="1"/>
  <c r="M20" i="2"/>
  <c r="L20" i="2"/>
  <c r="N20" i="2" s="1"/>
  <c r="M11" i="2"/>
  <c r="L11" i="2"/>
  <c r="N11" i="2" s="1"/>
  <c r="M14" i="2"/>
  <c r="L14" i="2"/>
  <c r="N14" i="2" s="1"/>
  <c r="M68" i="2"/>
  <c r="K72" i="2"/>
  <c r="L72" i="2" s="1"/>
  <c r="L68" i="2"/>
  <c r="N68" i="2" s="1"/>
  <c r="M33" i="2"/>
  <c r="L33" i="2"/>
  <c r="N33" i="2" s="1"/>
  <c r="M45" i="2"/>
  <c r="L45" i="2"/>
  <c r="N45" i="2" s="1"/>
  <c r="M70" i="2"/>
  <c r="L70" i="2"/>
  <c r="N70" i="2" s="1"/>
  <c r="M57" i="2"/>
  <c r="L57" i="2"/>
  <c r="N57" i="2" s="1"/>
  <c r="M38" i="2"/>
  <c r="L38" i="2"/>
  <c r="N38" i="2" s="1"/>
  <c r="M29" i="2"/>
  <c r="L29" i="2"/>
  <c r="N29" i="2" s="1"/>
  <c r="M21" i="2"/>
  <c r="L21" i="2"/>
  <c r="N21" i="2" s="1"/>
  <c r="M76" i="2"/>
  <c r="L76" i="2"/>
  <c r="N76" i="2" s="1"/>
  <c r="M19" i="2"/>
  <c r="L19" i="2"/>
  <c r="N19" i="2" s="1"/>
  <c r="M61" i="2"/>
  <c r="L61" i="2"/>
  <c r="N61" i="2" s="1"/>
  <c r="K67" i="2"/>
  <c r="L67" i="2" s="1"/>
  <c r="M47" i="2"/>
  <c r="L47" i="2"/>
  <c r="N47" i="2" s="1"/>
  <c r="M79" i="2"/>
  <c r="L79" i="2"/>
  <c r="N79" i="2" s="1"/>
  <c r="M54" i="2"/>
  <c r="L54" i="2"/>
  <c r="N54" i="2" s="1"/>
  <c r="M43" i="2"/>
  <c r="L43" i="2"/>
  <c r="N43" i="2" s="1"/>
  <c r="M32" i="2"/>
  <c r="L32" i="2"/>
  <c r="N32" i="2" s="1"/>
  <c r="M23" i="2"/>
  <c r="L23" i="2"/>
  <c r="N23" i="2" s="1"/>
  <c r="M15" i="2"/>
  <c r="L15" i="2"/>
  <c r="N15" i="2" s="1"/>
  <c r="M4" i="2"/>
  <c r="L4" i="2"/>
  <c r="N4" i="2" s="1"/>
  <c r="M48" i="2"/>
  <c r="L48" i="2"/>
  <c r="N48" i="2" s="1"/>
  <c r="M25" i="2"/>
  <c r="L25" i="2"/>
  <c r="N25" i="2" s="1"/>
  <c r="M17" i="2"/>
  <c r="L17" i="2"/>
  <c r="N17" i="2" s="1"/>
  <c r="M62" i="2"/>
  <c r="L62" i="2"/>
  <c r="N62" i="2" s="1"/>
  <c r="M73" i="2"/>
  <c r="L73" i="2"/>
  <c r="N73" i="2" s="1"/>
  <c r="M12" i="2"/>
  <c r="L12" i="2"/>
  <c r="N12" i="2" s="1"/>
  <c r="M63" i="2"/>
  <c r="L63" i="2"/>
  <c r="N63" i="2" s="1"/>
  <c r="M74" i="2"/>
  <c r="L74" i="2"/>
  <c r="N74" i="2" s="1"/>
  <c r="M52" i="2"/>
  <c r="L52" i="2"/>
  <c r="N52" i="2" s="1"/>
  <c r="M51" i="2"/>
  <c r="L51" i="2"/>
  <c r="N51" i="2" s="1"/>
  <c r="K60" i="2"/>
  <c r="L60" i="2" s="1"/>
  <c r="M30" i="2"/>
  <c r="L30" i="2"/>
  <c r="N30" i="2" s="1"/>
  <c r="M26" i="2"/>
  <c r="L26" i="2"/>
  <c r="N26" i="2" s="1"/>
  <c r="M13" i="2"/>
  <c r="L13" i="2"/>
  <c r="N13" i="2" s="1"/>
  <c r="M8" i="2"/>
  <c r="L8" i="2"/>
  <c r="N8" i="2" s="1"/>
  <c r="M9" i="2"/>
  <c r="L9" i="2"/>
  <c r="N9" i="2" s="1"/>
  <c r="M55" i="2"/>
  <c r="L55" i="2"/>
  <c r="N55" i="2" s="1"/>
  <c r="M16" i="2"/>
  <c r="L16" i="2"/>
  <c r="N16" i="2" s="1"/>
  <c r="M64" i="2"/>
  <c r="L64" i="2"/>
  <c r="N64" i="2" s="1"/>
  <c r="M46" i="2"/>
  <c r="L46" i="2"/>
  <c r="N46" i="2" s="1"/>
  <c r="M78" i="2"/>
  <c r="L78" i="2"/>
  <c r="N78" i="2" s="1"/>
  <c r="M53" i="2"/>
  <c r="L53" i="2"/>
  <c r="N53" i="2" s="1"/>
  <c r="M42" i="2"/>
  <c r="L42" i="2"/>
  <c r="N42" i="2" s="1"/>
  <c r="M31" i="2"/>
  <c r="L31" i="2"/>
  <c r="N31" i="2" s="1"/>
  <c r="M27" i="2"/>
  <c r="L27" i="2"/>
  <c r="N27" i="2" s="1"/>
  <c r="M5" i="2"/>
  <c r="L5" i="2"/>
  <c r="N5" i="2" s="1"/>
  <c r="M41" i="2"/>
  <c r="L41" i="2"/>
  <c r="N41" i="2" s="1"/>
  <c r="M77" i="2"/>
  <c r="L77" i="2"/>
  <c r="N77" i="2" s="1"/>
  <c r="M75" i="2"/>
  <c r="L75" i="2"/>
  <c r="N75" i="2" s="1"/>
  <c r="M71" i="2"/>
  <c r="L71" i="2"/>
  <c r="N71" i="2" s="1"/>
  <c r="M58" i="2"/>
  <c r="L58" i="2"/>
  <c r="N58" i="2" s="1"/>
  <c r="M39" i="2"/>
  <c r="L39" i="2"/>
  <c r="N39" i="2" s="1"/>
  <c r="M24" i="2"/>
  <c r="L24" i="2"/>
  <c r="N24" i="2" s="1"/>
  <c r="M18" i="2"/>
  <c r="L18" i="2"/>
  <c r="N18" i="2" s="1"/>
  <c r="M6" i="2"/>
  <c r="L6" i="2"/>
  <c r="N6" i="2" s="1"/>
  <c r="M59" i="2"/>
  <c r="L59" i="2"/>
  <c r="N59" i="2" s="1"/>
  <c r="M7" i="2"/>
  <c r="L7" i="2"/>
  <c r="N7" i="2" s="1"/>
  <c r="S1447" i="9" l="1"/>
  <c r="S1446" i="9"/>
  <c r="S1445" i="9"/>
  <c r="S1444" i="9"/>
  <c r="S1443" i="9"/>
  <c r="S1442" i="9"/>
  <c r="S1441" i="9"/>
  <c r="S1440" i="9"/>
  <c r="S858" i="9"/>
  <c r="S857" i="9"/>
  <c r="S856" i="9"/>
  <c r="S855" i="9"/>
  <c r="S854" i="9"/>
  <c r="S853" i="9"/>
  <c r="S852" i="9"/>
  <c r="S851" i="9"/>
  <c r="S850" i="9"/>
  <c r="S849" i="9"/>
  <c r="S848" i="9"/>
  <c r="S847" i="9"/>
  <c r="S846" i="9"/>
  <c r="S845" i="9"/>
  <c r="S844" i="9"/>
  <c r="S843" i="9"/>
  <c r="S842" i="9"/>
  <c r="S841" i="9"/>
  <c r="S840" i="9"/>
  <c r="S839" i="9"/>
  <c r="S838" i="9"/>
  <c r="S837" i="9"/>
  <c r="S836" i="9"/>
  <c r="S835" i="9"/>
  <c r="S834" i="9"/>
  <c r="S833" i="9"/>
  <c r="S586" i="9"/>
  <c r="S585" i="9"/>
  <c r="S584" i="9"/>
  <c r="S583" i="9"/>
  <c r="S582" i="9"/>
  <c r="S580" i="9"/>
  <c r="S579" i="9"/>
  <c r="S578" i="9"/>
  <c r="S570" i="9"/>
  <c r="S569" i="9"/>
  <c r="S349" i="9"/>
  <c r="S344" i="9"/>
  <c r="S337" i="9"/>
  <c r="S333" i="9"/>
  <c r="S332" i="9"/>
  <c r="S315" i="9"/>
  <c r="S310" i="9"/>
  <c r="S299" i="9"/>
  <c r="S288" i="9"/>
  <c r="S285" i="9"/>
  <c r="S284" i="9"/>
  <c r="S282" i="9"/>
  <c r="S277" i="9"/>
  <c r="S276" i="9"/>
  <c r="S275" i="9"/>
  <c r="S264" i="9"/>
  <c r="S261" i="9"/>
  <c r="S260" i="9"/>
  <c r="S259" i="9"/>
  <c r="S254" i="9"/>
  <c r="S253" i="9"/>
  <c r="S252" i="9"/>
  <c r="S250" i="9"/>
  <c r="S249" i="9"/>
  <c r="S248" i="9"/>
  <c r="S247" i="9"/>
  <c r="S239" i="9"/>
  <c r="S238" i="9"/>
  <c r="S236" i="9"/>
  <c r="S235" i="9"/>
  <c r="S233" i="9"/>
  <c r="S232" i="9"/>
  <c r="S231" i="9"/>
  <c r="S230" i="9"/>
  <c r="S229" i="9"/>
  <c r="S223" i="9"/>
  <c r="S222" i="9"/>
  <c r="S221" i="9"/>
  <c r="S219" i="9"/>
  <c r="S218" i="9"/>
  <c r="S154" i="9"/>
  <c r="S15" i="9"/>
  <c r="S14" i="9"/>
  <c r="S13" i="9"/>
  <c r="S12" i="9"/>
  <c r="S11" i="9"/>
  <c r="P1879" i="9" l="1"/>
  <c r="P1878" i="9"/>
  <c r="P1877" i="9"/>
  <c r="P1876" i="9"/>
  <c r="P1875" i="9"/>
  <c r="P1874" i="9"/>
  <c r="P1873" i="9"/>
  <c r="P1872" i="9"/>
  <c r="P1871" i="9"/>
  <c r="P1870" i="9"/>
  <c r="P1869" i="9"/>
  <c r="P1868" i="9"/>
  <c r="P1867" i="9"/>
  <c r="P1866" i="9"/>
  <c r="P1865" i="9"/>
  <c r="P1864" i="9"/>
  <c r="P1863" i="9"/>
  <c r="P1862" i="9"/>
  <c r="P1861" i="9"/>
  <c r="P1860" i="9"/>
  <c r="P1859" i="9"/>
  <c r="P1858" i="9"/>
  <c r="P1857" i="9"/>
  <c r="P1856" i="9"/>
  <c r="P1855" i="9"/>
  <c r="P1854" i="9"/>
  <c r="P1853" i="9"/>
  <c r="P1852" i="9"/>
  <c r="P1851" i="9"/>
  <c r="P1850" i="9"/>
  <c r="P1849" i="9"/>
  <c r="P1848" i="9"/>
  <c r="P1847" i="9"/>
  <c r="P1846" i="9"/>
  <c r="P1845" i="9"/>
  <c r="P1844" i="9"/>
  <c r="P1843" i="9"/>
  <c r="P1842" i="9"/>
  <c r="P1841" i="9"/>
  <c r="P1840" i="9"/>
  <c r="P1839" i="9"/>
  <c r="P1838" i="9"/>
  <c r="P1773" i="9"/>
  <c r="N1773" i="9"/>
  <c r="M1773" i="9"/>
  <c r="P1772" i="9"/>
  <c r="N1772" i="9"/>
  <c r="M1772" i="9"/>
  <c r="P1771" i="9"/>
  <c r="N1771" i="9"/>
  <c r="M1771" i="9"/>
  <c r="P1770" i="9"/>
  <c r="N1770" i="9"/>
  <c r="M1770" i="9"/>
  <c r="P1769" i="9"/>
  <c r="N1769" i="9"/>
  <c r="M1769" i="9"/>
  <c r="P1768" i="9"/>
  <c r="N1768" i="9"/>
  <c r="M1768" i="9"/>
  <c r="P1767" i="9"/>
  <c r="N1767" i="9"/>
  <c r="M1767" i="9"/>
  <c r="P1766" i="9"/>
  <c r="N1766" i="9"/>
  <c r="M1766" i="9"/>
  <c r="P1765" i="9"/>
  <c r="N1765" i="9"/>
  <c r="M1765" i="9"/>
  <c r="P1764" i="9"/>
  <c r="N1764" i="9"/>
  <c r="M1764" i="9"/>
  <c r="P1763" i="9"/>
  <c r="N1763" i="9"/>
  <c r="M1763" i="9"/>
  <c r="P1762" i="9"/>
  <c r="N1762" i="9"/>
  <c r="M1762" i="9"/>
  <c r="P1761" i="9"/>
  <c r="N1761" i="9"/>
  <c r="M1761" i="9"/>
  <c r="P1760" i="9"/>
  <c r="N1760" i="9"/>
  <c r="M1760" i="9"/>
  <c r="P1759" i="9"/>
  <c r="N1759" i="9"/>
  <c r="M1759" i="9"/>
  <c r="P1758" i="9"/>
  <c r="N1758" i="9"/>
  <c r="M1758" i="9"/>
  <c r="P1757" i="9"/>
  <c r="N1757" i="9"/>
  <c r="M1757" i="9"/>
  <c r="P1756" i="9"/>
  <c r="N1756" i="9"/>
  <c r="M1756" i="9"/>
  <c r="P1755" i="9"/>
  <c r="N1755" i="9"/>
  <c r="M1755" i="9"/>
  <c r="P1754" i="9"/>
  <c r="N1754" i="9"/>
  <c r="M1754" i="9"/>
  <c r="P1753" i="9"/>
  <c r="N1753" i="9"/>
  <c r="M1753" i="9"/>
  <c r="P1752" i="9"/>
  <c r="N1752" i="9"/>
  <c r="M1752" i="9"/>
  <c r="P1751" i="9"/>
  <c r="N1751" i="9"/>
  <c r="M1751" i="9"/>
  <c r="P1750" i="9"/>
  <c r="N1750" i="9"/>
  <c r="M1750" i="9"/>
  <c r="P1749" i="9"/>
  <c r="N1749" i="9"/>
  <c r="M1749" i="9"/>
  <c r="P1748" i="9"/>
  <c r="N1748" i="9"/>
  <c r="M1748" i="9"/>
  <c r="P1747" i="9"/>
  <c r="N1747" i="9"/>
  <c r="M1747" i="9"/>
  <c r="P1746" i="9"/>
  <c r="N1746" i="9"/>
  <c r="M1746" i="9"/>
  <c r="P1745" i="9"/>
  <c r="N1745" i="9"/>
  <c r="M1745" i="9"/>
  <c r="P1744" i="9"/>
  <c r="N1744" i="9"/>
  <c r="M1744" i="9"/>
  <c r="L1743" i="9"/>
  <c r="N1743" i="9" s="1"/>
  <c r="K1743" i="9"/>
  <c r="P1743" i="9" s="1"/>
  <c r="L1742" i="9"/>
  <c r="N1742" i="9" s="1"/>
  <c r="K1742" i="9"/>
  <c r="P1742" i="9" s="1"/>
  <c r="L1741" i="9"/>
  <c r="N1741" i="9" s="1"/>
  <c r="K1741" i="9"/>
  <c r="M1741" i="9" s="1"/>
  <c r="P1740" i="9"/>
  <c r="N1740" i="9"/>
  <c r="M1740" i="9"/>
  <c r="P1739" i="9"/>
  <c r="N1739" i="9"/>
  <c r="M1739" i="9"/>
  <c r="P1738" i="9"/>
  <c r="N1738" i="9"/>
  <c r="M1738" i="9"/>
  <c r="P1737" i="9"/>
  <c r="N1737" i="9"/>
  <c r="M1737" i="9"/>
  <c r="P1736" i="9"/>
  <c r="N1736" i="9"/>
  <c r="M1736" i="9"/>
  <c r="P1735" i="9"/>
  <c r="N1735" i="9"/>
  <c r="M1735" i="9"/>
  <c r="P1734" i="9"/>
  <c r="N1734" i="9"/>
  <c r="M1734" i="9"/>
  <c r="P1733" i="9"/>
  <c r="N1733" i="9"/>
  <c r="M1733" i="9"/>
  <c r="P1732" i="9"/>
  <c r="N1732" i="9"/>
  <c r="M1732" i="9"/>
  <c r="P1731" i="9"/>
  <c r="N1731" i="9"/>
  <c r="M1731" i="9"/>
  <c r="P1730" i="9"/>
  <c r="N1730" i="9"/>
  <c r="M1730" i="9"/>
  <c r="P1729" i="9"/>
  <c r="N1729" i="9"/>
  <c r="M1729" i="9"/>
  <c r="P1728" i="9"/>
  <c r="N1728" i="9"/>
  <c r="M1728" i="9"/>
  <c r="P1727" i="9"/>
  <c r="N1727" i="9"/>
  <c r="M1727" i="9"/>
  <c r="P1726" i="9"/>
  <c r="N1726" i="9"/>
  <c r="M1726" i="9"/>
  <c r="P1725" i="9"/>
  <c r="N1725" i="9"/>
  <c r="M1725" i="9"/>
  <c r="P1724" i="9"/>
  <c r="N1724" i="9"/>
  <c r="M1724" i="9"/>
  <c r="P1723" i="9"/>
  <c r="N1723" i="9"/>
  <c r="M1723" i="9"/>
  <c r="P1722" i="9"/>
  <c r="N1722" i="9"/>
  <c r="M1722" i="9"/>
  <c r="P1721" i="9"/>
  <c r="N1721" i="9"/>
  <c r="M1721" i="9"/>
  <c r="P1720" i="9"/>
  <c r="N1720" i="9"/>
  <c r="M1720" i="9"/>
  <c r="P1719" i="9"/>
  <c r="N1719" i="9"/>
  <c r="M1719" i="9"/>
  <c r="P1718" i="9"/>
  <c r="N1718" i="9"/>
  <c r="M1718" i="9"/>
  <c r="P1717" i="9"/>
  <c r="N1717" i="9"/>
  <c r="M1717" i="9"/>
  <c r="P1716" i="9"/>
  <c r="N1716" i="9"/>
  <c r="M1716" i="9"/>
  <c r="P1715" i="9"/>
  <c r="N1715" i="9"/>
  <c r="M1715" i="9"/>
  <c r="P1714" i="9"/>
  <c r="N1714" i="9"/>
  <c r="M1714" i="9"/>
  <c r="P1713" i="9"/>
  <c r="N1713" i="9"/>
  <c r="M1713" i="9"/>
  <c r="P1712" i="9"/>
  <c r="N1712" i="9"/>
  <c r="M1712" i="9"/>
  <c r="P1711" i="9"/>
  <c r="N1711" i="9"/>
  <c r="M1711" i="9"/>
  <c r="P1710" i="9"/>
  <c r="N1710" i="9"/>
  <c r="M1710" i="9"/>
  <c r="P1709" i="9"/>
  <c r="N1709" i="9"/>
  <c r="M1709" i="9"/>
  <c r="P1708" i="9"/>
  <c r="N1708" i="9"/>
  <c r="M1708" i="9"/>
  <c r="P1707" i="9"/>
  <c r="N1707" i="9"/>
  <c r="M1707" i="9"/>
  <c r="P1706" i="9"/>
  <c r="N1706" i="9"/>
  <c r="M1706" i="9"/>
  <c r="P1705" i="9"/>
  <c r="N1705" i="9"/>
  <c r="M1705" i="9"/>
  <c r="P1704" i="9"/>
  <c r="N1704" i="9"/>
  <c r="M1704" i="9"/>
  <c r="P1703" i="9"/>
  <c r="N1703" i="9"/>
  <c r="M1703" i="9"/>
  <c r="P1702" i="9"/>
  <c r="N1702" i="9"/>
  <c r="M1702" i="9"/>
  <c r="P1701" i="9"/>
  <c r="N1701" i="9"/>
  <c r="M1701" i="9"/>
  <c r="P1700" i="9"/>
  <c r="N1700" i="9"/>
  <c r="M1700" i="9"/>
  <c r="P1699" i="9"/>
  <c r="N1699" i="9"/>
  <c r="M1699" i="9"/>
  <c r="P1698" i="9"/>
  <c r="N1698" i="9"/>
  <c r="M1698" i="9"/>
  <c r="P1697" i="9"/>
  <c r="N1697" i="9"/>
  <c r="M1697" i="9"/>
  <c r="P1696" i="9"/>
  <c r="N1696" i="9"/>
  <c r="M1696" i="9"/>
  <c r="P1695" i="9"/>
  <c r="N1695" i="9"/>
  <c r="M1695" i="9"/>
  <c r="P1694" i="9"/>
  <c r="N1694" i="9"/>
  <c r="M1694" i="9"/>
  <c r="P1693" i="9"/>
  <c r="N1693" i="9"/>
  <c r="M1693" i="9"/>
  <c r="P1692" i="9"/>
  <c r="N1692" i="9"/>
  <c r="M1692" i="9"/>
  <c r="P1691" i="9"/>
  <c r="N1691" i="9"/>
  <c r="M1691" i="9"/>
  <c r="P1690" i="9"/>
  <c r="N1690" i="9"/>
  <c r="M1690" i="9"/>
  <c r="P1689" i="9"/>
  <c r="N1689" i="9"/>
  <c r="M1689" i="9"/>
  <c r="P1688" i="9"/>
  <c r="N1688" i="9"/>
  <c r="M1688" i="9"/>
  <c r="P1687" i="9"/>
  <c r="N1687" i="9"/>
  <c r="M1687" i="9"/>
  <c r="P1686" i="9"/>
  <c r="N1686" i="9"/>
  <c r="M1686" i="9"/>
  <c r="P1685" i="9"/>
  <c r="N1685" i="9"/>
  <c r="M1685" i="9"/>
  <c r="P1684" i="9"/>
  <c r="N1684" i="9"/>
  <c r="M1684" i="9"/>
  <c r="P1683" i="9"/>
  <c r="N1683" i="9"/>
  <c r="M1683" i="9"/>
  <c r="P1682" i="9"/>
  <c r="N1682" i="9"/>
  <c r="M1682" i="9"/>
  <c r="P1681" i="9"/>
  <c r="N1681" i="9"/>
  <c r="M1681" i="9"/>
  <c r="P1680" i="9"/>
  <c r="N1680" i="9"/>
  <c r="M1680" i="9"/>
  <c r="P1679" i="9"/>
  <c r="N1679" i="9"/>
  <c r="M1679" i="9"/>
  <c r="P1678" i="9"/>
  <c r="N1678" i="9"/>
  <c r="M1678" i="9"/>
  <c r="P1677" i="9"/>
  <c r="N1677" i="9"/>
  <c r="M1677" i="9"/>
  <c r="P1676" i="9"/>
  <c r="N1676" i="9"/>
  <c r="M1676" i="9"/>
  <c r="P1675" i="9"/>
  <c r="N1675" i="9"/>
  <c r="M1675" i="9"/>
  <c r="P1674" i="9"/>
  <c r="N1674" i="9"/>
  <c r="M1674" i="9"/>
  <c r="P1673" i="9"/>
  <c r="N1673" i="9"/>
  <c r="M1673" i="9"/>
  <c r="P1672" i="9"/>
  <c r="N1672" i="9"/>
  <c r="M1672" i="9"/>
  <c r="P1671" i="9"/>
  <c r="N1671" i="9"/>
  <c r="M1671" i="9"/>
  <c r="P1670" i="9"/>
  <c r="N1670" i="9"/>
  <c r="M1670" i="9"/>
  <c r="P1669" i="9"/>
  <c r="N1669" i="9"/>
  <c r="M1669" i="9"/>
  <c r="P1668" i="9"/>
  <c r="N1668" i="9"/>
  <c r="M1668" i="9"/>
  <c r="P1667" i="9"/>
  <c r="N1667" i="9"/>
  <c r="M1667" i="9"/>
  <c r="P1666" i="9"/>
  <c r="N1666" i="9"/>
  <c r="M1666" i="9"/>
  <c r="P1665" i="9"/>
  <c r="N1665" i="9"/>
  <c r="M1665" i="9"/>
  <c r="P1664" i="9"/>
  <c r="N1664" i="9"/>
  <c r="M1664" i="9"/>
  <c r="P1663" i="9"/>
  <c r="N1663" i="9"/>
  <c r="M1663" i="9"/>
  <c r="P1662" i="9"/>
  <c r="N1662" i="9"/>
  <c r="M1662" i="9"/>
  <c r="P1661" i="9"/>
  <c r="N1661" i="9"/>
  <c r="M1661" i="9"/>
  <c r="P1660" i="9"/>
  <c r="N1660" i="9"/>
  <c r="M1660" i="9"/>
  <c r="P1659" i="9"/>
  <c r="N1659" i="9"/>
  <c r="M1659" i="9"/>
  <c r="P1658" i="9"/>
  <c r="N1658" i="9"/>
  <c r="M1658" i="9"/>
  <c r="P1657" i="9"/>
  <c r="N1657" i="9"/>
  <c r="M1657" i="9"/>
  <c r="P1656" i="9"/>
  <c r="N1656" i="9"/>
  <c r="M1656" i="9"/>
  <c r="P1655" i="9"/>
  <c r="N1655" i="9"/>
  <c r="M1655" i="9"/>
  <c r="P1654" i="9"/>
  <c r="N1654" i="9"/>
  <c r="M1654" i="9"/>
  <c r="P1653" i="9"/>
  <c r="N1653" i="9"/>
  <c r="M1653" i="9"/>
  <c r="P1652" i="9"/>
  <c r="N1652" i="9"/>
  <c r="M1652" i="9"/>
  <c r="P1651" i="9"/>
  <c r="N1651" i="9"/>
  <c r="M1651" i="9"/>
  <c r="P1650" i="9"/>
  <c r="N1650" i="9"/>
  <c r="M1650" i="9"/>
  <c r="P1649" i="9"/>
  <c r="N1649" i="9"/>
  <c r="M1649" i="9"/>
  <c r="P1648" i="9"/>
  <c r="N1648" i="9"/>
  <c r="M1648" i="9"/>
  <c r="P1647" i="9"/>
  <c r="N1647" i="9"/>
  <c r="M1647" i="9"/>
  <c r="P1646" i="9"/>
  <c r="N1646" i="9"/>
  <c r="M1646" i="9"/>
  <c r="P1645" i="9"/>
  <c r="N1645" i="9"/>
  <c r="M1645" i="9"/>
  <c r="P1644" i="9"/>
  <c r="N1644" i="9"/>
  <c r="M1644" i="9"/>
  <c r="P1643" i="9"/>
  <c r="N1643" i="9"/>
  <c r="M1643" i="9"/>
  <c r="P1642" i="9"/>
  <c r="N1642" i="9"/>
  <c r="M1642" i="9"/>
  <c r="P1641" i="9"/>
  <c r="N1641" i="9"/>
  <c r="M1641" i="9"/>
  <c r="L1640" i="9"/>
  <c r="N1640" i="9" s="1"/>
  <c r="K1640" i="9"/>
  <c r="M1640" i="9" s="1"/>
  <c r="L1639" i="9"/>
  <c r="N1639" i="9" s="1"/>
  <c r="K1639" i="9"/>
  <c r="P1639" i="9" s="1"/>
  <c r="L1638" i="9"/>
  <c r="N1638" i="9" s="1"/>
  <c r="K1638" i="9"/>
  <c r="P1638" i="9" s="1"/>
  <c r="L1637" i="9"/>
  <c r="N1637" i="9" s="1"/>
  <c r="K1637" i="9"/>
  <c r="M1637" i="9" s="1"/>
  <c r="L1636" i="9"/>
  <c r="N1636" i="9" s="1"/>
  <c r="K1636" i="9"/>
  <c r="M1636" i="9" s="1"/>
  <c r="L1635" i="9"/>
  <c r="N1635" i="9" s="1"/>
  <c r="K1635" i="9"/>
  <c r="P1635" i="9" s="1"/>
  <c r="L1634" i="9"/>
  <c r="N1634" i="9" s="1"/>
  <c r="K1634" i="9"/>
  <c r="P1634" i="9" s="1"/>
  <c r="L1633" i="9"/>
  <c r="N1633" i="9" s="1"/>
  <c r="K1633" i="9"/>
  <c r="M1633" i="9" s="1"/>
  <c r="L1632" i="9"/>
  <c r="N1632" i="9" s="1"/>
  <c r="K1632" i="9"/>
  <c r="M1632" i="9" s="1"/>
  <c r="L1631" i="9"/>
  <c r="N1631" i="9" s="1"/>
  <c r="K1631" i="9"/>
  <c r="P1631" i="9" s="1"/>
  <c r="L1630" i="9"/>
  <c r="N1630" i="9" s="1"/>
  <c r="K1630" i="9"/>
  <c r="P1630" i="9" s="1"/>
  <c r="L1629" i="9"/>
  <c r="N1629" i="9" s="1"/>
  <c r="K1629" i="9"/>
  <c r="M1629" i="9" s="1"/>
  <c r="L1628" i="9"/>
  <c r="N1628" i="9" s="1"/>
  <c r="K1628" i="9"/>
  <c r="M1628" i="9" s="1"/>
  <c r="P1627" i="9"/>
  <c r="N1627" i="9"/>
  <c r="M1627" i="9"/>
  <c r="P1626" i="9"/>
  <c r="N1626" i="9"/>
  <c r="M1626" i="9"/>
  <c r="L1625" i="9"/>
  <c r="N1625" i="9" s="1"/>
  <c r="K1625" i="9"/>
  <c r="M1625" i="9" s="1"/>
  <c r="P1624" i="9"/>
  <c r="N1624" i="9"/>
  <c r="M1624" i="9"/>
  <c r="P1623" i="9"/>
  <c r="N1623" i="9"/>
  <c r="M1623" i="9"/>
  <c r="P1622" i="9"/>
  <c r="N1622" i="9"/>
  <c r="M1622" i="9"/>
  <c r="P1621" i="9"/>
  <c r="N1621" i="9"/>
  <c r="M1621" i="9"/>
  <c r="P1620" i="9"/>
  <c r="N1620" i="9"/>
  <c r="M1620" i="9"/>
  <c r="P1619" i="9"/>
  <c r="N1619" i="9"/>
  <c r="M1619" i="9"/>
  <c r="P1618" i="9"/>
  <c r="N1618" i="9"/>
  <c r="M1618" i="9"/>
  <c r="P1617" i="9"/>
  <c r="N1617" i="9"/>
  <c r="M1617" i="9"/>
  <c r="P1616" i="9"/>
  <c r="N1616" i="9"/>
  <c r="M1616" i="9"/>
  <c r="P1615" i="9"/>
  <c r="N1615" i="9"/>
  <c r="M1615" i="9"/>
  <c r="P1614" i="9"/>
  <c r="N1614" i="9"/>
  <c r="M1614" i="9"/>
  <c r="P1613" i="9"/>
  <c r="N1613" i="9"/>
  <c r="M1613" i="9"/>
  <c r="P1612" i="9"/>
  <c r="N1612" i="9"/>
  <c r="M1612" i="9"/>
  <c r="P1611" i="9"/>
  <c r="N1611" i="9"/>
  <c r="M1611" i="9"/>
  <c r="P1610" i="9"/>
  <c r="N1610" i="9"/>
  <c r="M1610" i="9"/>
  <c r="P1609" i="9"/>
  <c r="N1609" i="9"/>
  <c r="M1609" i="9"/>
  <c r="P1608" i="9"/>
  <c r="N1608" i="9"/>
  <c r="M1608" i="9"/>
  <c r="P1607" i="9"/>
  <c r="N1607" i="9"/>
  <c r="M1607" i="9"/>
  <c r="P1606" i="9"/>
  <c r="N1606" i="9"/>
  <c r="M1606" i="9"/>
  <c r="P1605" i="9"/>
  <c r="N1605" i="9"/>
  <c r="M1605" i="9"/>
  <c r="P1604" i="9"/>
  <c r="N1604" i="9"/>
  <c r="M1604" i="9"/>
  <c r="P1603" i="9"/>
  <c r="N1603" i="9"/>
  <c r="M1603" i="9"/>
  <c r="P1602" i="9"/>
  <c r="N1602" i="9"/>
  <c r="M1602" i="9"/>
  <c r="P1601" i="9"/>
  <c r="N1601" i="9"/>
  <c r="M1601" i="9"/>
  <c r="P1600" i="9"/>
  <c r="N1600" i="9"/>
  <c r="M1600" i="9"/>
  <c r="P1599" i="9"/>
  <c r="N1599" i="9"/>
  <c r="M1599" i="9"/>
  <c r="P1598" i="9"/>
  <c r="N1598" i="9"/>
  <c r="M1598" i="9"/>
  <c r="P1597" i="9"/>
  <c r="N1597" i="9"/>
  <c r="M1597" i="9"/>
  <c r="P1596" i="9"/>
  <c r="N1596" i="9"/>
  <c r="M1596" i="9"/>
  <c r="P1595" i="9"/>
  <c r="N1595" i="9"/>
  <c r="M1595" i="9"/>
  <c r="P1594" i="9"/>
  <c r="N1594" i="9"/>
  <c r="M1594" i="9"/>
  <c r="P1593" i="9"/>
  <c r="N1593" i="9"/>
  <c r="M1593" i="9"/>
  <c r="P1592" i="9"/>
  <c r="N1592" i="9"/>
  <c r="M1592" i="9"/>
  <c r="P1591" i="9"/>
  <c r="N1591" i="9"/>
  <c r="M1591" i="9"/>
  <c r="P1590" i="9"/>
  <c r="N1590" i="9"/>
  <c r="M1590" i="9"/>
  <c r="P1589" i="9"/>
  <c r="N1589" i="9"/>
  <c r="M1589" i="9"/>
  <c r="P1588" i="9"/>
  <c r="N1588" i="9"/>
  <c r="M1588" i="9"/>
  <c r="P1587" i="9"/>
  <c r="N1587" i="9"/>
  <c r="M1587" i="9"/>
  <c r="P1586" i="9"/>
  <c r="N1586" i="9"/>
  <c r="M1586" i="9"/>
  <c r="P1585" i="9"/>
  <c r="N1585" i="9"/>
  <c r="M1585" i="9"/>
  <c r="P1584" i="9"/>
  <c r="N1584" i="9"/>
  <c r="M1584" i="9"/>
  <c r="P1583" i="9"/>
  <c r="N1583" i="9"/>
  <c r="M1583" i="9"/>
  <c r="P1582" i="9"/>
  <c r="N1582" i="9"/>
  <c r="M1582" i="9"/>
  <c r="P1581" i="9"/>
  <c r="N1581" i="9"/>
  <c r="M1581" i="9"/>
  <c r="P1580" i="9"/>
  <c r="N1580" i="9"/>
  <c r="M1580" i="9"/>
  <c r="P1579" i="9"/>
  <c r="N1579" i="9"/>
  <c r="M1579" i="9"/>
  <c r="P1578" i="9"/>
  <c r="N1578" i="9"/>
  <c r="M1578" i="9"/>
  <c r="P1577" i="9"/>
  <c r="N1577" i="9"/>
  <c r="M1577" i="9"/>
  <c r="P1576" i="9"/>
  <c r="N1576" i="9"/>
  <c r="M1576" i="9"/>
  <c r="P1575" i="9"/>
  <c r="N1575" i="9"/>
  <c r="M1575" i="9"/>
  <c r="P1574" i="9"/>
  <c r="N1574" i="9"/>
  <c r="M1574" i="9"/>
  <c r="P1573" i="9"/>
  <c r="N1573" i="9"/>
  <c r="M1573" i="9"/>
  <c r="P1572" i="9"/>
  <c r="N1572" i="9"/>
  <c r="M1572" i="9"/>
  <c r="P1571" i="9"/>
  <c r="N1571" i="9"/>
  <c r="M1571" i="9"/>
  <c r="L1570" i="9"/>
  <c r="N1570" i="9" s="1"/>
  <c r="K1570" i="9"/>
  <c r="P1570" i="9" s="1"/>
  <c r="L1569" i="9"/>
  <c r="N1569" i="9" s="1"/>
  <c r="K1569" i="9"/>
  <c r="M1569" i="9" s="1"/>
  <c r="P1568" i="9"/>
  <c r="N1568" i="9"/>
  <c r="M1568" i="9"/>
  <c r="P1567" i="9"/>
  <c r="N1567" i="9"/>
  <c r="M1567" i="9"/>
  <c r="L1566" i="9"/>
  <c r="N1566" i="9" s="1"/>
  <c r="K1566" i="9"/>
  <c r="P1566" i="9" s="1"/>
  <c r="P1565" i="9"/>
  <c r="N1565" i="9"/>
  <c r="M1565" i="9"/>
  <c r="L1564" i="9"/>
  <c r="N1564" i="9" s="1"/>
  <c r="K1564" i="9"/>
  <c r="P1564" i="9" s="1"/>
  <c r="P1563" i="9"/>
  <c r="N1563" i="9"/>
  <c r="M1563" i="9"/>
  <c r="P1562" i="9"/>
  <c r="N1562" i="9"/>
  <c r="M1562" i="9"/>
  <c r="P1561" i="9"/>
  <c r="N1561" i="9"/>
  <c r="M1561" i="9"/>
  <c r="P1560" i="9"/>
  <c r="N1560" i="9"/>
  <c r="M1560" i="9"/>
  <c r="P1559" i="9"/>
  <c r="N1559" i="9"/>
  <c r="M1559" i="9"/>
  <c r="P1558" i="9"/>
  <c r="N1558" i="9"/>
  <c r="M1558" i="9"/>
  <c r="P1557" i="9"/>
  <c r="N1557" i="9"/>
  <c r="M1557" i="9"/>
  <c r="P1556" i="9"/>
  <c r="N1556" i="9"/>
  <c r="M1556" i="9"/>
  <c r="L1555" i="9"/>
  <c r="N1555" i="9" s="1"/>
  <c r="K1555" i="9"/>
  <c r="M1555" i="9" s="1"/>
  <c r="P1554" i="9"/>
  <c r="N1554" i="9"/>
  <c r="M1554" i="9"/>
  <c r="P1553" i="9"/>
  <c r="N1553" i="9"/>
  <c r="M1553" i="9"/>
  <c r="P1552" i="9"/>
  <c r="N1552" i="9"/>
  <c r="M1552" i="9"/>
  <c r="P1551" i="9"/>
  <c r="N1551" i="9"/>
  <c r="M1551" i="9"/>
  <c r="P1550" i="9"/>
  <c r="N1550" i="9"/>
  <c r="M1550" i="9"/>
  <c r="P1549" i="9"/>
  <c r="N1549" i="9"/>
  <c r="M1549" i="9"/>
  <c r="P1548" i="9"/>
  <c r="N1548" i="9"/>
  <c r="M1548" i="9"/>
  <c r="P1547" i="9"/>
  <c r="N1547" i="9"/>
  <c r="M1547" i="9"/>
  <c r="P1546" i="9"/>
  <c r="N1546" i="9"/>
  <c r="M1546" i="9"/>
  <c r="P1545" i="9"/>
  <c r="N1545" i="9"/>
  <c r="M1545" i="9"/>
  <c r="P1544" i="9"/>
  <c r="N1544" i="9"/>
  <c r="M1544" i="9"/>
  <c r="P1543" i="9"/>
  <c r="N1543" i="9"/>
  <c r="M1543" i="9"/>
  <c r="P1542" i="9"/>
  <c r="N1542" i="9"/>
  <c r="M1542" i="9"/>
  <c r="L1541" i="9"/>
  <c r="N1541" i="9" s="1"/>
  <c r="K1541" i="9"/>
  <c r="M1541" i="9" s="1"/>
  <c r="P1540" i="9"/>
  <c r="N1540" i="9"/>
  <c r="M1540" i="9"/>
  <c r="P1539" i="9"/>
  <c r="N1539" i="9"/>
  <c r="M1539" i="9"/>
  <c r="P1538" i="9"/>
  <c r="N1538" i="9"/>
  <c r="M1538" i="9"/>
  <c r="P1537" i="9"/>
  <c r="N1537" i="9"/>
  <c r="M1537" i="9"/>
  <c r="P1536" i="9"/>
  <c r="N1536" i="9"/>
  <c r="M1536" i="9"/>
  <c r="P1535" i="9"/>
  <c r="N1535" i="9"/>
  <c r="M1535" i="9"/>
  <c r="P1534" i="9"/>
  <c r="N1534" i="9"/>
  <c r="M1534" i="9"/>
  <c r="P1533" i="9"/>
  <c r="N1533" i="9"/>
  <c r="M1533" i="9"/>
  <c r="P1532" i="9"/>
  <c r="N1532" i="9"/>
  <c r="M1532" i="9"/>
  <c r="P1531" i="9"/>
  <c r="N1531" i="9"/>
  <c r="M1531" i="9"/>
  <c r="P1530" i="9"/>
  <c r="N1530" i="9"/>
  <c r="M1530" i="9"/>
  <c r="P1529" i="9"/>
  <c r="N1529" i="9"/>
  <c r="M1529" i="9"/>
  <c r="P1528" i="9"/>
  <c r="N1528" i="9"/>
  <c r="M1528" i="9"/>
  <c r="P1527" i="9"/>
  <c r="N1527" i="9"/>
  <c r="M1527" i="9"/>
  <c r="P1526" i="9"/>
  <c r="N1526" i="9"/>
  <c r="M1526" i="9"/>
  <c r="P1525" i="9"/>
  <c r="N1525" i="9"/>
  <c r="M1525" i="9"/>
  <c r="P1524" i="9"/>
  <c r="N1524" i="9"/>
  <c r="M1524" i="9"/>
  <c r="P1523" i="9"/>
  <c r="N1523" i="9"/>
  <c r="M1523" i="9"/>
  <c r="P1522" i="9"/>
  <c r="N1522" i="9"/>
  <c r="M1522" i="9"/>
  <c r="L1521" i="9"/>
  <c r="N1521" i="9" s="1"/>
  <c r="K1521" i="9"/>
  <c r="P1521" i="9" s="1"/>
  <c r="P1520" i="9"/>
  <c r="N1520" i="9"/>
  <c r="M1520" i="9"/>
  <c r="P1519" i="9"/>
  <c r="N1519" i="9"/>
  <c r="M1519" i="9"/>
  <c r="P1518" i="9"/>
  <c r="N1518" i="9"/>
  <c r="M1518" i="9"/>
  <c r="P1517" i="9"/>
  <c r="N1517" i="9"/>
  <c r="M1517" i="9"/>
  <c r="P1516" i="9"/>
  <c r="N1516" i="9"/>
  <c r="M1516" i="9"/>
  <c r="P1515" i="9"/>
  <c r="N1515" i="9"/>
  <c r="M1515" i="9"/>
  <c r="P1514" i="9"/>
  <c r="N1514" i="9"/>
  <c r="M1514" i="9"/>
  <c r="P1513" i="9"/>
  <c r="N1513" i="9"/>
  <c r="M1513" i="9"/>
  <c r="P1512" i="9"/>
  <c r="N1512" i="9"/>
  <c r="M1512" i="9"/>
  <c r="P1511" i="9"/>
  <c r="N1511" i="9"/>
  <c r="M1511" i="9"/>
  <c r="P1510" i="9"/>
  <c r="N1510" i="9"/>
  <c r="M1510" i="9"/>
  <c r="P1509" i="9"/>
  <c r="N1509" i="9"/>
  <c r="M1509" i="9"/>
  <c r="P1508" i="9"/>
  <c r="N1508" i="9"/>
  <c r="M1508" i="9"/>
  <c r="P1507" i="9"/>
  <c r="N1507" i="9"/>
  <c r="M1507" i="9"/>
  <c r="P1506" i="9"/>
  <c r="N1506" i="9"/>
  <c r="M1506" i="9"/>
  <c r="P1505" i="9"/>
  <c r="N1505" i="9"/>
  <c r="M1505" i="9"/>
  <c r="P1504" i="9"/>
  <c r="N1504" i="9"/>
  <c r="M1504" i="9"/>
  <c r="P1503" i="9"/>
  <c r="N1503" i="9"/>
  <c r="M1503" i="9"/>
  <c r="P1502" i="9"/>
  <c r="N1502" i="9"/>
  <c r="M1502" i="9"/>
  <c r="P1501" i="9"/>
  <c r="N1501" i="9"/>
  <c r="M1501" i="9"/>
  <c r="P1500" i="9"/>
  <c r="N1500" i="9"/>
  <c r="M1500" i="9"/>
  <c r="P1499" i="9"/>
  <c r="N1499" i="9"/>
  <c r="M1499" i="9"/>
  <c r="P1498" i="9"/>
  <c r="N1498" i="9"/>
  <c r="M1498" i="9"/>
  <c r="P1497" i="9"/>
  <c r="N1497" i="9"/>
  <c r="M1497" i="9"/>
  <c r="P1496" i="9"/>
  <c r="N1496" i="9"/>
  <c r="M1496" i="9"/>
  <c r="P1495" i="9"/>
  <c r="N1495" i="9"/>
  <c r="M1495" i="9"/>
  <c r="P1494" i="9"/>
  <c r="N1494" i="9"/>
  <c r="M1494" i="9"/>
  <c r="P1493" i="9"/>
  <c r="N1493" i="9"/>
  <c r="M1493" i="9"/>
  <c r="P1492" i="9"/>
  <c r="N1492" i="9"/>
  <c r="M1492" i="9"/>
  <c r="P1491" i="9"/>
  <c r="N1491" i="9"/>
  <c r="M1491" i="9"/>
  <c r="P1490" i="9"/>
  <c r="N1490" i="9"/>
  <c r="M1490" i="9"/>
  <c r="P1489" i="9"/>
  <c r="N1489" i="9"/>
  <c r="M1489" i="9"/>
  <c r="P1488" i="9"/>
  <c r="N1488" i="9"/>
  <c r="M1488" i="9"/>
  <c r="P1487" i="9"/>
  <c r="N1487" i="9"/>
  <c r="M1487" i="9"/>
  <c r="P1486" i="9"/>
  <c r="N1486" i="9"/>
  <c r="M1486" i="9"/>
  <c r="P1485" i="9"/>
  <c r="N1485" i="9"/>
  <c r="M1485" i="9"/>
  <c r="P1484" i="9"/>
  <c r="N1484" i="9"/>
  <c r="M1484" i="9"/>
  <c r="P1483" i="9"/>
  <c r="N1483" i="9"/>
  <c r="M1483" i="9"/>
  <c r="P1482" i="9"/>
  <c r="N1482" i="9"/>
  <c r="M1482" i="9"/>
  <c r="P1481" i="9"/>
  <c r="N1481" i="9"/>
  <c r="M1481" i="9"/>
  <c r="P1480" i="9"/>
  <c r="N1480" i="9"/>
  <c r="M1480" i="9"/>
  <c r="P1479" i="9"/>
  <c r="N1479" i="9"/>
  <c r="M1479" i="9"/>
  <c r="P1478" i="9"/>
  <c r="N1478" i="9"/>
  <c r="M1478" i="9"/>
  <c r="P1477" i="9"/>
  <c r="N1477" i="9"/>
  <c r="M1477" i="9"/>
  <c r="P1476" i="9"/>
  <c r="N1476" i="9"/>
  <c r="M1476" i="9"/>
  <c r="P1475" i="9"/>
  <c r="N1475" i="9"/>
  <c r="M1475" i="9"/>
  <c r="P1474" i="9"/>
  <c r="N1474" i="9"/>
  <c r="M1474" i="9"/>
  <c r="P1473" i="9"/>
  <c r="N1473" i="9"/>
  <c r="M1473" i="9"/>
  <c r="P1472" i="9"/>
  <c r="N1472" i="9"/>
  <c r="M1472" i="9"/>
  <c r="P1471" i="9"/>
  <c r="N1471" i="9"/>
  <c r="M1471" i="9"/>
  <c r="P1470" i="9"/>
  <c r="N1470" i="9"/>
  <c r="M1470" i="9"/>
  <c r="P1469" i="9"/>
  <c r="N1469" i="9"/>
  <c r="M1469" i="9"/>
  <c r="P1468" i="9"/>
  <c r="N1468" i="9"/>
  <c r="M1468" i="9"/>
  <c r="N1467" i="9"/>
  <c r="M1467" i="9"/>
  <c r="N1466" i="9"/>
  <c r="M1466" i="9"/>
  <c r="N1465" i="9"/>
  <c r="M1465" i="9"/>
  <c r="N1464" i="9"/>
  <c r="M1464" i="9"/>
  <c r="P1463" i="9"/>
  <c r="N1463" i="9"/>
  <c r="M1463" i="9"/>
  <c r="N1462" i="9"/>
  <c r="M1462" i="9"/>
  <c r="P1461" i="9"/>
  <c r="N1461" i="9"/>
  <c r="M1461" i="9"/>
  <c r="N1460" i="9"/>
  <c r="M1460" i="9"/>
  <c r="P1459" i="9"/>
  <c r="N1459" i="9"/>
  <c r="M1459" i="9"/>
  <c r="N1458" i="9"/>
  <c r="M1458" i="9"/>
  <c r="N1457" i="9"/>
  <c r="M1457" i="9"/>
  <c r="S1456" i="9"/>
  <c r="S1455" i="9"/>
  <c r="S1454" i="9"/>
  <c r="S1453" i="9"/>
  <c r="S1452" i="9"/>
  <c r="S1451" i="9"/>
  <c r="S1450" i="9"/>
  <c r="S1449" i="9"/>
  <c r="N1448" i="9"/>
  <c r="M1448" i="9"/>
  <c r="N1447" i="9"/>
  <c r="M1447" i="9"/>
  <c r="N1446" i="9"/>
  <c r="M1446" i="9"/>
  <c r="N1445" i="9"/>
  <c r="M1445" i="9"/>
  <c r="N1444" i="9"/>
  <c r="M1444" i="9"/>
  <c r="N1443" i="9"/>
  <c r="M1443" i="9"/>
  <c r="N1442" i="9"/>
  <c r="M1442" i="9"/>
  <c r="N1441" i="9"/>
  <c r="M1441" i="9"/>
  <c r="N1440" i="9"/>
  <c r="M1440" i="9"/>
  <c r="N1439" i="9"/>
  <c r="M1439" i="9"/>
  <c r="N1438" i="9"/>
  <c r="M1438" i="9"/>
  <c r="N1437" i="9"/>
  <c r="M1437" i="9"/>
  <c r="N1436" i="9"/>
  <c r="M1436" i="9"/>
  <c r="N1435" i="9"/>
  <c r="M1435" i="9"/>
  <c r="N1434" i="9"/>
  <c r="M1434" i="9"/>
  <c r="N1433" i="9"/>
  <c r="M1433" i="9"/>
  <c r="N1432" i="9"/>
  <c r="M1432" i="9"/>
  <c r="N1431" i="9"/>
  <c r="M1431" i="9"/>
  <c r="N1430" i="9"/>
  <c r="M1430" i="9"/>
  <c r="N1429" i="9"/>
  <c r="M1429" i="9"/>
  <c r="N1428" i="9"/>
  <c r="M1428" i="9"/>
  <c r="N1427" i="9"/>
  <c r="M1427" i="9"/>
  <c r="N1426" i="9"/>
  <c r="M1426" i="9"/>
  <c r="N1425" i="9"/>
  <c r="M1425" i="9"/>
  <c r="N1424" i="9"/>
  <c r="M1424" i="9"/>
  <c r="N1423" i="9"/>
  <c r="M1423" i="9"/>
  <c r="N1422" i="9"/>
  <c r="M1422" i="9"/>
  <c r="N1421" i="9"/>
  <c r="M1421" i="9"/>
  <c r="N1420" i="9"/>
  <c r="M1420" i="9"/>
  <c r="N1419" i="9"/>
  <c r="M1419" i="9"/>
  <c r="N1418" i="9"/>
  <c r="M1418" i="9"/>
  <c r="N1417" i="9"/>
  <c r="M1417" i="9"/>
  <c r="N1416" i="9"/>
  <c r="M1416" i="9"/>
  <c r="N1415" i="9"/>
  <c r="M1415" i="9"/>
  <c r="N1414" i="9"/>
  <c r="M1414" i="9"/>
  <c r="N1413" i="9"/>
  <c r="M1413" i="9"/>
  <c r="N1412" i="9"/>
  <c r="M1412" i="9"/>
  <c r="N1411" i="9"/>
  <c r="M1411" i="9"/>
  <c r="N1410" i="9"/>
  <c r="M1410" i="9"/>
  <c r="N1409" i="9"/>
  <c r="M1409" i="9"/>
  <c r="N1408" i="9"/>
  <c r="M1408" i="9"/>
  <c r="N1407" i="9"/>
  <c r="M1407" i="9"/>
  <c r="N1406" i="9"/>
  <c r="M1406" i="9"/>
  <c r="N1405" i="9"/>
  <c r="M1405" i="9"/>
  <c r="N1404" i="9"/>
  <c r="M1404" i="9"/>
  <c r="N1403" i="9"/>
  <c r="M1403" i="9"/>
  <c r="N1402" i="9"/>
  <c r="M1402" i="9"/>
  <c r="N1401" i="9"/>
  <c r="M1401" i="9"/>
  <c r="N1400" i="9"/>
  <c r="M1400" i="9"/>
  <c r="N1399" i="9"/>
  <c r="M1399" i="9"/>
  <c r="N1398" i="9"/>
  <c r="M1398" i="9"/>
  <c r="N1397" i="9"/>
  <c r="M1397" i="9"/>
  <c r="N1396" i="9"/>
  <c r="M1396" i="9"/>
  <c r="N1395" i="9"/>
  <c r="M1395" i="9"/>
  <c r="N1394" i="9"/>
  <c r="M1394" i="9"/>
  <c r="N1393" i="9"/>
  <c r="M1393" i="9"/>
  <c r="N1392" i="9"/>
  <c r="M1392" i="9"/>
  <c r="N1391" i="9"/>
  <c r="M1391" i="9"/>
  <c r="N1390" i="9"/>
  <c r="M1390" i="9"/>
  <c r="N1389" i="9"/>
  <c r="M1389" i="9"/>
  <c r="N1388" i="9"/>
  <c r="M1388" i="9"/>
  <c r="N1387" i="9"/>
  <c r="M1387" i="9"/>
  <c r="N1386" i="9"/>
  <c r="M1386" i="9"/>
  <c r="N1385" i="9"/>
  <c r="M1385" i="9"/>
  <c r="N1384" i="9"/>
  <c r="M1384" i="9"/>
  <c r="N1383" i="9"/>
  <c r="M1383" i="9"/>
  <c r="N1382" i="9"/>
  <c r="M1382" i="9"/>
  <c r="N1381" i="9"/>
  <c r="M1381" i="9"/>
  <c r="N1380" i="9"/>
  <c r="M1380" i="9"/>
  <c r="N1379" i="9"/>
  <c r="M1379" i="9"/>
  <c r="N1378" i="9"/>
  <c r="M1378" i="9"/>
  <c r="N1377" i="9"/>
  <c r="M1377" i="9"/>
  <c r="N1376" i="9"/>
  <c r="M1376" i="9"/>
  <c r="N1375" i="9"/>
  <c r="M1375" i="9"/>
  <c r="N1374" i="9"/>
  <c r="M1374" i="9"/>
  <c r="N1373" i="9"/>
  <c r="M1373" i="9"/>
  <c r="N1372" i="9"/>
  <c r="M1372" i="9"/>
  <c r="N1371" i="9"/>
  <c r="M1371" i="9"/>
  <c r="N1370" i="9"/>
  <c r="M1370" i="9"/>
  <c r="N1369" i="9"/>
  <c r="M1369" i="9"/>
  <c r="N1368" i="9"/>
  <c r="M1368" i="9"/>
  <c r="N1367" i="9"/>
  <c r="M1367" i="9"/>
  <c r="N1366" i="9"/>
  <c r="M1366" i="9"/>
  <c r="N1365" i="9"/>
  <c r="M1365" i="9"/>
  <c r="N1364" i="9"/>
  <c r="M1364" i="9"/>
  <c r="N1363" i="9"/>
  <c r="M1363" i="9"/>
  <c r="N1362" i="9"/>
  <c r="M1362" i="9"/>
  <c r="N1361" i="9"/>
  <c r="M1361" i="9"/>
  <c r="N1360" i="9"/>
  <c r="M1360" i="9"/>
  <c r="N1359" i="9"/>
  <c r="M1359" i="9"/>
  <c r="N1358" i="9"/>
  <c r="M1358" i="9"/>
  <c r="N1357" i="9"/>
  <c r="M1357" i="9"/>
  <c r="N1356" i="9"/>
  <c r="M1356" i="9"/>
  <c r="N1355" i="9"/>
  <c r="M1355" i="9"/>
  <c r="N1354" i="9"/>
  <c r="M1354" i="9"/>
  <c r="N1353" i="9"/>
  <c r="M1353" i="9"/>
  <c r="N1352" i="9"/>
  <c r="M1352" i="9"/>
  <c r="N1351" i="9"/>
  <c r="M1351" i="9"/>
  <c r="N1350" i="9"/>
  <c r="M1350" i="9"/>
  <c r="N1349" i="9"/>
  <c r="M1349" i="9"/>
  <c r="N1348" i="9"/>
  <c r="M1348" i="9"/>
  <c r="N1347" i="9"/>
  <c r="M1347" i="9"/>
  <c r="N1346" i="9"/>
  <c r="M1346" i="9"/>
  <c r="N1345" i="9"/>
  <c r="M1345" i="9"/>
  <c r="N1344" i="9"/>
  <c r="M1344" i="9"/>
  <c r="N1343" i="9"/>
  <c r="M1343" i="9"/>
  <c r="N1342" i="9"/>
  <c r="M1342" i="9"/>
  <c r="N1341" i="9"/>
  <c r="M1341" i="9"/>
  <c r="N1340" i="9"/>
  <c r="M1340" i="9"/>
  <c r="N1339" i="9"/>
  <c r="M1339" i="9"/>
  <c r="N1338" i="9"/>
  <c r="M1338" i="9"/>
  <c r="N1337" i="9"/>
  <c r="M1337" i="9"/>
  <c r="N1336" i="9"/>
  <c r="M1336" i="9"/>
  <c r="N1335" i="9"/>
  <c r="M1335" i="9"/>
  <c r="N1334" i="9"/>
  <c r="M1334" i="9"/>
  <c r="N1333" i="9"/>
  <c r="M1333" i="9"/>
  <c r="N1332" i="9"/>
  <c r="M1332" i="9"/>
  <c r="N1331" i="9"/>
  <c r="M1331" i="9"/>
  <c r="N1330" i="9"/>
  <c r="M1330" i="9"/>
  <c r="N1329" i="9"/>
  <c r="M1329" i="9"/>
  <c r="N1328" i="9"/>
  <c r="M1328" i="9"/>
  <c r="N1327" i="9"/>
  <c r="M1327" i="9"/>
  <c r="N1326" i="9"/>
  <c r="M1326" i="9"/>
  <c r="N1325" i="9"/>
  <c r="M1325" i="9"/>
  <c r="N1324" i="9"/>
  <c r="M1324" i="9"/>
  <c r="N1323" i="9"/>
  <c r="M1323" i="9"/>
  <c r="N1322" i="9"/>
  <c r="M1322" i="9"/>
  <c r="N1321" i="9"/>
  <c r="M1321" i="9"/>
  <c r="N1320" i="9"/>
  <c r="M1320" i="9"/>
  <c r="N1319" i="9"/>
  <c r="M1319" i="9"/>
  <c r="N1318" i="9"/>
  <c r="M1318" i="9"/>
  <c r="N1317" i="9"/>
  <c r="M1317" i="9"/>
  <c r="N1316" i="9"/>
  <c r="M1316" i="9"/>
  <c r="N1315" i="9"/>
  <c r="M1315" i="9"/>
  <c r="N1314" i="9"/>
  <c r="M1314" i="9"/>
  <c r="N1313" i="9"/>
  <c r="M1313" i="9"/>
  <c r="N1312" i="9"/>
  <c r="M1312" i="9"/>
  <c r="N1311" i="9"/>
  <c r="M1311" i="9"/>
  <c r="N1310" i="9"/>
  <c r="M1310" i="9"/>
  <c r="N1309" i="9"/>
  <c r="M1309" i="9"/>
  <c r="N1308" i="9"/>
  <c r="M1308" i="9"/>
  <c r="N1307" i="9"/>
  <c r="M1307" i="9"/>
  <c r="N1306" i="9"/>
  <c r="M1306" i="9"/>
  <c r="N1305" i="9"/>
  <c r="M1305" i="9"/>
  <c r="N1304" i="9"/>
  <c r="M1304" i="9"/>
  <c r="N1303" i="9"/>
  <c r="M1303" i="9"/>
  <c r="N1302" i="9"/>
  <c r="M1302" i="9"/>
  <c r="N1301" i="9"/>
  <c r="M1301" i="9"/>
  <c r="N1300" i="9"/>
  <c r="M1300" i="9"/>
  <c r="N1299" i="9"/>
  <c r="M1299" i="9"/>
  <c r="N1298" i="9"/>
  <c r="M1298" i="9"/>
  <c r="N1297" i="9"/>
  <c r="M1297" i="9"/>
  <c r="N1296" i="9"/>
  <c r="M1296" i="9"/>
  <c r="N1295" i="9"/>
  <c r="M1295" i="9"/>
  <c r="N1294" i="9"/>
  <c r="M1294" i="9"/>
  <c r="N1293" i="9"/>
  <c r="M1293" i="9"/>
  <c r="N1292" i="9"/>
  <c r="M1292" i="9"/>
  <c r="N1291" i="9"/>
  <c r="M1291" i="9"/>
  <c r="N1290" i="9"/>
  <c r="M1290" i="9"/>
  <c r="N1289" i="9"/>
  <c r="M1289" i="9"/>
  <c r="N1288" i="9"/>
  <c r="M1288" i="9"/>
  <c r="N1287" i="9"/>
  <c r="M1287" i="9"/>
  <c r="N1286" i="9"/>
  <c r="M1286" i="9"/>
  <c r="N1285" i="9"/>
  <c r="M1285" i="9"/>
  <c r="N1284" i="9"/>
  <c r="M1284" i="9"/>
  <c r="N1283" i="9"/>
  <c r="M1283" i="9"/>
  <c r="N1282" i="9"/>
  <c r="M1282" i="9"/>
  <c r="N1281" i="9"/>
  <c r="M1281" i="9"/>
  <c r="N1280" i="9"/>
  <c r="M1280" i="9"/>
  <c r="N1279" i="9"/>
  <c r="M1279" i="9"/>
  <c r="N1278" i="9"/>
  <c r="M1278" i="9"/>
  <c r="N1277" i="9"/>
  <c r="M1277" i="9"/>
  <c r="N1276" i="9"/>
  <c r="M1276" i="9"/>
  <c r="N1275" i="9"/>
  <c r="M1275" i="9"/>
  <c r="N1274" i="9"/>
  <c r="M1274" i="9"/>
  <c r="N1273" i="9"/>
  <c r="M1273" i="9"/>
  <c r="N1272" i="9"/>
  <c r="M1272" i="9"/>
  <c r="N1271" i="9"/>
  <c r="M1271" i="9"/>
  <c r="N1270" i="9"/>
  <c r="M1270" i="9"/>
  <c r="N1269" i="9"/>
  <c r="M1269" i="9"/>
  <c r="N1268" i="9"/>
  <c r="M1268" i="9"/>
  <c r="N1267" i="9"/>
  <c r="M1267" i="9"/>
  <c r="N1266" i="9"/>
  <c r="M1266" i="9"/>
  <c r="N1265" i="9"/>
  <c r="M1265" i="9"/>
  <c r="N1264" i="9"/>
  <c r="M1264" i="9"/>
  <c r="N1263" i="9"/>
  <c r="M1263" i="9"/>
  <c r="N1262" i="9"/>
  <c r="M1262" i="9"/>
  <c r="N1261" i="9"/>
  <c r="M1261" i="9"/>
  <c r="N1260" i="9"/>
  <c r="M1260" i="9"/>
  <c r="N1259" i="9"/>
  <c r="M1259" i="9"/>
  <c r="N1258" i="9"/>
  <c r="M1258" i="9"/>
  <c r="N1257" i="9"/>
  <c r="M1257" i="9"/>
  <c r="N1256" i="9"/>
  <c r="M1256" i="9"/>
  <c r="N1255" i="9"/>
  <c r="M1255" i="9"/>
  <c r="N1254" i="9"/>
  <c r="M1254" i="9"/>
  <c r="N1253" i="9"/>
  <c r="M1253" i="9"/>
  <c r="N1252" i="9"/>
  <c r="M1252" i="9"/>
  <c r="N1251" i="9"/>
  <c r="M1251" i="9"/>
  <c r="N1250" i="9"/>
  <c r="M1250" i="9"/>
  <c r="N1249" i="9"/>
  <c r="M1249" i="9"/>
  <c r="N1248" i="9"/>
  <c r="M1248" i="9"/>
  <c r="N1247" i="9"/>
  <c r="M1247" i="9"/>
  <c r="N1246" i="9"/>
  <c r="M1246" i="9"/>
  <c r="N1245" i="9"/>
  <c r="M1245" i="9"/>
  <c r="N1244" i="9"/>
  <c r="M1244" i="9"/>
  <c r="N1243" i="9"/>
  <c r="M1243" i="9"/>
  <c r="N1242" i="9"/>
  <c r="M1242" i="9"/>
  <c r="N1241" i="9"/>
  <c r="M1241" i="9"/>
  <c r="N1240" i="9"/>
  <c r="M1240" i="9"/>
  <c r="N1239" i="9"/>
  <c r="M1239" i="9"/>
  <c r="N1238" i="9"/>
  <c r="M1238" i="9"/>
  <c r="N1237" i="9"/>
  <c r="M1237" i="9"/>
  <c r="N1236" i="9"/>
  <c r="M1236" i="9"/>
  <c r="N1235" i="9"/>
  <c r="M1235" i="9"/>
  <c r="N1234" i="9"/>
  <c r="M1234" i="9"/>
  <c r="N1233" i="9"/>
  <c r="M1233" i="9"/>
  <c r="N1232" i="9"/>
  <c r="M1232" i="9"/>
  <c r="N1231" i="9"/>
  <c r="M1231" i="9"/>
  <c r="N1230" i="9"/>
  <c r="M1230" i="9"/>
  <c r="N1229" i="9"/>
  <c r="M1229" i="9"/>
  <c r="N1228" i="9"/>
  <c r="M1228" i="9"/>
  <c r="N1227" i="9"/>
  <c r="M1227" i="9"/>
  <c r="N1226" i="9"/>
  <c r="M1226" i="9"/>
  <c r="N1225" i="9"/>
  <c r="M1225" i="9"/>
  <c r="N1224" i="9"/>
  <c r="M1224" i="9"/>
  <c r="N1223" i="9"/>
  <c r="M1223" i="9"/>
  <c r="N1222" i="9"/>
  <c r="M1222" i="9"/>
  <c r="N1221" i="9"/>
  <c r="M1221" i="9"/>
  <c r="N1220" i="9"/>
  <c r="M1220" i="9"/>
  <c r="N1219" i="9"/>
  <c r="M1219" i="9"/>
  <c r="N1218" i="9"/>
  <c r="M1218" i="9"/>
  <c r="N1217" i="9"/>
  <c r="M1217" i="9"/>
  <c r="N1216" i="9"/>
  <c r="M1216" i="9"/>
  <c r="N1215" i="9"/>
  <c r="M1215" i="9"/>
  <c r="N1214" i="9"/>
  <c r="M1214" i="9"/>
  <c r="N1213" i="9"/>
  <c r="M1213" i="9"/>
  <c r="N1212" i="9"/>
  <c r="M1212" i="9"/>
  <c r="N1211" i="9"/>
  <c r="M1211" i="9"/>
  <c r="N1210" i="9"/>
  <c r="M1210" i="9"/>
  <c r="N1209" i="9"/>
  <c r="M1209" i="9"/>
  <c r="N1208" i="9"/>
  <c r="M1208" i="9"/>
  <c r="N1207" i="9"/>
  <c r="M1207" i="9"/>
  <c r="N1206" i="9"/>
  <c r="M1206" i="9"/>
  <c r="N1205" i="9"/>
  <c r="M1205" i="9"/>
  <c r="N1204" i="9"/>
  <c r="M1204" i="9"/>
  <c r="N1203" i="9"/>
  <c r="M1203" i="9"/>
  <c r="N1202" i="9"/>
  <c r="M1202" i="9"/>
  <c r="N1201" i="9"/>
  <c r="M1201" i="9"/>
  <c r="N1200" i="9"/>
  <c r="M1200" i="9"/>
  <c r="N1199" i="9"/>
  <c r="M1199" i="9"/>
  <c r="N1198" i="9"/>
  <c r="M1198" i="9"/>
  <c r="N1197" i="9"/>
  <c r="M1197" i="9"/>
  <c r="N1196" i="9"/>
  <c r="M1196" i="9"/>
  <c r="N1195" i="9"/>
  <c r="M1195" i="9"/>
  <c r="N1194" i="9"/>
  <c r="M1194" i="9"/>
  <c r="N1193" i="9"/>
  <c r="M1193" i="9"/>
  <c r="N1192" i="9"/>
  <c r="M1192" i="9"/>
  <c r="N1191" i="9"/>
  <c r="M1191" i="9"/>
  <c r="N1190" i="9"/>
  <c r="M1190" i="9"/>
  <c r="N1189" i="9"/>
  <c r="M1189" i="9"/>
  <c r="N1188" i="9"/>
  <c r="M1188" i="9"/>
  <c r="N1187" i="9"/>
  <c r="M1187" i="9"/>
  <c r="N1186" i="9"/>
  <c r="M1186" i="9"/>
  <c r="N1185" i="9"/>
  <c r="M1185" i="9"/>
  <c r="N1184" i="9"/>
  <c r="M1184" i="9"/>
  <c r="N1183" i="9"/>
  <c r="M1183" i="9"/>
  <c r="N1182" i="9"/>
  <c r="M1182" i="9"/>
  <c r="N1181" i="9"/>
  <c r="M1181" i="9"/>
  <c r="N1180" i="9"/>
  <c r="M1180" i="9"/>
  <c r="N1179" i="9"/>
  <c r="M1179" i="9"/>
  <c r="N1178" i="9"/>
  <c r="M1178" i="9"/>
  <c r="N1177" i="9"/>
  <c r="M1177" i="9"/>
  <c r="N1176" i="9"/>
  <c r="M1176" i="9"/>
  <c r="N1175" i="9"/>
  <c r="M1175" i="9"/>
  <c r="N1174" i="9"/>
  <c r="M1174" i="9"/>
  <c r="N1173" i="9"/>
  <c r="M1173" i="9"/>
  <c r="N1172" i="9"/>
  <c r="M1172" i="9"/>
  <c r="N1171" i="9"/>
  <c r="M1171" i="9"/>
  <c r="N1170" i="9"/>
  <c r="M1170" i="9"/>
  <c r="N1169" i="9"/>
  <c r="M1169" i="9"/>
  <c r="N1168" i="9"/>
  <c r="M1168" i="9"/>
  <c r="N1167" i="9"/>
  <c r="M1167" i="9"/>
  <c r="N1166" i="9"/>
  <c r="M1166" i="9"/>
  <c r="N1165" i="9"/>
  <c r="M1165" i="9"/>
  <c r="N1164" i="9"/>
  <c r="M1164" i="9"/>
  <c r="N1163" i="9"/>
  <c r="M1163" i="9"/>
  <c r="N1162" i="9"/>
  <c r="M1162" i="9"/>
  <c r="N1161" i="9"/>
  <c r="M1161" i="9"/>
  <c r="N1160" i="9"/>
  <c r="M1160" i="9"/>
  <c r="N1159" i="9"/>
  <c r="M1159" i="9"/>
  <c r="N1158" i="9"/>
  <c r="M1158" i="9"/>
  <c r="N1157" i="9"/>
  <c r="M1157" i="9"/>
  <c r="N1156" i="9"/>
  <c r="M1156" i="9"/>
  <c r="N1155" i="9"/>
  <c r="M1155" i="9"/>
  <c r="N1154" i="9"/>
  <c r="M1154" i="9"/>
  <c r="N1153" i="9"/>
  <c r="M1153" i="9"/>
  <c r="N1152" i="9"/>
  <c r="M1152" i="9"/>
  <c r="N1151" i="9"/>
  <c r="M1151" i="9"/>
  <c r="N1150" i="9"/>
  <c r="M1150" i="9"/>
  <c r="N1149" i="9"/>
  <c r="M1149" i="9"/>
  <c r="N1148" i="9"/>
  <c r="M1148" i="9"/>
  <c r="N1147" i="9"/>
  <c r="M1147" i="9"/>
  <c r="N1146" i="9"/>
  <c r="M1146" i="9"/>
  <c r="N1145" i="9"/>
  <c r="M1145" i="9"/>
  <c r="N1144" i="9"/>
  <c r="M1144" i="9"/>
  <c r="N1143" i="9"/>
  <c r="M1143" i="9"/>
  <c r="N1142" i="9"/>
  <c r="M1142" i="9"/>
  <c r="N1141" i="9"/>
  <c r="M1141" i="9"/>
  <c r="N1140" i="9"/>
  <c r="M1140" i="9"/>
  <c r="N1139" i="9"/>
  <c r="M1139" i="9"/>
  <c r="N1138" i="9"/>
  <c r="M1138" i="9"/>
  <c r="N1137" i="9"/>
  <c r="M1137" i="9"/>
  <c r="N1136" i="9"/>
  <c r="M1136" i="9"/>
  <c r="N1135" i="9"/>
  <c r="M1135" i="9"/>
  <c r="N1134" i="9"/>
  <c r="M1134" i="9"/>
  <c r="N1133" i="9"/>
  <c r="M1133" i="9"/>
  <c r="N1132" i="9"/>
  <c r="M1132" i="9"/>
  <c r="N1131" i="9"/>
  <c r="M1131" i="9"/>
  <c r="N1130" i="9"/>
  <c r="M1130" i="9"/>
  <c r="N1129" i="9"/>
  <c r="M1129" i="9"/>
  <c r="N1128" i="9"/>
  <c r="M1128" i="9"/>
  <c r="N1127" i="9"/>
  <c r="M1127" i="9"/>
  <c r="N1126" i="9"/>
  <c r="M1126" i="9"/>
  <c r="N1125" i="9"/>
  <c r="M1125" i="9"/>
  <c r="N1124" i="9"/>
  <c r="M1124" i="9"/>
  <c r="N1123" i="9"/>
  <c r="M1123" i="9"/>
  <c r="N1122" i="9"/>
  <c r="M1122" i="9"/>
  <c r="N1121" i="9"/>
  <c r="M1121" i="9"/>
  <c r="N1120" i="9"/>
  <c r="M1120" i="9"/>
  <c r="N1119" i="9"/>
  <c r="M1119" i="9"/>
  <c r="N1118" i="9"/>
  <c r="M1118" i="9"/>
  <c r="N1117" i="9"/>
  <c r="M1117" i="9"/>
  <c r="N1116" i="9"/>
  <c r="M1116" i="9"/>
  <c r="N1115" i="9"/>
  <c r="M1115" i="9"/>
  <c r="N1114" i="9"/>
  <c r="M1114" i="9"/>
  <c r="N1113" i="9"/>
  <c r="M1113" i="9"/>
  <c r="N1112" i="9"/>
  <c r="M1112" i="9"/>
  <c r="N1111" i="9"/>
  <c r="M1111" i="9"/>
  <c r="N1110" i="9"/>
  <c r="M1110" i="9"/>
  <c r="N1109" i="9"/>
  <c r="M1109" i="9"/>
  <c r="N1108" i="9"/>
  <c r="M1108" i="9"/>
  <c r="N1107" i="9"/>
  <c r="M1107" i="9"/>
  <c r="N1106" i="9"/>
  <c r="M1106" i="9"/>
  <c r="N1105" i="9"/>
  <c r="M1105" i="9"/>
  <c r="N1104" i="9"/>
  <c r="M1104" i="9"/>
  <c r="N1103" i="9"/>
  <c r="M1103" i="9"/>
  <c r="N1102" i="9"/>
  <c r="M1102" i="9"/>
  <c r="N1101" i="9"/>
  <c r="M1101" i="9"/>
  <c r="N1100" i="9"/>
  <c r="M1100" i="9"/>
  <c r="N1099" i="9"/>
  <c r="M1099" i="9"/>
  <c r="N1098" i="9"/>
  <c r="M1098" i="9"/>
  <c r="N1097" i="9"/>
  <c r="M1097" i="9"/>
  <c r="N1096" i="9"/>
  <c r="M1096" i="9"/>
  <c r="N1095" i="9"/>
  <c r="M1095" i="9"/>
  <c r="N1094" i="9"/>
  <c r="M1094" i="9"/>
  <c r="N1093" i="9"/>
  <c r="M1093" i="9"/>
  <c r="N1092" i="9"/>
  <c r="M1092" i="9"/>
  <c r="N1091" i="9"/>
  <c r="M1091" i="9"/>
  <c r="N1090" i="9"/>
  <c r="M1090" i="9"/>
  <c r="N1089" i="9"/>
  <c r="M1089" i="9"/>
  <c r="N1088" i="9"/>
  <c r="M1088" i="9"/>
  <c r="N1087" i="9"/>
  <c r="M1087" i="9"/>
  <c r="N1086" i="9"/>
  <c r="M1086" i="9"/>
  <c r="N1085" i="9"/>
  <c r="M1085" i="9"/>
  <c r="N1084" i="9"/>
  <c r="M1084" i="9"/>
  <c r="N1083" i="9"/>
  <c r="M1083" i="9"/>
  <c r="N1082" i="9"/>
  <c r="M1082" i="9"/>
  <c r="N1081" i="9"/>
  <c r="M1081" i="9"/>
  <c r="N1080" i="9"/>
  <c r="M1080" i="9"/>
  <c r="N1079" i="9"/>
  <c r="M1079" i="9"/>
  <c r="N1078" i="9"/>
  <c r="M1078" i="9"/>
  <c r="N1077" i="9"/>
  <c r="M1077" i="9"/>
  <c r="N1076" i="9"/>
  <c r="M1076" i="9"/>
  <c r="N1075" i="9"/>
  <c r="M1075" i="9"/>
  <c r="N1074" i="9"/>
  <c r="M1074" i="9"/>
  <c r="N1073" i="9"/>
  <c r="M1073" i="9"/>
  <c r="N1072" i="9"/>
  <c r="M1072" i="9"/>
  <c r="N1071" i="9"/>
  <c r="M1071" i="9"/>
  <c r="N1070" i="9"/>
  <c r="M1070" i="9"/>
  <c r="N1069" i="9"/>
  <c r="M1069" i="9"/>
  <c r="N1068" i="9"/>
  <c r="M1068" i="9"/>
  <c r="N1067" i="9"/>
  <c r="M1067" i="9"/>
  <c r="N1066" i="9"/>
  <c r="M1066" i="9"/>
  <c r="N1065" i="9"/>
  <c r="M1065" i="9"/>
  <c r="N1064" i="9"/>
  <c r="M1064" i="9"/>
  <c r="N1063" i="9"/>
  <c r="M1063" i="9"/>
  <c r="N1062" i="9"/>
  <c r="M1062" i="9"/>
  <c r="N1061" i="9"/>
  <c r="M1061" i="9"/>
  <c r="N1060" i="9"/>
  <c r="M1060" i="9"/>
  <c r="N1059" i="9"/>
  <c r="M1059" i="9"/>
  <c r="N1058" i="9"/>
  <c r="M1058" i="9"/>
  <c r="N1057" i="9"/>
  <c r="M1057" i="9"/>
  <c r="N1056" i="9"/>
  <c r="M1056" i="9"/>
  <c r="N1055" i="9"/>
  <c r="M1055" i="9"/>
  <c r="N1054" i="9"/>
  <c r="M1054" i="9"/>
  <c r="N1053" i="9"/>
  <c r="M1053" i="9"/>
  <c r="N1052" i="9"/>
  <c r="M1052" i="9"/>
  <c r="N1051" i="9"/>
  <c r="M1051" i="9"/>
  <c r="N1050" i="9"/>
  <c r="M1050" i="9"/>
  <c r="N1049" i="9"/>
  <c r="M1049" i="9"/>
  <c r="N1048" i="9"/>
  <c r="M1048" i="9"/>
  <c r="N1047" i="9"/>
  <c r="M1047" i="9"/>
  <c r="N1046" i="9"/>
  <c r="M1046" i="9"/>
  <c r="N1045" i="9"/>
  <c r="M1045" i="9"/>
  <c r="N1044" i="9"/>
  <c r="M1044" i="9"/>
  <c r="N1043" i="9"/>
  <c r="M1043" i="9"/>
  <c r="N1042" i="9"/>
  <c r="M1042" i="9"/>
  <c r="N1041" i="9"/>
  <c r="M1041" i="9"/>
  <c r="N1040" i="9"/>
  <c r="M1040" i="9"/>
  <c r="N1039" i="9"/>
  <c r="M1039" i="9"/>
  <c r="N1038" i="9"/>
  <c r="M1038" i="9"/>
  <c r="N1037" i="9"/>
  <c r="M1037" i="9"/>
  <c r="N1036" i="9"/>
  <c r="M1036" i="9"/>
  <c r="N1035" i="9"/>
  <c r="M1035" i="9"/>
  <c r="N1034" i="9"/>
  <c r="M1034" i="9"/>
  <c r="N1033" i="9"/>
  <c r="M1033" i="9"/>
  <c r="N1032" i="9"/>
  <c r="M1032" i="9"/>
  <c r="N1031" i="9"/>
  <c r="M1031" i="9"/>
  <c r="N1030" i="9"/>
  <c r="M1030" i="9"/>
  <c r="N1029" i="9"/>
  <c r="M1029" i="9"/>
  <c r="N1028" i="9"/>
  <c r="M1028" i="9"/>
  <c r="N1027" i="9"/>
  <c r="M1027" i="9"/>
  <c r="N1026" i="9"/>
  <c r="M1026" i="9"/>
  <c r="N1025" i="9"/>
  <c r="M1025" i="9"/>
  <c r="N1024" i="9"/>
  <c r="M1024" i="9"/>
  <c r="N1023" i="9"/>
  <c r="M1023" i="9"/>
  <c r="N1022" i="9"/>
  <c r="M1022" i="9"/>
  <c r="N1021" i="9"/>
  <c r="M1021" i="9"/>
  <c r="N1020" i="9"/>
  <c r="M1020" i="9"/>
  <c r="N1019" i="9"/>
  <c r="M1019" i="9"/>
  <c r="N1018" i="9"/>
  <c r="M1018" i="9"/>
  <c r="N1017" i="9"/>
  <c r="M1017" i="9"/>
  <c r="N1016" i="9"/>
  <c r="M1016" i="9"/>
  <c r="N1015" i="9"/>
  <c r="M1015" i="9"/>
  <c r="N1014" i="9"/>
  <c r="M1014" i="9"/>
  <c r="N1013" i="9"/>
  <c r="M1013" i="9"/>
  <c r="N1012" i="9"/>
  <c r="M1012" i="9"/>
  <c r="N1011" i="9"/>
  <c r="M1011" i="9"/>
  <c r="N1010" i="9"/>
  <c r="M1010" i="9"/>
  <c r="N1009" i="9"/>
  <c r="M1009" i="9"/>
  <c r="N1008" i="9"/>
  <c r="M1008" i="9"/>
  <c r="N1007" i="9"/>
  <c r="M1007" i="9"/>
  <c r="N1006" i="9"/>
  <c r="M1006" i="9"/>
  <c r="N1005" i="9"/>
  <c r="M1005" i="9"/>
  <c r="N1004" i="9"/>
  <c r="M1004" i="9"/>
  <c r="N1003" i="9"/>
  <c r="M1003" i="9"/>
  <c r="N1002" i="9"/>
  <c r="M1002" i="9"/>
  <c r="N1001" i="9"/>
  <c r="M1001" i="9"/>
  <c r="N1000" i="9"/>
  <c r="M1000" i="9"/>
  <c r="N999" i="9"/>
  <c r="M999" i="9"/>
  <c r="N998" i="9"/>
  <c r="M998" i="9"/>
  <c r="N997" i="9"/>
  <c r="M997" i="9"/>
  <c r="N996" i="9"/>
  <c r="M996" i="9"/>
  <c r="N995" i="9"/>
  <c r="M995" i="9"/>
  <c r="N994" i="9"/>
  <c r="M994" i="9"/>
  <c r="N993" i="9"/>
  <c r="M993" i="9"/>
  <c r="N992" i="9"/>
  <c r="M992" i="9"/>
  <c r="N991" i="9"/>
  <c r="M991" i="9"/>
  <c r="N990" i="9"/>
  <c r="M990" i="9"/>
  <c r="N989" i="9"/>
  <c r="M989" i="9"/>
  <c r="N988" i="9"/>
  <c r="M988" i="9"/>
  <c r="N987" i="9"/>
  <c r="M987" i="9"/>
  <c r="N986" i="9"/>
  <c r="M986" i="9"/>
  <c r="N985" i="9"/>
  <c r="M985" i="9"/>
  <c r="N984" i="9"/>
  <c r="M984" i="9"/>
  <c r="N983" i="9"/>
  <c r="M983" i="9"/>
  <c r="N982" i="9"/>
  <c r="M982" i="9"/>
  <c r="N981" i="9"/>
  <c r="M981" i="9"/>
  <c r="N980" i="9"/>
  <c r="M980" i="9"/>
  <c r="N979" i="9"/>
  <c r="M979" i="9"/>
  <c r="N978" i="9"/>
  <c r="M978" i="9"/>
  <c r="N977" i="9"/>
  <c r="M977" i="9"/>
  <c r="N976" i="9"/>
  <c r="M976" i="9"/>
  <c r="N975" i="9"/>
  <c r="M975" i="9"/>
  <c r="N974" i="9"/>
  <c r="M974" i="9"/>
  <c r="N973" i="9"/>
  <c r="M973" i="9"/>
  <c r="N972" i="9"/>
  <c r="M972" i="9"/>
  <c r="N971" i="9"/>
  <c r="M971" i="9"/>
  <c r="N970" i="9"/>
  <c r="M970" i="9"/>
  <c r="N969" i="9"/>
  <c r="M969" i="9"/>
  <c r="N968" i="9"/>
  <c r="M968" i="9"/>
  <c r="N967" i="9"/>
  <c r="M967" i="9"/>
  <c r="N966" i="9"/>
  <c r="M966" i="9"/>
  <c r="N965" i="9"/>
  <c r="M965" i="9"/>
  <c r="N964" i="9"/>
  <c r="M964" i="9"/>
  <c r="N963" i="9"/>
  <c r="M963" i="9"/>
  <c r="N962" i="9"/>
  <c r="M962" i="9"/>
  <c r="N961" i="9"/>
  <c r="M961" i="9"/>
  <c r="N960" i="9"/>
  <c r="M960" i="9"/>
  <c r="N959" i="9"/>
  <c r="M959" i="9"/>
  <c r="N958" i="9"/>
  <c r="M958" i="9"/>
  <c r="N957" i="9"/>
  <c r="M957" i="9"/>
  <c r="N956" i="9"/>
  <c r="M956" i="9"/>
  <c r="N955" i="9"/>
  <c r="M955" i="9"/>
  <c r="N954" i="9"/>
  <c r="M954" i="9"/>
  <c r="N953" i="9"/>
  <c r="M953" i="9"/>
  <c r="N952" i="9"/>
  <c r="M952" i="9"/>
  <c r="N951" i="9"/>
  <c r="M951" i="9"/>
  <c r="N950" i="9"/>
  <c r="M950" i="9"/>
  <c r="N949" i="9"/>
  <c r="M949" i="9"/>
  <c r="N948" i="9"/>
  <c r="M948" i="9"/>
  <c r="N947" i="9"/>
  <c r="M947" i="9"/>
  <c r="N946" i="9"/>
  <c r="M946" i="9"/>
  <c r="N945" i="9"/>
  <c r="M945" i="9"/>
  <c r="N944" i="9"/>
  <c r="M944" i="9"/>
  <c r="N943" i="9"/>
  <c r="M943" i="9"/>
  <c r="N942" i="9"/>
  <c r="M942" i="9"/>
  <c r="N941" i="9"/>
  <c r="M941" i="9"/>
  <c r="N940" i="9"/>
  <c r="M940" i="9"/>
  <c r="N939" i="9"/>
  <c r="M939" i="9"/>
  <c r="N938" i="9"/>
  <c r="M938" i="9"/>
  <c r="N937" i="9"/>
  <c r="M937" i="9"/>
  <c r="N936" i="9"/>
  <c r="M936" i="9"/>
  <c r="N935" i="9"/>
  <c r="M935" i="9"/>
  <c r="N934" i="9"/>
  <c r="M934" i="9"/>
  <c r="N933" i="9"/>
  <c r="M933" i="9"/>
  <c r="N932" i="9"/>
  <c r="M932" i="9"/>
  <c r="N931" i="9"/>
  <c r="M931" i="9"/>
  <c r="N930" i="9"/>
  <c r="M930" i="9"/>
  <c r="N929" i="9"/>
  <c r="M929" i="9"/>
  <c r="N928" i="9"/>
  <c r="M928" i="9"/>
  <c r="N927" i="9"/>
  <c r="M927" i="9"/>
  <c r="N926" i="9"/>
  <c r="M926" i="9"/>
  <c r="N925" i="9"/>
  <c r="M925" i="9"/>
  <c r="N924" i="9"/>
  <c r="M924" i="9"/>
  <c r="N923" i="9"/>
  <c r="M923" i="9"/>
  <c r="N922" i="9"/>
  <c r="M922" i="9"/>
  <c r="N921" i="9"/>
  <c r="M921" i="9"/>
  <c r="N920" i="9"/>
  <c r="M920" i="9"/>
  <c r="N919" i="9"/>
  <c r="M919" i="9"/>
  <c r="N918" i="9"/>
  <c r="M918" i="9"/>
  <c r="N917" i="9"/>
  <c r="M917" i="9"/>
  <c r="N916" i="9"/>
  <c r="M916" i="9"/>
  <c r="N915" i="9"/>
  <c r="M915" i="9"/>
  <c r="N914" i="9"/>
  <c r="M914" i="9"/>
  <c r="N913" i="9"/>
  <c r="M913" i="9"/>
  <c r="N912" i="9"/>
  <c r="M912" i="9"/>
  <c r="N911" i="9"/>
  <c r="M911" i="9"/>
  <c r="N910" i="9"/>
  <c r="M910" i="9"/>
  <c r="N909" i="9"/>
  <c r="M909" i="9"/>
  <c r="N908" i="9"/>
  <c r="M908" i="9"/>
  <c r="N907" i="9"/>
  <c r="M907" i="9"/>
  <c r="N906" i="9"/>
  <c r="M906" i="9"/>
  <c r="N905" i="9"/>
  <c r="M905" i="9"/>
  <c r="N904" i="9"/>
  <c r="M904" i="9"/>
  <c r="N903" i="9"/>
  <c r="M903" i="9"/>
  <c r="N902" i="9"/>
  <c r="M902" i="9"/>
  <c r="N901" i="9"/>
  <c r="M901" i="9"/>
  <c r="N900" i="9"/>
  <c r="M900" i="9"/>
  <c r="N899" i="9"/>
  <c r="M899" i="9"/>
  <c r="N898" i="9"/>
  <c r="M898" i="9"/>
  <c r="N897" i="9"/>
  <c r="M897" i="9"/>
  <c r="N896" i="9"/>
  <c r="M896" i="9"/>
  <c r="N895" i="9"/>
  <c r="M895" i="9"/>
  <c r="N894" i="9"/>
  <c r="M894" i="9"/>
  <c r="N893" i="9"/>
  <c r="M893" i="9"/>
  <c r="N892" i="9"/>
  <c r="M892" i="9"/>
  <c r="N891" i="9"/>
  <c r="M891" i="9"/>
  <c r="N890" i="9"/>
  <c r="M890" i="9"/>
  <c r="N889" i="9"/>
  <c r="M889" i="9"/>
  <c r="N888" i="9"/>
  <c r="M888" i="9"/>
  <c r="N887" i="9"/>
  <c r="M887" i="9"/>
  <c r="N886" i="9"/>
  <c r="M886" i="9"/>
  <c r="N885" i="9"/>
  <c r="M885" i="9"/>
  <c r="N884" i="9"/>
  <c r="M884" i="9"/>
  <c r="N883" i="9"/>
  <c r="M883" i="9"/>
  <c r="N882" i="9"/>
  <c r="M882" i="9"/>
  <c r="N881" i="9"/>
  <c r="M881" i="9"/>
  <c r="N880" i="9"/>
  <c r="M880" i="9"/>
  <c r="N879" i="9"/>
  <c r="M879" i="9"/>
  <c r="N878" i="9"/>
  <c r="M878" i="9"/>
  <c r="N877" i="9"/>
  <c r="M877" i="9"/>
  <c r="N876" i="9"/>
  <c r="M876" i="9"/>
  <c r="N875" i="9"/>
  <c r="M875" i="9"/>
  <c r="N874" i="9"/>
  <c r="M874" i="9"/>
  <c r="N873" i="9"/>
  <c r="M873" i="9"/>
  <c r="N872" i="9"/>
  <c r="M872" i="9"/>
  <c r="N871" i="9"/>
  <c r="M871" i="9"/>
  <c r="N870" i="9"/>
  <c r="M870" i="9"/>
  <c r="H869" i="9"/>
  <c r="T869" i="9" s="1"/>
  <c r="H868" i="9"/>
  <c r="T868" i="9" s="1"/>
  <c r="H867" i="9"/>
  <c r="T867" i="9" s="1"/>
  <c r="M866" i="9"/>
  <c r="H866" i="9"/>
  <c r="T866" i="9" s="1"/>
  <c r="M865" i="9"/>
  <c r="H865" i="9"/>
  <c r="T865" i="9" s="1"/>
  <c r="M864" i="9"/>
  <c r="H864" i="9"/>
  <c r="T864" i="9" s="1"/>
  <c r="M863" i="9"/>
  <c r="H863" i="9"/>
  <c r="T863" i="9" s="1"/>
  <c r="M862" i="9"/>
  <c r="H862" i="9"/>
  <c r="T862" i="9" s="1"/>
  <c r="M861" i="9"/>
  <c r="H861" i="9"/>
  <c r="T861" i="9" s="1"/>
  <c r="M860" i="9"/>
  <c r="H860" i="9"/>
  <c r="T860" i="9" s="1"/>
  <c r="M859" i="9"/>
  <c r="H859" i="9"/>
  <c r="T859" i="9" s="1"/>
  <c r="N858" i="9"/>
  <c r="M858" i="9"/>
  <c r="N857" i="9"/>
  <c r="M857" i="9"/>
  <c r="N856" i="9"/>
  <c r="M856" i="9"/>
  <c r="N855" i="9"/>
  <c r="M855" i="9"/>
  <c r="N854" i="9"/>
  <c r="M854" i="9"/>
  <c r="N853" i="9"/>
  <c r="M853" i="9"/>
  <c r="N852" i="9"/>
  <c r="M852" i="9"/>
  <c r="N851" i="9"/>
  <c r="M851" i="9"/>
  <c r="N850" i="9"/>
  <c r="M850" i="9"/>
  <c r="N849" i="9"/>
  <c r="M849" i="9"/>
  <c r="N848" i="9"/>
  <c r="M848" i="9"/>
  <c r="N847" i="9"/>
  <c r="M847" i="9"/>
  <c r="N846" i="9"/>
  <c r="M846" i="9"/>
  <c r="N845" i="9"/>
  <c r="M845" i="9"/>
  <c r="N844" i="9"/>
  <c r="M844" i="9"/>
  <c r="N843" i="9"/>
  <c r="M843" i="9"/>
  <c r="N842" i="9"/>
  <c r="M842" i="9"/>
  <c r="N841" i="9"/>
  <c r="M841" i="9"/>
  <c r="N840" i="9"/>
  <c r="M840" i="9"/>
  <c r="N839" i="9"/>
  <c r="M839" i="9"/>
  <c r="N838" i="9"/>
  <c r="M838" i="9"/>
  <c r="N837" i="9"/>
  <c r="M837" i="9"/>
  <c r="N836" i="9"/>
  <c r="M836" i="9"/>
  <c r="N835" i="9"/>
  <c r="M835" i="9"/>
  <c r="N834" i="9"/>
  <c r="M834" i="9"/>
  <c r="N833" i="9"/>
  <c r="M833" i="9"/>
  <c r="N832" i="9"/>
  <c r="M832" i="9"/>
  <c r="N831" i="9"/>
  <c r="M831" i="9"/>
  <c r="N830" i="9"/>
  <c r="M830" i="9"/>
  <c r="N829" i="9"/>
  <c r="M829" i="9"/>
  <c r="N828" i="9"/>
  <c r="M828" i="9"/>
  <c r="N827" i="9"/>
  <c r="M827" i="9"/>
  <c r="N826" i="9"/>
  <c r="M826" i="9"/>
  <c r="N825" i="9"/>
  <c r="M825" i="9"/>
  <c r="N824" i="9"/>
  <c r="M824" i="9"/>
  <c r="N823" i="9"/>
  <c r="M823" i="9"/>
  <c r="N822" i="9"/>
  <c r="M822" i="9"/>
  <c r="N821" i="9"/>
  <c r="M821" i="9"/>
  <c r="N820" i="9"/>
  <c r="M820" i="9"/>
  <c r="N819" i="9"/>
  <c r="M819" i="9"/>
  <c r="N818" i="9"/>
  <c r="M818" i="9"/>
  <c r="N817" i="9"/>
  <c r="M817" i="9"/>
  <c r="N816" i="9"/>
  <c r="M816" i="9"/>
  <c r="N815" i="9"/>
  <c r="M815" i="9"/>
  <c r="N814" i="9"/>
  <c r="M814" i="9"/>
  <c r="N813" i="9"/>
  <c r="M813" i="9"/>
  <c r="N812" i="9"/>
  <c r="M812" i="9"/>
  <c r="N811" i="9"/>
  <c r="M811" i="9"/>
  <c r="N810" i="9"/>
  <c r="M810" i="9"/>
  <c r="N809" i="9"/>
  <c r="M809" i="9"/>
  <c r="N808" i="9"/>
  <c r="M808" i="9"/>
  <c r="N807" i="9"/>
  <c r="M807" i="9"/>
  <c r="N806" i="9"/>
  <c r="M806" i="9"/>
  <c r="N805" i="9"/>
  <c r="M805" i="9"/>
  <c r="N804" i="9"/>
  <c r="M804" i="9"/>
  <c r="N803" i="9"/>
  <c r="M803" i="9"/>
  <c r="N802" i="9"/>
  <c r="M802" i="9"/>
  <c r="N801" i="9"/>
  <c r="M801" i="9"/>
  <c r="N800" i="9"/>
  <c r="M800" i="9"/>
  <c r="N799" i="9"/>
  <c r="M799" i="9"/>
  <c r="N798" i="9"/>
  <c r="M798" i="9"/>
  <c r="N797" i="9"/>
  <c r="M797" i="9"/>
  <c r="N796" i="9"/>
  <c r="M796" i="9"/>
  <c r="N795" i="9"/>
  <c r="M795" i="9"/>
  <c r="N794" i="9"/>
  <c r="M794" i="9"/>
  <c r="N793" i="9"/>
  <c r="M793" i="9"/>
  <c r="N792" i="9"/>
  <c r="M792" i="9"/>
  <c r="N791" i="9"/>
  <c r="M791" i="9"/>
  <c r="N790" i="9"/>
  <c r="M790" i="9"/>
  <c r="N789" i="9"/>
  <c r="M789" i="9"/>
  <c r="N788" i="9"/>
  <c r="M788" i="9"/>
  <c r="N787" i="9"/>
  <c r="M787" i="9"/>
  <c r="N786" i="9"/>
  <c r="M786" i="9"/>
  <c r="N785" i="9"/>
  <c r="M785" i="9"/>
  <c r="N784" i="9"/>
  <c r="M784" i="9"/>
  <c r="N783" i="9"/>
  <c r="M783" i="9"/>
  <c r="N782" i="9"/>
  <c r="M782" i="9"/>
  <c r="N781" i="9"/>
  <c r="M781" i="9"/>
  <c r="N780" i="9"/>
  <c r="M780" i="9"/>
  <c r="N779" i="9"/>
  <c r="M779" i="9"/>
  <c r="N778" i="9"/>
  <c r="M778" i="9"/>
  <c r="N777" i="9"/>
  <c r="M777" i="9"/>
  <c r="N776" i="9"/>
  <c r="M776" i="9"/>
  <c r="N775" i="9"/>
  <c r="M775" i="9"/>
  <c r="N774" i="9"/>
  <c r="M774" i="9"/>
  <c r="N773" i="9"/>
  <c r="M773" i="9"/>
  <c r="N772" i="9"/>
  <c r="M772" i="9"/>
  <c r="N771" i="9"/>
  <c r="M771" i="9"/>
  <c r="N770" i="9"/>
  <c r="M770" i="9"/>
  <c r="N769" i="9"/>
  <c r="M769" i="9"/>
  <c r="N768" i="9"/>
  <c r="M768" i="9"/>
  <c r="N767" i="9"/>
  <c r="M767" i="9"/>
  <c r="N766" i="9"/>
  <c r="M766" i="9"/>
  <c r="N765" i="9"/>
  <c r="M765" i="9"/>
  <c r="N764" i="9"/>
  <c r="M764" i="9"/>
  <c r="N763" i="9"/>
  <c r="M763" i="9"/>
  <c r="N762" i="9"/>
  <c r="M762" i="9"/>
  <c r="N761" i="9"/>
  <c r="M761" i="9"/>
  <c r="N760" i="9"/>
  <c r="M760" i="9"/>
  <c r="N759" i="9"/>
  <c r="M759" i="9"/>
  <c r="N758" i="9"/>
  <c r="M758" i="9"/>
  <c r="N757" i="9"/>
  <c r="M757" i="9"/>
  <c r="N756" i="9"/>
  <c r="M756" i="9"/>
  <c r="N755" i="9"/>
  <c r="M755" i="9"/>
  <c r="N754" i="9"/>
  <c r="M754" i="9"/>
  <c r="N753" i="9"/>
  <c r="M753" i="9"/>
  <c r="N752" i="9"/>
  <c r="M752" i="9"/>
  <c r="N751" i="9"/>
  <c r="M751" i="9"/>
  <c r="N750" i="9"/>
  <c r="M750" i="9"/>
  <c r="N749" i="9"/>
  <c r="M749" i="9"/>
  <c r="N748" i="9"/>
  <c r="M748" i="9"/>
  <c r="N747" i="9"/>
  <c r="M747" i="9"/>
  <c r="N746" i="9"/>
  <c r="M746" i="9"/>
  <c r="N745" i="9"/>
  <c r="M745" i="9"/>
  <c r="N744" i="9"/>
  <c r="M744" i="9"/>
  <c r="N743" i="9"/>
  <c r="M743" i="9"/>
  <c r="N742" i="9"/>
  <c r="M742" i="9"/>
  <c r="N741" i="9"/>
  <c r="M741" i="9"/>
  <c r="N740" i="9"/>
  <c r="M740" i="9"/>
  <c r="N739" i="9"/>
  <c r="M739" i="9"/>
  <c r="N738" i="9"/>
  <c r="M738" i="9"/>
  <c r="N737" i="9"/>
  <c r="M737" i="9"/>
  <c r="N736" i="9"/>
  <c r="M736" i="9"/>
  <c r="N735" i="9"/>
  <c r="M735" i="9"/>
  <c r="N734" i="9"/>
  <c r="M734" i="9"/>
  <c r="N733" i="9"/>
  <c r="M733" i="9"/>
  <c r="N732" i="9"/>
  <c r="M732" i="9"/>
  <c r="N731" i="9"/>
  <c r="M731" i="9"/>
  <c r="N730" i="9"/>
  <c r="M730" i="9"/>
  <c r="N729" i="9"/>
  <c r="M729" i="9"/>
  <c r="N728" i="9"/>
  <c r="M728" i="9"/>
  <c r="N727" i="9"/>
  <c r="M727" i="9"/>
  <c r="N726" i="9"/>
  <c r="M726" i="9"/>
  <c r="N725" i="9"/>
  <c r="M725" i="9"/>
  <c r="N724" i="9"/>
  <c r="M724" i="9"/>
  <c r="N723" i="9"/>
  <c r="M723" i="9"/>
  <c r="N722" i="9"/>
  <c r="M722" i="9"/>
  <c r="N721" i="9"/>
  <c r="M721" i="9"/>
  <c r="N720" i="9"/>
  <c r="M720" i="9"/>
  <c r="N719" i="9"/>
  <c r="M719" i="9"/>
  <c r="N718" i="9"/>
  <c r="M718" i="9"/>
  <c r="N717" i="9"/>
  <c r="M717" i="9"/>
  <c r="N716" i="9"/>
  <c r="M716" i="9"/>
  <c r="N715" i="9"/>
  <c r="M715" i="9"/>
  <c r="N714" i="9"/>
  <c r="M714" i="9"/>
  <c r="N713" i="9"/>
  <c r="M713" i="9"/>
  <c r="N712" i="9"/>
  <c r="M712" i="9"/>
  <c r="N711" i="9"/>
  <c r="M711" i="9"/>
  <c r="N710" i="9"/>
  <c r="M710" i="9"/>
  <c r="N709" i="9"/>
  <c r="M709" i="9"/>
  <c r="N708" i="9"/>
  <c r="M708" i="9"/>
  <c r="N707" i="9"/>
  <c r="M707" i="9"/>
  <c r="N706" i="9"/>
  <c r="M706" i="9"/>
  <c r="N705" i="9"/>
  <c r="M705" i="9"/>
  <c r="N704" i="9"/>
  <c r="M704" i="9"/>
  <c r="N703" i="9"/>
  <c r="M703" i="9"/>
  <c r="N702" i="9"/>
  <c r="M702" i="9"/>
  <c r="N701" i="9"/>
  <c r="M701" i="9"/>
  <c r="N700" i="9"/>
  <c r="M700" i="9"/>
  <c r="N699" i="9"/>
  <c r="M699" i="9"/>
  <c r="N698" i="9"/>
  <c r="M698" i="9"/>
  <c r="N697" i="9"/>
  <c r="M697" i="9"/>
  <c r="N696" i="9"/>
  <c r="M696" i="9"/>
  <c r="N695" i="9"/>
  <c r="M695" i="9"/>
  <c r="N694" i="9"/>
  <c r="M694" i="9"/>
  <c r="N693" i="9"/>
  <c r="M693" i="9"/>
  <c r="N692" i="9"/>
  <c r="M692" i="9"/>
  <c r="N691" i="9"/>
  <c r="M691" i="9"/>
  <c r="N690" i="9"/>
  <c r="M690" i="9"/>
  <c r="N689" i="9"/>
  <c r="M689" i="9"/>
  <c r="N688" i="9"/>
  <c r="M688" i="9"/>
  <c r="N687" i="9"/>
  <c r="M687" i="9"/>
  <c r="N686" i="9"/>
  <c r="M686" i="9"/>
  <c r="N685" i="9"/>
  <c r="M685" i="9"/>
  <c r="N684" i="9"/>
  <c r="M684" i="9"/>
  <c r="N683" i="9"/>
  <c r="M683" i="9"/>
  <c r="N682" i="9"/>
  <c r="M682" i="9"/>
  <c r="N681" i="9"/>
  <c r="M681" i="9"/>
  <c r="N680" i="9"/>
  <c r="M680" i="9"/>
  <c r="N679" i="9"/>
  <c r="M679" i="9"/>
  <c r="N678" i="9"/>
  <c r="M678" i="9"/>
  <c r="N677" i="9"/>
  <c r="M677" i="9"/>
  <c r="N676" i="9"/>
  <c r="M676" i="9"/>
  <c r="N675" i="9"/>
  <c r="M675" i="9"/>
  <c r="N674" i="9"/>
  <c r="M674" i="9"/>
  <c r="N673" i="9"/>
  <c r="M673" i="9"/>
  <c r="N672" i="9"/>
  <c r="M672" i="9"/>
  <c r="N671" i="9"/>
  <c r="M671" i="9"/>
  <c r="N670" i="9"/>
  <c r="M670" i="9"/>
  <c r="N669" i="9"/>
  <c r="M669" i="9"/>
  <c r="N668" i="9"/>
  <c r="M668" i="9"/>
  <c r="N667" i="9"/>
  <c r="M667" i="9"/>
  <c r="N666" i="9"/>
  <c r="M666" i="9"/>
  <c r="N665" i="9"/>
  <c r="M665" i="9"/>
  <c r="N664" i="9"/>
  <c r="M664" i="9"/>
  <c r="N663" i="9"/>
  <c r="M663" i="9"/>
  <c r="N662" i="9"/>
  <c r="M662" i="9"/>
  <c r="N661" i="9"/>
  <c r="M661" i="9"/>
  <c r="N660" i="9"/>
  <c r="M660" i="9"/>
  <c r="N659" i="9"/>
  <c r="M659" i="9"/>
  <c r="N658" i="9"/>
  <c r="M658" i="9"/>
  <c r="N657" i="9"/>
  <c r="M657" i="9"/>
  <c r="N656" i="9"/>
  <c r="M656" i="9"/>
  <c r="N655" i="9"/>
  <c r="M655" i="9"/>
  <c r="N654" i="9"/>
  <c r="M654" i="9"/>
  <c r="N653" i="9"/>
  <c r="M653" i="9"/>
  <c r="N652" i="9"/>
  <c r="M652" i="9"/>
  <c r="N651" i="9"/>
  <c r="M651" i="9"/>
  <c r="N650" i="9"/>
  <c r="M650" i="9"/>
  <c r="N649" i="9"/>
  <c r="M649" i="9"/>
  <c r="N648" i="9"/>
  <c r="M648" i="9"/>
  <c r="N647" i="9"/>
  <c r="M647" i="9"/>
  <c r="N646" i="9"/>
  <c r="M646" i="9"/>
  <c r="N645" i="9"/>
  <c r="M645" i="9"/>
  <c r="N644" i="9"/>
  <c r="M644" i="9"/>
  <c r="N643" i="9"/>
  <c r="M643" i="9"/>
  <c r="N642" i="9"/>
  <c r="M642" i="9"/>
  <c r="N641" i="9"/>
  <c r="M641" i="9"/>
  <c r="N640" i="9"/>
  <c r="M640" i="9"/>
  <c r="N639" i="9"/>
  <c r="M639" i="9"/>
  <c r="N638" i="9"/>
  <c r="M638" i="9"/>
  <c r="N637" i="9"/>
  <c r="M637" i="9"/>
  <c r="N636" i="9"/>
  <c r="M636" i="9"/>
  <c r="N635" i="9"/>
  <c r="M635" i="9"/>
  <c r="N634" i="9"/>
  <c r="M634" i="9"/>
  <c r="N633" i="9"/>
  <c r="M633" i="9"/>
  <c r="N632" i="9"/>
  <c r="M632" i="9"/>
  <c r="N631" i="9"/>
  <c r="M631" i="9"/>
  <c r="N630" i="9"/>
  <c r="M630" i="9"/>
  <c r="N629" i="9"/>
  <c r="M629" i="9"/>
  <c r="N628" i="9"/>
  <c r="M628" i="9"/>
  <c r="N627" i="9"/>
  <c r="M627" i="9"/>
  <c r="N626" i="9"/>
  <c r="M626" i="9"/>
  <c r="N625" i="9"/>
  <c r="M625" i="9"/>
  <c r="N624" i="9"/>
  <c r="M624" i="9"/>
  <c r="N623" i="9"/>
  <c r="M623" i="9"/>
  <c r="N622" i="9"/>
  <c r="M622" i="9"/>
  <c r="N621" i="9"/>
  <c r="M621" i="9"/>
  <c r="N620" i="9"/>
  <c r="M620" i="9"/>
  <c r="N619" i="9"/>
  <c r="M619" i="9"/>
  <c r="N618" i="9"/>
  <c r="M618" i="9"/>
  <c r="N617" i="9"/>
  <c r="M617" i="9"/>
  <c r="N616" i="9"/>
  <c r="M616" i="9"/>
  <c r="N615" i="9"/>
  <c r="M615" i="9"/>
  <c r="N614" i="9"/>
  <c r="M614" i="9"/>
  <c r="N613" i="9"/>
  <c r="M613" i="9"/>
  <c r="N612" i="9"/>
  <c r="M612" i="9"/>
  <c r="N611" i="9"/>
  <c r="M611" i="9"/>
  <c r="N610" i="9"/>
  <c r="M610" i="9"/>
  <c r="N609" i="9"/>
  <c r="M609" i="9"/>
  <c r="N608" i="9"/>
  <c r="M608" i="9"/>
  <c r="N607" i="9"/>
  <c r="M607" i="9"/>
  <c r="N606" i="9"/>
  <c r="M606" i="9"/>
  <c r="N605" i="9"/>
  <c r="M605" i="9"/>
  <c r="N604" i="9"/>
  <c r="M604" i="9"/>
  <c r="N603" i="9"/>
  <c r="M603" i="9"/>
  <c r="N602" i="9"/>
  <c r="M602" i="9"/>
  <c r="N601" i="9"/>
  <c r="M601" i="9"/>
  <c r="N600" i="9"/>
  <c r="M600" i="9"/>
  <c r="N599" i="9"/>
  <c r="M599" i="9"/>
  <c r="N598" i="9"/>
  <c r="M598" i="9"/>
  <c r="N597" i="9"/>
  <c r="M597" i="9"/>
  <c r="N596" i="9"/>
  <c r="M596" i="9"/>
  <c r="N595" i="9"/>
  <c r="M595" i="9"/>
  <c r="N594" i="9"/>
  <c r="M594" i="9"/>
  <c r="N593" i="9"/>
  <c r="M593" i="9"/>
  <c r="N592" i="9"/>
  <c r="M592" i="9"/>
  <c r="N591" i="9"/>
  <c r="M591" i="9"/>
  <c r="N590" i="9"/>
  <c r="M590" i="9"/>
  <c r="N589" i="9"/>
  <c r="M589" i="9"/>
  <c r="N588" i="9"/>
  <c r="M588" i="9"/>
  <c r="N587" i="9"/>
  <c r="M587" i="9"/>
  <c r="N586" i="9"/>
  <c r="M586" i="9"/>
  <c r="N585" i="9"/>
  <c r="M585" i="9"/>
  <c r="N584" i="9"/>
  <c r="M584" i="9"/>
  <c r="N583" i="9"/>
  <c r="M583" i="9"/>
  <c r="N582" i="9"/>
  <c r="M582" i="9"/>
  <c r="N581" i="9"/>
  <c r="M581" i="9"/>
  <c r="N580" i="9"/>
  <c r="M580" i="9"/>
  <c r="N579" i="9"/>
  <c r="M579" i="9"/>
  <c r="N578" i="9"/>
  <c r="M578" i="9"/>
  <c r="N571" i="9"/>
  <c r="M571" i="9"/>
  <c r="N570" i="9"/>
  <c r="M570" i="9"/>
  <c r="N569" i="9"/>
  <c r="M569" i="9"/>
  <c r="N568" i="9"/>
  <c r="M568" i="9"/>
  <c r="N567" i="9"/>
  <c r="M567" i="9"/>
  <c r="N566" i="9"/>
  <c r="M566" i="9"/>
  <c r="N565" i="9"/>
  <c r="M565" i="9"/>
  <c r="N564" i="9"/>
  <c r="M564" i="9"/>
  <c r="N563" i="9"/>
  <c r="M563" i="9"/>
  <c r="N562" i="9"/>
  <c r="M562" i="9"/>
  <c r="L561" i="9"/>
  <c r="N561" i="9" s="1"/>
  <c r="K561" i="9"/>
  <c r="M561" i="9" s="1"/>
  <c r="N560" i="9"/>
  <c r="M560" i="9"/>
  <c r="N559" i="9"/>
  <c r="M559" i="9"/>
  <c r="N558" i="9"/>
  <c r="M558" i="9"/>
  <c r="L557" i="9"/>
  <c r="N557" i="9" s="1"/>
  <c r="K557" i="9"/>
  <c r="M557" i="9" s="1"/>
  <c r="N556" i="9"/>
  <c r="M556" i="9"/>
  <c r="L555" i="9"/>
  <c r="N555" i="9" s="1"/>
  <c r="K555" i="9"/>
  <c r="M555" i="9" s="1"/>
  <c r="L554" i="9"/>
  <c r="N554" i="9" s="1"/>
  <c r="K554" i="9"/>
  <c r="M554" i="9" s="1"/>
  <c r="L553" i="9"/>
  <c r="N553" i="9" s="1"/>
  <c r="K553" i="9"/>
  <c r="M553" i="9" s="1"/>
  <c r="L552" i="9"/>
  <c r="N552" i="9" s="1"/>
  <c r="K552" i="9"/>
  <c r="M552" i="9" s="1"/>
  <c r="N551" i="9"/>
  <c r="M551" i="9"/>
  <c r="N550" i="9"/>
  <c r="M550" i="9"/>
  <c r="N549" i="9"/>
  <c r="M549" i="9"/>
  <c r="N548" i="9"/>
  <c r="M548" i="9"/>
  <c r="N547" i="9"/>
  <c r="M547" i="9"/>
  <c r="N546" i="9"/>
  <c r="M546" i="9"/>
  <c r="N545" i="9"/>
  <c r="M545" i="9"/>
  <c r="N544" i="9"/>
  <c r="M544" i="9"/>
  <c r="N543" i="9"/>
  <c r="M543" i="9"/>
  <c r="N542" i="9"/>
  <c r="M542" i="9"/>
  <c r="N541" i="9"/>
  <c r="M541" i="9"/>
  <c r="N540" i="9"/>
  <c r="M540" i="9"/>
  <c r="N539" i="9"/>
  <c r="M539" i="9"/>
  <c r="N538" i="9"/>
  <c r="M538" i="9"/>
  <c r="N537" i="9"/>
  <c r="M537" i="9"/>
  <c r="N536" i="9"/>
  <c r="M536" i="9"/>
  <c r="N535" i="9"/>
  <c r="M535" i="9"/>
  <c r="N534" i="9"/>
  <c r="M534" i="9"/>
  <c r="N533" i="9"/>
  <c r="M533" i="9"/>
  <c r="N532" i="9"/>
  <c r="M532" i="9"/>
  <c r="N531" i="9"/>
  <c r="M531" i="9"/>
  <c r="N530" i="9"/>
  <c r="M530" i="9"/>
  <c r="N529" i="9"/>
  <c r="M529" i="9"/>
  <c r="N528" i="9"/>
  <c r="M528" i="9"/>
  <c r="N527" i="9"/>
  <c r="M527" i="9"/>
  <c r="N526" i="9"/>
  <c r="M526" i="9"/>
  <c r="N525" i="9"/>
  <c r="M525" i="9"/>
  <c r="N524" i="9"/>
  <c r="M524" i="9"/>
  <c r="N523" i="9"/>
  <c r="M523" i="9"/>
  <c r="N522" i="9"/>
  <c r="M522" i="9"/>
  <c r="N521" i="9"/>
  <c r="M521" i="9"/>
  <c r="N520" i="9"/>
  <c r="M520" i="9"/>
  <c r="N519" i="9"/>
  <c r="M519" i="9"/>
  <c r="N518" i="9"/>
  <c r="M518" i="9"/>
  <c r="N517" i="9"/>
  <c r="M517" i="9"/>
  <c r="N516" i="9"/>
  <c r="M516" i="9"/>
  <c r="N515" i="9"/>
  <c r="M515" i="9"/>
  <c r="N514" i="9"/>
  <c r="M514" i="9"/>
  <c r="N513" i="9"/>
  <c r="M513" i="9"/>
  <c r="N512" i="9"/>
  <c r="M512" i="9"/>
  <c r="N511" i="9"/>
  <c r="M511" i="9"/>
  <c r="N510" i="9"/>
  <c r="M510" i="9"/>
  <c r="N509" i="9"/>
  <c r="M509" i="9"/>
  <c r="N508" i="9"/>
  <c r="M508" i="9"/>
  <c r="N507" i="9"/>
  <c r="M507" i="9"/>
  <c r="N506" i="9"/>
  <c r="M506" i="9"/>
  <c r="N505" i="9"/>
  <c r="M505" i="9"/>
  <c r="N504" i="9"/>
  <c r="M504" i="9"/>
  <c r="N503" i="9"/>
  <c r="M503" i="9"/>
  <c r="N502" i="9"/>
  <c r="M502" i="9"/>
  <c r="N501" i="9"/>
  <c r="M501" i="9"/>
  <c r="N500" i="9"/>
  <c r="M500" i="9"/>
  <c r="N499" i="9"/>
  <c r="M499" i="9"/>
  <c r="N498" i="9"/>
  <c r="M498" i="9"/>
  <c r="N497" i="9"/>
  <c r="M497" i="9"/>
  <c r="N496" i="9"/>
  <c r="M496" i="9"/>
  <c r="L495" i="9"/>
  <c r="N495" i="9" s="1"/>
  <c r="K495" i="9"/>
  <c r="M495" i="9" s="1"/>
  <c r="N494" i="9"/>
  <c r="M494" i="9"/>
  <c r="N493" i="9"/>
  <c r="M493" i="9"/>
  <c r="N492" i="9"/>
  <c r="M492" i="9"/>
  <c r="N491" i="9"/>
  <c r="M491" i="9"/>
  <c r="L490" i="9"/>
  <c r="N490" i="9" s="1"/>
  <c r="K490" i="9"/>
  <c r="M490" i="9" s="1"/>
  <c r="L489" i="9"/>
  <c r="N489" i="9" s="1"/>
  <c r="K489" i="9"/>
  <c r="M489" i="9" s="1"/>
  <c r="N488" i="9"/>
  <c r="M488" i="9"/>
  <c r="N487" i="9"/>
  <c r="M487" i="9"/>
  <c r="N486" i="9"/>
  <c r="M486" i="9"/>
  <c r="N485" i="9"/>
  <c r="M485" i="9"/>
  <c r="N484" i="9"/>
  <c r="M484" i="9"/>
  <c r="N483" i="9"/>
  <c r="M483" i="9"/>
  <c r="N482" i="9"/>
  <c r="M482" i="9"/>
  <c r="N481" i="9"/>
  <c r="M481" i="9"/>
  <c r="N480" i="9"/>
  <c r="M480" i="9"/>
  <c r="N479" i="9"/>
  <c r="M479" i="9"/>
  <c r="N478" i="9"/>
  <c r="M478" i="9"/>
  <c r="N477" i="9"/>
  <c r="M477" i="9"/>
  <c r="N476" i="9"/>
  <c r="M476" i="9"/>
  <c r="N475" i="9"/>
  <c r="M475" i="9"/>
  <c r="N474" i="9"/>
  <c r="M474" i="9"/>
  <c r="N473" i="9"/>
  <c r="M473" i="9"/>
  <c r="N472" i="9"/>
  <c r="M472" i="9"/>
  <c r="L471" i="9"/>
  <c r="N471" i="9" s="1"/>
  <c r="K471" i="9"/>
  <c r="M471" i="9" s="1"/>
  <c r="N470" i="9"/>
  <c r="M470" i="9"/>
  <c r="N469" i="9"/>
  <c r="M469" i="9"/>
  <c r="L468" i="9"/>
  <c r="N468" i="9" s="1"/>
  <c r="K468" i="9"/>
  <c r="M468" i="9" s="1"/>
  <c r="N467" i="9"/>
  <c r="M467" i="9"/>
  <c r="N466" i="9"/>
  <c r="M466" i="9"/>
  <c r="N465" i="9"/>
  <c r="M465" i="9"/>
  <c r="N464" i="9"/>
  <c r="M464" i="9"/>
  <c r="N463" i="9"/>
  <c r="M463" i="9"/>
  <c r="N462" i="9"/>
  <c r="M462" i="9"/>
  <c r="N461" i="9"/>
  <c r="M461" i="9"/>
  <c r="N460" i="9"/>
  <c r="M460" i="9"/>
  <c r="N459" i="9"/>
  <c r="M459" i="9"/>
  <c r="N458" i="9"/>
  <c r="M458" i="9"/>
  <c r="N457" i="9"/>
  <c r="M457" i="9"/>
  <c r="L456" i="9"/>
  <c r="N456" i="9" s="1"/>
  <c r="K456" i="9"/>
  <c r="M456" i="9" s="1"/>
  <c r="L455" i="9"/>
  <c r="N455" i="9" s="1"/>
  <c r="K455" i="9"/>
  <c r="M455" i="9" s="1"/>
  <c r="N454" i="9"/>
  <c r="M454" i="9"/>
  <c r="N453" i="9"/>
  <c r="M453" i="9"/>
  <c r="N452" i="9"/>
  <c r="M452" i="9"/>
  <c r="N451" i="9"/>
  <c r="M451" i="9"/>
  <c r="N450" i="9"/>
  <c r="M450" i="9"/>
  <c r="N449" i="9"/>
  <c r="M449" i="9"/>
  <c r="N448" i="9"/>
  <c r="M448" i="9"/>
  <c r="N447" i="9"/>
  <c r="M447" i="9"/>
  <c r="N446" i="9"/>
  <c r="M446" i="9"/>
  <c r="N445" i="9"/>
  <c r="M445" i="9"/>
  <c r="N444" i="9"/>
  <c r="M444" i="9"/>
  <c r="N443" i="9"/>
  <c r="M443" i="9"/>
  <c r="N442" i="9"/>
  <c r="M442" i="9"/>
  <c r="N441" i="9"/>
  <c r="M441" i="9"/>
  <c r="N440" i="9"/>
  <c r="M440" i="9"/>
  <c r="N439" i="9"/>
  <c r="M439" i="9"/>
  <c r="N438" i="9"/>
  <c r="M438" i="9"/>
  <c r="N437" i="9"/>
  <c r="M437" i="9"/>
  <c r="N436" i="9"/>
  <c r="M436" i="9"/>
  <c r="N435" i="9"/>
  <c r="M435" i="9"/>
  <c r="N434" i="9"/>
  <c r="M434" i="9"/>
  <c r="N433" i="9"/>
  <c r="M433" i="9"/>
  <c r="N432" i="9"/>
  <c r="M432" i="9"/>
  <c r="N431" i="9"/>
  <c r="M431" i="9"/>
  <c r="N430" i="9"/>
  <c r="M430" i="9"/>
  <c r="N429" i="9"/>
  <c r="M429" i="9"/>
  <c r="N428" i="9"/>
  <c r="M428" i="9"/>
  <c r="N427" i="9"/>
  <c r="M427" i="9"/>
  <c r="N426" i="9"/>
  <c r="M426" i="9"/>
  <c r="N425" i="9"/>
  <c r="M425" i="9"/>
  <c r="N424" i="9"/>
  <c r="M424" i="9"/>
  <c r="N423" i="9"/>
  <c r="M423" i="9"/>
  <c r="N422" i="9"/>
  <c r="M422" i="9"/>
  <c r="N421" i="9"/>
  <c r="M421" i="9"/>
  <c r="N420" i="9"/>
  <c r="M420" i="9"/>
  <c r="N419" i="9"/>
  <c r="M419" i="9"/>
  <c r="N418" i="9"/>
  <c r="M418" i="9"/>
  <c r="N417" i="9"/>
  <c r="M417" i="9"/>
  <c r="N416" i="9"/>
  <c r="M416" i="9"/>
  <c r="N415" i="9"/>
  <c r="M415" i="9"/>
  <c r="N414" i="9"/>
  <c r="M414" i="9"/>
  <c r="N413" i="9"/>
  <c r="M413" i="9"/>
  <c r="N412" i="9"/>
  <c r="M412" i="9"/>
  <c r="N411" i="9"/>
  <c r="M411" i="9"/>
  <c r="N410" i="9"/>
  <c r="M410" i="9"/>
  <c r="N409" i="9"/>
  <c r="M409" i="9"/>
  <c r="N408" i="9"/>
  <c r="M408" i="9"/>
  <c r="N407" i="9"/>
  <c r="M407" i="9"/>
  <c r="N406" i="9"/>
  <c r="M406" i="9"/>
  <c r="N405" i="9"/>
  <c r="M405" i="9"/>
  <c r="N404" i="9"/>
  <c r="M404" i="9"/>
  <c r="N403" i="9"/>
  <c r="M403" i="9"/>
  <c r="N402" i="9"/>
  <c r="M402" i="9"/>
  <c r="N401" i="9"/>
  <c r="M401" i="9"/>
  <c r="N400" i="9"/>
  <c r="M400" i="9"/>
  <c r="N399" i="9"/>
  <c r="M399" i="9"/>
  <c r="N398" i="9"/>
  <c r="M398" i="9"/>
  <c r="N397" i="9"/>
  <c r="M397" i="9"/>
  <c r="N396" i="9"/>
  <c r="M396" i="9"/>
  <c r="N395" i="9"/>
  <c r="M395" i="9"/>
  <c r="N394" i="9"/>
  <c r="M394" i="9"/>
  <c r="N393" i="9"/>
  <c r="M393" i="9"/>
  <c r="N392" i="9"/>
  <c r="M392" i="9"/>
  <c r="N391" i="9"/>
  <c r="M391" i="9"/>
  <c r="N390" i="9"/>
  <c r="M390" i="9"/>
  <c r="N389" i="9"/>
  <c r="M389" i="9"/>
  <c r="N388" i="9"/>
  <c r="M388" i="9"/>
  <c r="N387" i="9"/>
  <c r="M387" i="9"/>
  <c r="N386" i="9"/>
  <c r="M386" i="9"/>
  <c r="N385" i="9"/>
  <c r="M385" i="9"/>
  <c r="N384" i="9"/>
  <c r="M384" i="9"/>
  <c r="N383" i="9"/>
  <c r="M383" i="9"/>
  <c r="N382" i="9"/>
  <c r="M382" i="9"/>
  <c r="N381" i="9"/>
  <c r="M381" i="9"/>
  <c r="N380" i="9"/>
  <c r="M380" i="9"/>
  <c r="N379" i="9"/>
  <c r="M379" i="9"/>
  <c r="N378" i="9"/>
  <c r="M378" i="9"/>
  <c r="N377" i="9"/>
  <c r="M377" i="9"/>
  <c r="N376" i="9"/>
  <c r="M376" i="9"/>
  <c r="N375" i="9"/>
  <c r="M375" i="9"/>
  <c r="N374" i="9"/>
  <c r="M374" i="9"/>
  <c r="N373" i="9"/>
  <c r="M373" i="9"/>
  <c r="N372" i="9"/>
  <c r="M372" i="9"/>
  <c r="N371" i="9"/>
  <c r="M371" i="9"/>
  <c r="N370" i="9"/>
  <c r="M370" i="9"/>
  <c r="N369" i="9"/>
  <c r="M369" i="9"/>
  <c r="N368" i="9"/>
  <c r="M368" i="9"/>
  <c r="N367" i="9"/>
  <c r="M367" i="9"/>
  <c r="N366" i="9"/>
  <c r="M366" i="9"/>
  <c r="N365" i="9"/>
  <c r="M365" i="9"/>
  <c r="N364" i="9"/>
  <c r="M364" i="9"/>
  <c r="N363" i="9"/>
  <c r="M363" i="9"/>
  <c r="N362" i="9"/>
  <c r="M362" i="9"/>
  <c r="N361" i="9"/>
  <c r="M361" i="9"/>
  <c r="N360" i="9"/>
  <c r="M360" i="9"/>
  <c r="N359" i="9"/>
  <c r="M359" i="9"/>
  <c r="N358" i="9"/>
  <c r="M358" i="9"/>
  <c r="N357" i="9"/>
  <c r="M357" i="9"/>
  <c r="N356" i="9"/>
  <c r="M356" i="9"/>
  <c r="N355" i="9"/>
  <c r="M355" i="9"/>
  <c r="N354" i="9"/>
  <c r="M354" i="9"/>
  <c r="N353" i="9"/>
  <c r="M353" i="9"/>
  <c r="N352" i="9"/>
  <c r="M352" i="9"/>
  <c r="N351" i="9"/>
  <c r="M351" i="9"/>
  <c r="N350" i="9"/>
  <c r="M350" i="9"/>
  <c r="N349" i="9"/>
  <c r="M349" i="9"/>
  <c r="N348" i="9"/>
  <c r="M348" i="9"/>
  <c r="N347" i="9"/>
  <c r="M347" i="9"/>
  <c r="N346" i="9"/>
  <c r="M346" i="9"/>
  <c r="N345" i="9"/>
  <c r="M345" i="9"/>
  <c r="N344" i="9"/>
  <c r="M344" i="9"/>
  <c r="N343" i="9"/>
  <c r="M343" i="9"/>
  <c r="N342" i="9"/>
  <c r="M342" i="9"/>
  <c r="N341" i="9"/>
  <c r="M341" i="9"/>
  <c r="N340" i="9"/>
  <c r="M340" i="9"/>
  <c r="N339" i="9"/>
  <c r="M339" i="9"/>
  <c r="N338" i="9"/>
  <c r="M338" i="9"/>
  <c r="N337" i="9"/>
  <c r="M337" i="9"/>
  <c r="N336" i="9"/>
  <c r="M336" i="9"/>
  <c r="N335" i="9"/>
  <c r="M335" i="9"/>
  <c r="N334" i="9"/>
  <c r="M334" i="9"/>
  <c r="N333" i="9"/>
  <c r="M333" i="9"/>
  <c r="N332" i="9"/>
  <c r="M332" i="9"/>
  <c r="L331" i="9"/>
  <c r="N331" i="9" s="1"/>
  <c r="K331" i="9"/>
  <c r="M331" i="9" s="1"/>
  <c r="L330" i="9"/>
  <c r="N330" i="9" s="1"/>
  <c r="K330" i="9"/>
  <c r="M330" i="9" s="1"/>
  <c r="N329" i="9"/>
  <c r="M329" i="9"/>
  <c r="N328" i="9"/>
  <c r="M328" i="9"/>
  <c r="N327" i="9"/>
  <c r="M327" i="9"/>
  <c r="N326" i="9"/>
  <c r="M326" i="9"/>
  <c r="N325" i="9"/>
  <c r="M325" i="9"/>
  <c r="N324" i="9"/>
  <c r="M324" i="9"/>
  <c r="N323" i="9"/>
  <c r="M323" i="9"/>
  <c r="N322" i="9"/>
  <c r="M322" i="9"/>
  <c r="N321" i="9"/>
  <c r="M321" i="9"/>
  <c r="N320" i="9"/>
  <c r="M320" i="9"/>
  <c r="N319" i="9"/>
  <c r="M319" i="9"/>
  <c r="N318" i="9"/>
  <c r="M318" i="9"/>
  <c r="N317" i="9"/>
  <c r="M317" i="9"/>
  <c r="N316" i="9"/>
  <c r="M316" i="9"/>
  <c r="N315" i="9"/>
  <c r="M315" i="9"/>
  <c r="N314" i="9"/>
  <c r="M314" i="9"/>
  <c r="N313" i="9"/>
  <c r="M313" i="9"/>
  <c r="N312" i="9"/>
  <c r="M312" i="9"/>
  <c r="N311" i="9"/>
  <c r="M311" i="9"/>
  <c r="N310" i="9"/>
  <c r="M310" i="9"/>
  <c r="N309" i="9"/>
  <c r="M309" i="9"/>
  <c r="N308" i="9"/>
  <c r="M308" i="9"/>
  <c r="N307" i="9"/>
  <c r="M307" i="9"/>
  <c r="L306" i="9"/>
  <c r="N306" i="9" s="1"/>
  <c r="K306" i="9"/>
  <c r="N305" i="9"/>
  <c r="M305" i="9"/>
  <c r="N304" i="9"/>
  <c r="M304" i="9"/>
  <c r="N303" i="9"/>
  <c r="M303" i="9"/>
  <c r="N302" i="9"/>
  <c r="M302" i="9"/>
  <c r="N301" i="9"/>
  <c r="M301" i="9"/>
  <c r="N300" i="9"/>
  <c r="M300" i="9"/>
  <c r="N299" i="9"/>
  <c r="M299" i="9"/>
  <c r="N298" i="9"/>
  <c r="M298" i="9"/>
  <c r="N297" i="9"/>
  <c r="M297" i="9"/>
  <c r="N296" i="9"/>
  <c r="M296" i="9"/>
  <c r="N295" i="9"/>
  <c r="M295" i="9"/>
  <c r="N294" i="9"/>
  <c r="M294" i="9"/>
  <c r="N293" i="9"/>
  <c r="M293" i="9"/>
  <c r="N292" i="9"/>
  <c r="M292" i="9"/>
  <c r="N291" i="9"/>
  <c r="M291" i="9"/>
  <c r="N290" i="9"/>
  <c r="M290" i="9"/>
  <c r="N289" i="9"/>
  <c r="M289" i="9"/>
  <c r="N288" i="9"/>
  <c r="M288" i="9"/>
  <c r="N287" i="9"/>
  <c r="M287" i="9"/>
  <c r="N286" i="9"/>
  <c r="M286" i="9"/>
  <c r="N285" i="9"/>
  <c r="M285" i="9"/>
  <c r="N284" i="9"/>
  <c r="M284" i="9"/>
  <c r="N283" i="9"/>
  <c r="M283" i="9"/>
  <c r="N282" i="9"/>
  <c r="M282" i="9"/>
  <c r="N281" i="9"/>
  <c r="M281" i="9"/>
  <c r="L280" i="9"/>
  <c r="N280" i="9" s="1"/>
  <c r="K280" i="9"/>
  <c r="K279" i="9"/>
  <c r="K278" i="9"/>
  <c r="P277" i="9"/>
  <c r="P276" i="9"/>
  <c r="P275" i="9"/>
  <c r="N274" i="9"/>
  <c r="M274" i="9"/>
  <c r="N273" i="9"/>
  <c r="M273" i="9"/>
  <c r="N272" i="9"/>
  <c r="M272" i="9"/>
  <c r="N271" i="9"/>
  <c r="M271" i="9"/>
  <c r="N270" i="9"/>
  <c r="M270" i="9"/>
  <c r="L269" i="9"/>
  <c r="N269" i="9" s="1"/>
  <c r="K269" i="9"/>
  <c r="L268" i="9"/>
  <c r="N268" i="9" s="1"/>
  <c r="K268" i="9"/>
  <c r="L267" i="9"/>
  <c r="N267" i="9" s="1"/>
  <c r="K267" i="9"/>
  <c r="L266" i="9"/>
  <c r="N266" i="9" s="1"/>
  <c r="K266" i="9"/>
  <c r="M266" i="9" s="1"/>
  <c r="N265" i="9"/>
  <c r="M265" i="9"/>
  <c r="P264" i="9"/>
  <c r="N264" i="9"/>
  <c r="M264" i="9"/>
  <c r="L263" i="9"/>
  <c r="N263" i="9" s="1"/>
  <c r="K263" i="9"/>
  <c r="P262" i="9"/>
  <c r="N262" i="9"/>
  <c r="M262" i="9"/>
  <c r="P261" i="9"/>
  <c r="N261" i="9"/>
  <c r="M261" i="9"/>
  <c r="P260" i="9"/>
  <c r="N260" i="9"/>
  <c r="M260" i="9"/>
  <c r="P259" i="9"/>
  <c r="N259" i="9"/>
  <c r="M259" i="9"/>
  <c r="N258" i="9"/>
  <c r="M258" i="9"/>
  <c r="N257" i="9"/>
  <c r="M257" i="9"/>
  <c r="L256" i="9"/>
  <c r="N256" i="9" s="1"/>
  <c r="K256" i="9"/>
  <c r="L255" i="9"/>
  <c r="N255" i="9" s="1"/>
  <c r="K255" i="9"/>
  <c r="P254" i="9"/>
  <c r="N254" i="9"/>
  <c r="M254" i="9"/>
  <c r="P253" i="9"/>
  <c r="N253" i="9"/>
  <c r="M253" i="9"/>
  <c r="P252" i="9"/>
  <c r="N252" i="9"/>
  <c r="M252" i="9"/>
  <c r="N251" i="9"/>
  <c r="M251" i="9"/>
  <c r="P250" i="9"/>
  <c r="N250" i="9"/>
  <c r="M250" i="9"/>
  <c r="P249" i="9"/>
  <c r="N249" i="9"/>
  <c r="M249" i="9"/>
  <c r="P248" i="9"/>
  <c r="N248" i="9"/>
  <c r="M248" i="9"/>
  <c r="P247" i="9"/>
  <c r="N247" i="9"/>
  <c r="M247" i="9"/>
  <c r="N246" i="9"/>
  <c r="M246" i="9"/>
  <c r="N245" i="9"/>
  <c r="M245" i="9"/>
  <c r="N244" i="9"/>
  <c r="M244" i="9"/>
  <c r="N243" i="9"/>
  <c r="M243" i="9"/>
  <c r="N242" i="9"/>
  <c r="M242" i="9"/>
  <c r="N241" i="9"/>
  <c r="M241" i="9"/>
  <c r="N240" i="9"/>
  <c r="M240" i="9"/>
  <c r="P239" i="9"/>
  <c r="N239" i="9"/>
  <c r="M239" i="9"/>
  <c r="P238" i="9"/>
  <c r="N238" i="9"/>
  <c r="M238" i="9"/>
  <c r="N237" i="9"/>
  <c r="M237" i="9"/>
  <c r="P236" i="9"/>
  <c r="N236" i="9"/>
  <c r="M236" i="9"/>
  <c r="P235" i="9"/>
  <c r="N235" i="9"/>
  <c r="M235" i="9"/>
  <c r="N234" i="9"/>
  <c r="M234" i="9"/>
  <c r="P233" i="9"/>
  <c r="N233" i="9"/>
  <c r="M233" i="9"/>
  <c r="P232" i="9"/>
  <c r="N232" i="9"/>
  <c r="M232" i="9"/>
  <c r="P231" i="9"/>
  <c r="N231" i="9"/>
  <c r="M231" i="9"/>
  <c r="P230" i="9"/>
  <c r="N230" i="9"/>
  <c r="M230" i="9"/>
  <c r="P229" i="9"/>
  <c r="N229" i="9"/>
  <c r="M229" i="9"/>
  <c r="L228" i="9"/>
  <c r="N228" i="9" s="1"/>
  <c r="K228" i="9"/>
  <c r="N227" i="9"/>
  <c r="M227" i="9"/>
  <c r="N226" i="9"/>
  <c r="M226" i="9"/>
  <c r="N225" i="9"/>
  <c r="M225" i="9"/>
  <c r="L224" i="9"/>
  <c r="N224" i="9" s="1"/>
  <c r="K224" i="9"/>
  <c r="P223" i="9"/>
  <c r="N223" i="9"/>
  <c r="M223" i="9"/>
  <c r="V222" i="9"/>
  <c r="P222" i="9"/>
  <c r="N222" i="9"/>
  <c r="M222" i="9"/>
  <c r="P221" i="9"/>
  <c r="N221" i="9"/>
  <c r="M221" i="9"/>
  <c r="T220" i="9"/>
  <c r="P220" i="9"/>
  <c r="N220" i="9"/>
  <c r="M220" i="9"/>
  <c r="P219" i="9"/>
  <c r="N219" i="9"/>
  <c r="M219" i="9"/>
  <c r="W218" i="9"/>
  <c r="P218" i="9"/>
  <c r="N218" i="9"/>
  <c r="M218" i="9"/>
  <c r="N217" i="9"/>
  <c r="M217" i="9"/>
  <c r="N216" i="9"/>
  <c r="M216" i="9"/>
  <c r="N215" i="9"/>
  <c r="M215" i="9"/>
  <c r="N214" i="9"/>
  <c r="M214" i="9"/>
  <c r="N213" i="9"/>
  <c r="M213" i="9"/>
  <c r="L212" i="9"/>
  <c r="N212" i="9" s="1"/>
  <c r="K212" i="9"/>
  <c r="M212" i="9" s="1"/>
  <c r="L211" i="9"/>
  <c r="N211" i="9" s="1"/>
  <c r="K211" i="9"/>
  <c r="M211" i="9" s="1"/>
  <c r="N210" i="9"/>
  <c r="M210" i="9"/>
  <c r="N209" i="9"/>
  <c r="M209" i="9"/>
  <c r="N208" i="9"/>
  <c r="M208" i="9"/>
  <c r="N207" i="9"/>
  <c r="M207" i="9"/>
  <c r="N206" i="9"/>
  <c r="M206" i="9"/>
  <c r="L205" i="9"/>
  <c r="N205" i="9" s="1"/>
  <c r="K205" i="9"/>
  <c r="M205" i="9" s="1"/>
  <c r="N204" i="9"/>
  <c r="M204" i="9"/>
  <c r="N203" i="9"/>
  <c r="M203" i="9"/>
  <c r="N202" i="9"/>
  <c r="M202" i="9"/>
  <c r="N201" i="9"/>
  <c r="M201" i="9"/>
  <c r="N200" i="9"/>
  <c r="M200" i="9"/>
  <c r="N199" i="9"/>
  <c r="M199" i="9"/>
  <c r="N198" i="9"/>
  <c r="M198" i="9"/>
  <c r="L197" i="9"/>
  <c r="N197" i="9" s="1"/>
  <c r="K197" i="9"/>
  <c r="M197" i="9" s="1"/>
  <c r="N196" i="9"/>
  <c r="M196" i="9"/>
  <c r="N195" i="9"/>
  <c r="M195" i="9"/>
  <c r="N194" i="9"/>
  <c r="M194" i="9"/>
  <c r="N193" i="9"/>
  <c r="M193" i="9"/>
  <c r="N192" i="9"/>
  <c r="M192" i="9"/>
  <c r="N191" i="9"/>
  <c r="M191" i="9"/>
  <c r="N190" i="9"/>
  <c r="M190" i="9"/>
  <c r="N189" i="9"/>
  <c r="M189" i="9"/>
  <c r="N188" i="9"/>
  <c r="M188" i="9"/>
  <c r="N187" i="9"/>
  <c r="M187" i="9"/>
  <c r="N186" i="9"/>
  <c r="M186" i="9"/>
  <c r="N185" i="9"/>
  <c r="M185" i="9"/>
  <c r="N184" i="9"/>
  <c r="M184" i="9"/>
  <c r="L183" i="9"/>
  <c r="N183" i="9" s="1"/>
  <c r="K183" i="9"/>
  <c r="M183" i="9" s="1"/>
  <c r="N182" i="9"/>
  <c r="M182" i="9"/>
  <c r="N181" i="9"/>
  <c r="M181" i="9"/>
  <c r="L180" i="9"/>
  <c r="N180" i="9" s="1"/>
  <c r="K180" i="9"/>
  <c r="M180" i="9" s="1"/>
  <c r="N179" i="9"/>
  <c r="M179" i="9"/>
  <c r="N178" i="9"/>
  <c r="M178" i="9"/>
  <c r="N177" i="9"/>
  <c r="M177" i="9"/>
  <c r="N176" i="9"/>
  <c r="M176" i="9"/>
  <c r="N175" i="9"/>
  <c r="M175" i="9"/>
  <c r="N174" i="9"/>
  <c r="M174" i="9"/>
  <c r="N173" i="9"/>
  <c r="M173" i="9"/>
  <c r="N172" i="9"/>
  <c r="M172" i="9"/>
  <c r="N171" i="9"/>
  <c r="M171" i="9"/>
  <c r="L170" i="9"/>
  <c r="N170" i="9" s="1"/>
  <c r="K170" i="9"/>
  <c r="M170" i="9" s="1"/>
  <c r="N169" i="9"/>
  <c r="M169" i="9"/>
  <c r="N168" i="9"/>
  <c r="M168" i="9"/>
  <c r="L167" i="9"/>
  <c r="N167" i="9" s="1"/>
  <c r="K167" i="9"/>
  <c r="M167" i="9" s="1"/>
  <c r="N166" i="9"/>
  <c r="M166" i="9"/>
  <c r="N165" i="9"/>
  <c r="M165" i="9"/>
  <c r="N164" i="9"/>
  <c r="M164" i="9"/>
  <c r="N163" i="9"/>
  <c r="M163" i="9"/>
  <c r="N162" i="9"/>
  <c r="M162" i="9"/>
  <c r="N161" i="9"/>
  <c r="M161" i="9"/>
  <c r="N160" i="9"/>
  <c r="M160" i="9"/>
  <c r="N159" i="9"/>
  <c r="M159" i="9"/>
  <c r="N158" i="9"/>
  <c r="M158" i="9"/>
  <c r="N157" i="9"/>
  <c r="M157" i="9"/>
  <c r="N156" i="9"/>
  <c r="M156" i="9"/>
  <c r="N155" i="9"/>
  <c r="M155" i="9"/>
  <c r="N154" i="9"/>
  <c r="M154" i="9"/>
  <c r="N153" i="9"/>
  <c r="M153" i="9"/>
  <c r="N152" i="9"/>
  <c r="M152" i="9"/>
  <c r="N151" i="9"/>
  <c r="M151" i="9"/>
  <c r="N150" i="9"/>
  <c r="M150" i="9"/>
  <c r="N149" i="9"/>
  <c r="M149" i="9"/>
  <c r="N148" i="9"/>
  <c r="M148" i="9"/>
  <c r="N147" i="9"/>
  <c r="M147" i="9"/>
  <c r="N146" i="9"/>
  <c r="M146" i="9"/>
  <c r="N145" i="9"/>
  <c r="M145" i="9"/>
  <c r="N144" i="9"/>
  <c r="M144" i="9"/>
  <c r="N143" i="9"/>
  <c r="M143" i="9"/>
  <c r="L142" i="9"/>
  <c r="N142" i="9" s="1"/>
  <c r="K142" i="9"/>
  <c r="M142" i="9" s="1"/>
  <c r="N141" i="9"/>
  <c r="M141" i="9"/>
  <c r="N140" i="9"/>
  <c r="M140" i="9"/>
  <c r="L139" i="9"/>
  <c r="N139" i="9" s="1"/>
  <c r="K139" i="9"/>
  <c r="M139" i="9" s="1"/>
  <c r="L138" i="9"/>
  <c r="N138" i="9" s="1"/>
  <c r="K138" i="9"/>
  <c r="M138" i="9" s="1"/>
  <c r="N137" i="9"/>
  <c r="M137" i="9"/>
  <c r="N136" i="9"/>
  <c r="M136" i="9"/>
  <c r="N135" i="9"/>
  <c r="M135" i="9"/>
  <c r="N134" i="9"/>
  <c r="M134" i="9"/>
  <c r="N133" i="9"/>
  <c r="M133" i="9"/>
  <c r="N132" i="9"/>
  <c r="M132" i="9"/>
  <c r="N131" i="9"/>
  <c r="M131" i="9"/>
  <c r="L130" i="9"/>
  <c r="N130" i="9" s="1"/>
  <c r="K130" i="9"/>
  <c r="M130" i="9" s="1"/>
  <c r="N129" i="9"/>
  <c r="M129" i="9"/>
  <c r="N128" i="9"/>
  <c r="M128" i="9"/>
  <c r="N127" i="9"/>
  <c r="M127" i="9"/>
  <c r="N126" i="9"/>
  <c r="M126" i="9"/>
  <c r="N125" i="9"/>
  <c r="M125" i="9"/>
  <c r="N124" i="9"/>
  <c r="M124" i="9"/>
  <c r="N123" i="9"/>
  <c r="M123" i="9"/>
  <c r="N122" i="9"/>
  <c r="M122" i="9"/>
  <c r="N121" i="9"/>
  <c r="M121" i="9"/>
  <c r="N120" i="9"/>
  <c r="M120" i="9"/>
  <c r="N119" i="9"/>
  <c r="M119" i="9"/>
  <c r="N118" i="9"/>
  <c r="M118" i="9"/>
  <c r="N117" i="9"/>
  <c r="M117" i="9"/>
  <c r="N116" i="9"/>
  <c r="M116" i="9"/>
  <c r="N115" i="9"/>
  <c r="M115" i="9"/>
  <c r="N114" i="9"/>
  <c r="M114" i="9"/>
  <c r="N113" i="9"/>
  <c r="M113" i="9"/>
  <c r="N112" i="9"/>
  <c r="M112" i="9"/>
  <c r="N111" i="9"/>
  <c r="M111" i="9"/>
  <c r="N110" i="9"/>
  <c r="M110" i="9"/>
  <c r="N109" i="9"/>
  <c r="M109" i="9"/>
  <c r="N108" i="9"/>
  <c r="M108" i="9"/>
  <c r="N107" i="9"/>
  <c r="M107" i="9"/>
  <c r="N106" i="9"/>
  <c r="M106" i="9"/>
  <c r="N105" i="9"/>
  <c r="M105" i="9"/>
  <c r="N104" i="9"/>
  <c r="M104" i="9"/>
  <c r="N103" i="9"/>
  <c r="M103" i="9"/>
  <c r="N102" i="9"/>
  <c r="M102" i="9"/>
  <c r="N101" i="9"/>
  <c r="M101" i="9"/>
  <c r="N100" i="9"/>
  <c r="M100" i="9"/>
  <c r="N99" i="9"/>
  <c r="M99" i="9"/>
  <c r="N98" i="9"/>
  <c r="M98" i="9"/>
  <c r="N97" i="9"/>
  <c r="M97" i="9"/>
  <c r="N96" i="9"/>
  <c r="M96" i="9"/>
  <c r="N95" i="9"/>
  <c r="M95" i="9"/>
  <c r="N94" i="9"/>
  <c r="M94" i="9"/>
  <c r="N93" i="9"/>
  <c r="M93" i="9"/>
  <c r="N92" i="9"/>
  <c r="M92" i="9"/>
  <c r="N91" i="9"/>
  <c r="M91" i="9"/>
  <c r="N90" i="9"/>
  <c r="M90" i="9"/>
  <c r="N89" i="9"/>
  <c r="M89" i="9"/>
  <c r="N88" i="9"/>
  <c r="M88" i="9"/>
  <c r="N87" i="9"/>
  <c r="M87" i="9"/>
  <c r="N86" i="9"/>
  <c r="M86" i="9"/>
  <c r="N85" i="9"/>
  <c r="M85" i="9"/>
  <c r="N84" i="9"/>
  <c r="M84" i="9"/>
  <c r="N83" i="9"/>
  <c r="M83" i="9"/>
  <c r="N82" i="9"/>
  <c r="M82" i="9"/>
  <c r="N81" i="9"/>
  <c r="M81" i="9"/>
  <c r="N80" i="9"/>
  <c r="M80" i="9"/>
  <c r="N79" i="9"/>
  <c r="M79" i="9"/>
  <c r="N78" i="9"/>
  <c r="M78" i="9"/>
  <c r="N77" i="9"/>
  <c r="M77" i="9"/>
  <c r="N76" i="9"/>
  <c r="M76" i="9"/>
  <c r="N75" i="9"/>
  <c r="M75" i="9"/>
  <c r="N74" i="9"/>
  <c r="M74" i="9"/>
  <c r="N73" i="9"/>
  <c r="M73" i="9"/>
  <c r="N72" i="9"/>
  <c r="M72" i="9"/>
  <c r="N71" i="9"/>
  <c r="M71" i="9"/>
  <c r="N70" i="9"/>
  <c r="M70" i="9"/>
  <c r="N69" i="9"/>
  <c r="M69" i="9"/>
  <c r="N68" i="9"/>
  <c r="M68" i="9"/>
  <c r="N67" i="9"/>
  <c r="M67" i="9"/>
  <c r="N66" i="9"/>
  <c r="M66" i="9"/>
  <c r="N65" i="9"/>
  <c r="M65" i="9"/>
  <c r="N64" i="9"/>
  <c r="M64" i="9"/>
  <c r="N63" i="9"/>
  <c r="M63" i="9"/>
  <c r="N62" i="9"/>
  <c r="M62" i="9"/>
  <c r="N61" i="9"/>
  <c r="M61" i="9"/>
  <c r="N60" i="9"/>
  <c r="M60" i="9"/>
  <c r="N59" i="9"/>
  <c r="M59" i="9"/>
  <c r="N58" i="9"/>
  <c r="M58" i="9"/>
  <c r="N57" i="9"/>
  <c r="M57" i="9"/>
  <c r="N56" i="9"/>
  <c r="M56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N43" i="9"/>
  <c r="M43" i="9"/>
  <c r="N42" i="9"/>
  <c r="M42" i="9"/>
  <c r="N41" i="9"/>
  <c r="M41" i="9"/>
  <c r="N40" i="9"/>
  <c r="M40" i="9"/>
  <c r="N39" i="9"/>
  <c r="M39" i="9"/>
  <c r="N38" i="9"/>
  <c r="M38" i="9"/>
  <c r="N37" i="9"/>
  <c r="M37" i="9"/>
  <c r="N36" i="9"/>
  <c r="M36" i="9"/>
  <c r="N35" i="9"/>
  <c r="M35" i="9"/>
  <c r="N34" i="9"/>
  <c r="M34" i="9"/>
  <c r="N33" i="9"/>
  <c r="M33" i="9"/>
  <c r="N32" i="9"/>
  <c r="M32" i="9"/>
  <c r="N31" i="9"/>
  <c r="M31" i="9"/>
  <c r="N30" i="9"/>
  <c r="M30" i="9"/>
  <c r="N29" i="9"/>
  <c r="M29" i="9"/>
  <c r="N28" i="9"/>
  <c r="M28" i="9"/>
  <c r="N27" i="9"/>
  <c r="M27" i="9"/>
  <c r="N26" i="9"/>
  <c r="M26" i="9"/>
  <c r="N25" i="9"/>
  <c r="M25" i="9"/>
  <c r="N24" i="9"/>
  <c r="M24" i="9"/>
  <c r="N23" i="9"/>
  <c r="M23" i="9"/>
  <c r="N22" i="9"/>
  <c r="M22" i="9"/>
  <c r="K21" i="9"/>
  <c r="S21" i="9" s="1"/>
  <c r="K20" i="9"/>
  <c r="S20" i="9" s="1"/>
  <c r="K19" i="9"/>
  <c r="S19" i="9" s="1"/>
  <c r="K18" i="9"/>
  <c r="S18" i="9" s="1"/>
  <c r="K17" i="9"/>
  <c r="S17" i="9" s="1"/>
  <c r="K16" i="9"/>
  <c r="S16" i="9" s="1"/>
  <c r="N15" i="9"/>
  <c r="M15" i="9"/>
  <c r="N14" i="9"/>
  <c r="M14" i="9"/>
  <c r="N13" i="9"/>
  <c r="M13" i="9"/>
  <c r="N12" i="9"/>
  <c r="M12" i="9"/>
  <c r="N11" i="9"/>
  <c r="M11" i="9"/>
  <c r="O10" i="9"/>
  <c r="N10" i="9"/>
  <c r="M10" i="9"/>
  <c r="O9" i="9"/>
  <c r="N9" i="9"/>
  <c r="M9" i="9"/>
  <c r="O8" i="9"/>
  <c r="N8" i="9"/>
  <c r="M8" i="9"/>
  <c r="O7" i="9"/>
  <c r="N7" i="9"/>
  <c r="M7" i="9"/>
  <c r="O6" i="9"/>
  <c r="N6" i="9"/>
  <c r="M6" i="9"/>
  <c r="O5" i="9"/>
  <c r="N5" i="9"/>
  <c r="M5" i="9"/>
  <c r="O4" i="9"/>
  <c r="N4" i="9"/>
  <c r="M4" i="9"/>
  <c r="O3" i="9"/>
  <c r="N3" i="9"/>
  <c r="M3" i="9"/>
  <c r="G884" i="8"/>
  <c r="G883" i="8"/>
  <c r="G882" i="8"/>
  <c r="G881" i="8"/>
  <c r="G880" i="8"/>
  <c r="G879" i="8"/>
  <c r="G878" i="8"/>
  <c r="G877" i="8"/>
  <c r="G876" i="8"/>
  <c r="G875" i="8"/>
  <c r="G874" i="8"/>
  <c r="P1466" i="1"/>
  <c r="W218" i="1"/>
  <c r="T220" i="1"/>
  <c r="V222" i="1"/>
  <c r="C1" i="7"/>
  <c r="H4" i="7"/>
  <c r="K17" i="1"/>
  <c r="O17" i="1" s="1"/>
  <c r="K18" i="1"/>
  <c r="O18" i="1" s="1"/>
  <c r="K19" i="1"/>
  <c r="O19" i="1" s="1"/>
  <c r="K20" i="1"/>
  <c r="O20" i="1" s="1"/>
  <c r="K21" i="1"/>
  <c r="O21" i="1" s="1"/>
  <c r="K16" i="1"/>
  <c r="O16" i="1" s="1"/>
  <c r="O1454" i="1"/>
  <c r="P1454" i="1" s="1"/>
  <c r="O1456" i="1"/>
  <c r="P1456" i="1" s="1"/>
  <c r="O1458" i="1"/>
  <c r="P1458" i="1" s="1"/>
  <c r="O1463" i="1"/>
  <c r="P1463" i="1" s="1"/>
  <c r="O1464" i="1"/>
  <c r="O1465" i="1"/>
  <c r="P1465" i="1" s="1"/>
  <c r="O1467" i="1"/>
  <c r="P1467" i="1" s="1"/>
  <c r="O1468" i="1"/>
  <c r="P1468" i="1" s="1"/>
  <c r="O1469" i="1"/>
  <c r="P1469" i="1" s="1"/>
  <c r="O1470" i="1"/>
  <c r="P1470" i="1" s="1"/>
  <c r="O1471" i="1"/>
  <c r="P1471" i="1" s="1"/>
  <c r="O1472" i="1"/>
  <c r="P1472" i="1" s="1"/>
  <c r="O1473" i="1"/>
  <c r="P1473" i="1" s="1"/>
  <c r="O1474" i="1"/>
  <c r="P1474" i="1" s="1"/>
  <c r="O1476" i="1"/>
  <c r="P1476" i="1" s="1"/>
  <c r="O1477" i="1"/>
  <c r="P1477" i="1" s="1"/>
  <c r="O1478" i="1"/>
  <c r="P1478" i="1" s="1"/>
  <c r="O1479" i="1"/>
  <c r="P1479" i="1" s="1"/>
  <c r="O1480" i="1"/>
  <c r="P1480" i="1" s="1"/>
  <c r="O1481" i="1"/>
  <c r="P1481" i="1" s="1"/>
  <c r="O1483" i="1"/>
  <c r="P1483" i="1" s="1"/>
  <c r="O1484" i="1"/>
  <c r="P1484" i="1" s="1"/>
  <c r="O1485" i="1"/>
  <c r="P1485" i="1" s="1"/>
  <c r="O1486" i="1"/>
  <c r="O1487" i="1"/>
  <c r="O1488" i="1"/>
  <c r="O1489" i="1"/>
  <c r="O219" i="1"/>
  <c r="O221" i="1"/>
  <c r="O222" i="1"/>
  <c r="O223" i="1"/>
  <c r="O224" i="1"/>
  <c r="O228" i="1"/>
  <c r="O229" i="1"/>
  <c r="O230" i="1"/>
  <c r="O231" i="1"/>
  <c r="O232" i="1"/>
  <c r="O233" i="1"/>
  <c r="O235" i="1"/>
  <c r="O236" i="1"/>
  <c r="O238" i="1"/>
  <c r="O239" i="1"/>
  <c r="O247" i="1"/>
  <c r="O248" i="1"/>
  <c r="O249" i="1"/>
  <c r="O250" i="1"/>
  <c r="O252" i="1"/>
  <c r="O253" i="1"/>
  <c r="O254" i="1"/>
  <c r="O255" i="1"/>
  <c r="O256" i="1"/>
  <c r="O259" i="1"/>
  <c r="O260" i="1"/>
  <c r="O261" i="1"/>
  <c r="O262" i="1"/>
  <c r="O263" i="1"/>
  <c r="O264" i="1"/>
  <c r="O267" i="1"/>
  <c r="O268" i="1"/>
  <c r="O269" i="1"/>
  <c r="O218" i="1"/>
  <c r="P267" i="9" l="1"/>
  <c r="S267" i="9"/>
  <c r="M269" i="9"/>
  <c r="S269" i="9"/>
  <c r="P279" i="9"/>
  <c r="S279" i="9"/>
  <c r="M1742" i="9"/>
  <c r="P224" i="9"/>
  <c r="S224" i="9"/>
  <c r="P228" i="9"/>
  <c r="S228" i="9"/>
  <c r="M256" i="9"/>
  <c r="S256" i="9"/>
  <c r="M280" i="9"/>
  <c r="S280" i="9"/>
  <c r="M306" i="9"/>
  <c r="S306" i="9"/>
  <c r="M1639" i="9"/>
  <c r="M268" i="9"/>
  <c r="S268" i="9"/>
  <c r="P255" i="9"/>
  <c r="S255" i="9"/>
  <c r="M263" i="9"/>
  <c r="S263" i="9"/>
  <c r="P278" i="9"/>
  <c r="S278" i="9"/>
  <c r="M1564" i="9"/>
  <c r="M1638" i="9"/>
  <c r="M224" i="9"/>
  <c r="M1570" i="9"/>
  <c r="M1634" i="9"/>
  <c r="M1635" i="9"/>
  <c r="T227" i="9"/>
  <c r="M1630" i="9"/>
  <c r="M1631" i="9"/>
  <c r="M228" i="9"/>
  <c r="M1521" i="9"/>
  <c r="M1566" i="9"/>
  <c r="P256" i="9"/>
  <c r="P268" i="9"/>
  <c r="P1636" i="9"/>
  <c r="P1640" i="9"/>
  <c r="M255" i="9"/>
  <c r="P263" i="9"/>
  <c r="M267" i="9"/>
  <c r="P269" i="9"/>
  <c r="P1541" i="9"/>
  <c r="P1555" i="9"/>
  <c r="P1569" i="9"/>
  <c r="P1625" i="9"/>
  <c r="P1629" i="9"/>
  <c r="P1633" i="9"/>
  <c r="P1637" i="9"/>
  <c r="P1741" i="9"/>
  <c r="M1743" i="9"/>
  <c r="P1628" i="9"/>
  <c r="P1632" i="9"/>
  <c r="P1464" i="1"/>
  <c r="P1718" i="1"/>
  <c r="P1719" i="1"/>
  <c r="P1727" i="1"/>
  <c r="P1729" i="1"/>
  <c r="P1731" i="1"/>
  <c r="P1734" i="1"/>
  <c r="O1739" i="1"/>
  <c r="O1740" i="1"/>
  <c r="O1741" i="1"/>
  <c r="O1742" i="1"/>
  <c r="O1743" i="1"/>
  <c r="P1834" i="1"/>
  <c r="P1835" i="1"/>
  <c r="P1837" i="1"/>
  <c r="P1838" i="1"/>
  <c r="P1839" i="1"/>
  <c r="P1840" i="1"/>
  <c r="P1841" i="1"/>
  <c r="P1842" i="1"/>
  <c r="P1843" i="1"/>
  <c r="P1844" i="1"/>
  <c r="P1845" i="1"/>
  <c r="P1846" i="1"/>
  <c r="P1849" i="1"/>
  <c r="P1852" i="1"/>
  <c r="P1853" i="1"/>
  <c r="P1854" i="1"/>
  <c r="P1856" i="1"/>
  <c r="P1859" i="1"/>
  <c r="P1860" i="1"/>
  <c r="P1861" i="1"/>
  <c r="P1863" i="1"/>
  <c r="P1864" i="1"/>
  <c r="P1867" i="1"/>
  <c r="P1868" i="1"/>
  <c r="P1871" i="1"/>
  <c r="P1872" i="1"/>
  <c r="P1833" i="1"/>
  <c r="J3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4" i="4"/>
  <c r="M861" i="1"/>
  <c r="M860" i="1"/>
  <c r="M859" i="1"/>
  <c r="M858" i="1"/>
  <c r="M857" i="1"/>
  <c r="M856" i="1"/>
  <c r="M855" i="1"/>
  <c r="M854" i="1"/>
  <c r="H855" i="1"/>
  <c r="H856" i="1"/>
  <c r="H857" i="1"/>
  <c r="H858" i="1"/>
  <c r="H859" i="1"/>
  <c r="H860" i="1"/>
  <c r="H861" i="1"/>
  <c r="H862" i="1"/>
  <c r="H863" i="1"/>
  <c r="H864" i="1"/>
  <c r="H854" i="1"/>
  <c r="M572" i="1"/>
  <c r="O572" i="1"/>
  <c r="O281" i="1"/>
  <c r="O282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F37" i="3"/>
  <c r="E72" i="2"/>
  <c r="E60" i="2"/>
  <c r="E50" i="2"/>
  <c r="E44" i="2"/>
  <c r="E40" i="2"/>
  <c r="E35" i="2"/>
  <c r="E28" i="2"/>
  <c r="E22" i="2"/>
  <c r="E17" i="2"/>
  <c r="F10" i="2"/>
  <c r="K10" i="2" s="1"/>
  <c r="E10" i="2"/>
  <c r="O217" i="1"/>
  <c r="O177" i="1"/>
  <c r="O178" i="1"/>
  <c r="O179" i="1"/>
  <c r="O181" i="1"/>
  <c r="O182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8" i="1"/>
  <c r="O199" i="1"/>
  <c r="O200" i="1"/>
  <c r="O201" i="1"/>
  <c r="O202" i="1"/>
  <c r="O203" i="1"/>
  <c r="O204" i="1"/>
  <c r="O206" i="1"/>
  <c r="O207" i="1"/>
  <c r="O208" i="1"/>
  <c r="O209" i="1"/>
  <c r="O210" i="1"/>
  <c r="O213" i="1"/>
  <c r="O214" i="1"/>
  <c r="O215" i="1"/>
  <c r="O216" i="1"/>
  <c r="O129" i="1"/>
  <c r="O131" i="1"/>
  <c r="O132" i="1"/>
  <c r="O133" i="1"/>
  <c r="O134" i="1"/>
  <c r="O135" i="1"/>
  <c r="O136" i="1"/>
  <c r="O137" i="1"/>
  <c r="O140" i="1"/>
  <c r="O141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8" i="1"/>
  <c r="O169" i="1"/>
  <c r="O171" i="1"/>
  <c r="O172" i="1"/>
  <c r="O173" i="1"/>
  <c r="O174" i="1"/>
  <c r="O175" i="1"/>
  <c r="O176" i="1"/>
  <c r="O4" i="1"/>
  <c r="O5" i="1"/>
  <c r="O6" i="1"/>
  <c r="O7" i="1"/>
  <c r="O8" i="1"/>
  <c r="O9" i="1"/>
  <c r="O10" i="1"/>
  <c r="O11" i="1"/>
  <c r="O12" i="1"/>
  <c r="O13" i="1"/>
  <c r="O14" i="1"/>
  <c r="O15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3" i="1"/>
  <c r="M10" i="2" l="1"/>
  <c r="L10" i="2"/>
  <c r="N10" i="2" s="1"/>
  <c r="T861" i="1"/>
  <c r="O861" i="1"/>
  <c r="T864" i="1"/>
  <c r="O864" i="1"/>
  <c r="T860" i="1"/>
  <c r="O860" i="1"/>
  <c r="T856" i="1"/>
  <c r="O856" i="1"/>
  <c r="T854" i="1"/>
  <c r="O854" i="1"/>
  <c r="T863" i="1"/>
  <c r="O863" i="1"/>
  <c r="T859" i="1"/>
  <c r="O859" i="1"/>
  <c r="T855" i="1"/>
  <c r="O855" i="1"/>
  <c r="T857" i="1"/>
  <c r="O857" i="1"/>
  <c r="T862" i="1"/>
  <c r="O862" i="1"/>
  <c r="T858" i="1"/>
  <c r="O858" i="1"/>
  <c r="O303" i="1"/>
  <c r="O304" i="1"/>
  <c r="O305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7" i="1"/>
  <c r="O458" i="1"/>
  <c r="O459" i="1"/>
  <c r="O460" i="1"/>
  <c r="O461" i="1"/>
  <c r="O462" i="1"/>
  <c r="O463" i="1"/>
  <c r="O464" i="1"/>
  <c r="O465" i="1"/>
  <c r="O466" i="1"/>
  <c r="O467" i="1"/>
  <c r="O469" i="1"/>
  <c r="O470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91" i="1"/>
  <c r="O492" i="1"/>
  <c r="O493" i="1"/>
  <c r="O494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6" i="1"/>
  <c r="O558" i="1"/>
  <c r="O559" i="1"/>
  <c r="O560" i="1"/>
  <c r="O562" i="1"/>
  <c r="O563" i="1"/>
  <c r="O564" i="1"/>
  <c r="O565" i="1"/>
  <c r="O566" i="1"/>
  <c r="O567" i="1"/>
  <c r="O568" i="1"/>
  <c r="O569" i="1"/>
  <c r="O570" i="1"/>
  <c r="O571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1" i="1"/>
  <c r="O1552" i="1"/>
  <c r="O1553" i="1"/>
  <c r="O1554" i="1"/>
  <c r="O1555" i="1"/>
  <c r="O1556" i="1"/>
  <c r="O1557" i="1"/>
  <c r="O1558" i="1"/>
  <c r="O1560" i="1"/>
  <c r="O1562" i="1"/>
  <c r="O1563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1" i="1"/>
  <c r="O1622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N1764" i="1" l="1"/>
  <c r="N4" i="1"/>
  <c r="N5" i="1"/>
  <c r="N6" i="1"/>
  <c r="N7" i="1"/>
  <c r="N8" i="1"/>
  <c r="N9" i="1"/>
  <c r="N10" i="1"/>
  <c r="N11" i="1"/>
  <c r="N12" i="1"/>
  <c r="N13" i="1"/>
  <c r="N14" i="1"/>
  <c r="N15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1" i="1"/>
  <c r="N132" i="1"/>
  <c r="N133" i="1"/>
  <c r="N134" i="1"/>
  <c r="N135" i="1"/>
  <c r="N136" i="1"/>
  <c r="N137" i="1"/>
  <c r="N140" i="1"/>
  <c r="N141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8" i="1"/>
  <c r="N169" i="1"/>
  <c r="N171" i="1"/>
  <c r="N172" i="1"/>
  <c r="N173" i="1"/>
  <c r="N174" i="1"/>
  <c r="N175" i="1"/>
  <c r="N176" i="1"/>
  <c r="N177" i="1"/>
  <c r="N178" i="1"/>
  <c r="N179" i="1"/>
  <c r="N181" i="1"/>
  <c r="N182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8" i="1"/>
  <c r="N199" i="1"/>
  <c r="N200" i="1"/>
  <c r="N201" i="1"/>
  <c r="N202" i="1"/>
  <c r="N203" i="1"/>
  <c r="N204" i="1"/>
  <c r="N206" i="1"/>
  <c r="N207" i="1"/>
  <c r="N208" i="1"/>
  <c r="N209" i="1"/>
  <c r="N210" i="1"/>
  <c r="N213" i="1"/>
  <c r="N214" i="1"/>
  <c r="N215" i="1"/>
  <c r="N216" i="1"/>
  <c r="N217" i="1"/>
  <c r="N218" i="1"/>
  <c r="N219" i="1"/>
  <c r="N220" i="1"/>
  <c r="N221" i="1"/>
  <c r="N222" i="1"/>
  <c r="N223" i="1"/>
  <c r="N225" i="1"/>
  <c r="N226" i="1"/>
  <c r="N227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7" i="1"/>
  <c r="N258" i="1"/>
  <c r="N259" i="1"/>
  <c r="N260" i="1"/>
  <c r="N261" i="1"/>
  <c r="N262" i="1"/>
  <c r="N264" i="1"/>
  <c r="N265" i="1"/>
  <c r="N270" i="1"/>
  <c r="N271" i="1"/>
  <c r="N272" i="1"/>
  <c r="N273" i="1"/>
  <c r="N274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7" i="1"/>
  <c r="N458" i="1"/>
  <c r="N459" i="1"/>
  <c r="N460" i="1"/>
  <c r="N461" i="1"/>
  <c r="N462" i="1"/>
  <c r="N463" i="1"/>
  <c r="N464" i="1"/>
  <c r="N465" i="1"/>
  <c r="N466" i="1"/>
  <c r="N467" i="1"/>
  <c r="N469" i="1"/>
  <c r="N470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91" i="1"/>
  <c r="N492" i="1"/>
  <c r="N493" i="1"/>
  <c r="N494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6" i="1"/>
  <c r="N558" i="1"/>
  <c r="N559" i="1"/>
  <c r="N560" i="1"/>
  <c r="N562" i="1"/>
  <c r="N563" i="1"/>
  <c r="N564" i="1"/>
  <c r="N565" i="1"/>
  <c r="N566" i="1"/>
  <c r="N567" i="1"/>
  <c r="N568" i="1"/>
  <c r="N569" i="1"/>
  <c r="N570" i="1"/>
  <c r="N571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1" i="1"/>
  <c r="N1552" i="1"/>
  <c r="N1553" i="1"/>
  <c r="N1554" i="1"/>
  <c r="N1555" i="1"/>
  <c r="N1556" i="1"/>
  <c r="N1557" i="1"/>
  <c r="N1558" i="1"/>
  <c r="N1560" i="1"/>
  <c r="N1562" i="1"/>
  <c r="N1563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1" i="1"/>
  <c r="N1622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5" i="1"/>
  <c r="N1766" i="1"/>
  <c r="N1767" i="1"/>
  <c r="N1768" i="1"/>
  <c r="M4" i="1"/>
  <c r="M5" i="1"/>
  <c r="M6" i="1"/>
  <c r="M7" i="1"/>
  <c r="M8" i="1"/>
  <c r="M9" i="1"/>
  <c r="M10" i="1"/>
  <c r="M11" i="1"/>
  <c r="M12" i="1"/>
  <c r="M13" i="1"/>
  <c r="M14" i="1"/>
  <c r="M15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1" i="1"/>
  <c r="M132" i="1"/>
  <c r="M133" i="1"/>
  <c r="M134" i="1"/>
  <c r="M135" i="1"/>
  <c r="M136" i="1"/>
  <c r="M137" i="1"/>
  <c r="M140" i="1"/>
  <c r="M141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8" i="1"/>
  <c r="M169" i="1"/>
  <c r="M171" i="1"/>
  <c r="M172" i="1"/>
  <c r="M173" i="1"/>
  <c r="M174" i="1"/>
  <c r="M175" i="1"/>
  <c r="M176" i="1"/>
  <c r="M177" i="1"/>
  <c r="M178" i="1"/>
  <c r="M179" i="1"/>
  <c r="M181" i="1"/>
  <c r="M182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8" i="1"/>
  <c r="M199" i="1"/>
  <c r="M200" i="1"/>
  <c r="M201" i="1"/>
  <c r="M202" i="1"/>
  <c r="M203" i="1"/>
  <c r="M204" i="1"/>
  <c r="M206" i="1"/>
  <c r="M207" i="1"/>
  <c r="M208" i="1"/>
  <c r="M209" i="1"/>
  <c r="M210" i="1"/>
  <c r="M213" i="1"/>
  <c r="M214" i="1"/>
  <c r="M215" i="1"/>
  <c r="M216" i="1"/>
  <c r="M217" i="1"/>
  <c r="M218" i="1"/>
  <c r="M219" i="1"/>
  <c r="M220" i="1"/>
  <c r="M221" i="1"/>
  <c r="M222" i="1"/>
  <c r="M223" i="1"/>
  <c r="M225" i="1"/>
  <c r="M226" i="1"/>
  <c r="M227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7" i="1"/>
  <c r="M258" i="1"/>
  <c r="M259" i="1"/>
  <c r="M260" i="1"/>
  <c r="M261" i="1"/>
  <c r="M262" i="1"/>
  <c r="M264" i="1"/>
  <c r="M265" i="1"/>
  <c r="M270" i="1"/>
  <c r="M271" i="1"/>
  <c r="M272" i="1"/>
  <c r="M273" i="1"/>
  <c r="M274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7" i="1"/>
  <c r="M458" i="1"/>
  <c r="M459" i="1"/>
  <c r="M460" i="1"/>
  <c r="M461" i="1"/>
  <c r="M462" i="1"/>
  <c r="M463" i="1"/>
  <c r="M464" i="1"/>
  <c r="M465" i="1"/>
  <c r="M466" i="1"/>
  <c r="M467" i="1"/>
  <c r="M469" i="1"/>
  <c r="M470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91" i="1"/>
  <c r="M492" i="1"/>
  <c r="M493" i="1"/>
  <c r="M494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6" i="1"/>
  <c r="M558" i="1"/>
  <c r="M559" i="1"/>
  <c r="M560" i="1"/>
  <c r="M562" i="1"/>
  <c r="M563" i="1"/>
  <c r="M564" i="1"/>
  <c r="M565" i="1"/>
  <c r="M566" i="1"/>
  <c r="M567" i="1"/>
  <c r="M568" i="1"/>
  <c r="M569" i="1"/>
  <c r="M570" i="1"/>
  <c r="M571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1" i="1"/>
  <c r="M1552" i="1"/>
  <c r="M1553" i="1"/>
  <c r="M1554" i="1"/>
  <c r="M1555" i="1"/>
  <c r="M1556" i="1"/>
  <c r="M1557" i="1"/>
  <c r="M1558" i="1"/>
  <c r="M1560" i="1"/>
  <c r="M1562" i="1"/>
  <c r="M1563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1" i="1"/>
  <c r="M1622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N3" i="1"/>
  <c r="M3" i="1"/>
  <c r="K1737" i="1" l="1"/>
  <c r="P1737" i="1" s="1"/>
  <c r="L1737" i="1"/>
  <c r="N1737" i="1" s="1"/>
  <c r="K1738" i="1"/>
  <c r="P1738" i="1" s="1"/>
  <c r="L1738" i="1"/>
  <c r="N1738" i="1" s="1"/>
  <c r="L1736" i="1"/>
  <c r="N1736" i="1" s="1"/>
  <c r="K1736" i="1"/>
  <c r="P173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L266" i="1"/>
  <c r="N266" i="1" s="1"/>
  <c r="K266" i="1"/>
  <c r="M266" i="1" s="1"/>
  <c r="L263" i="1"/>
  <c r="N263" i="1" s="1"/>
  <c r="K263" i="1"/>
  <c r="M263" i="1" s="1"/>
  <c r="K256" i="1"/>
  <c r="M256" i="1" s="1"/>
  <c r="L256" i="1"/>
  <c r="N256" i="1" s="1"/>
  <c r="L255" i="1"/>
  <c r="N255" i="1" s="1"/>
  <c r="K255" i="1"/>
  <c r="M255" i="1" s="1"/>
  <c r="L228" i="1"/>
  <c r="N228" i="1" s="1"/>
  <c r="K228" i="1"/>
  <c r="M228" i="1" s="1"/>
  <c r="L224" i="1"/>
  <c r="N224" i="1" s="1"/>
  <c r="K224" i="1"/>
  <c r="K331" i="1"/>
  <c r="L331" i="1"/>
  <c r="N331" i="1" s="1"/>
  <c r="L330" i="1"/>
  <c r="N330" i="1" s="1"/>
  <c r="K330" i="1"/>
  <c r="L306" i="1"/>
  <c r="N306" i="1" s="1"/>
  <c r="K306" i="1"/>
  <c r="L280" i="1"/>
  <c r="N280" i="1" s="1"/>
  <c r="K280" i="1"/>
  <c r="K212" i="1"/>
  <c r="L212" i="1"/>
  <c r="N212" i="1" s="1"/>
  <c r="L211" i="1"/>
  <c r="N211" i="1" s="1"/>
  <c r="K211" i="1"/>
  <c r="L205" i="1"/>
  <c r="N205" i="1" s="1"/>
  <c r="K205" i="1"/>
  <c r="L197" i="1"/>
  <c r="N197" i="1" s="1"/>
  <c r="K197" i="1"/>
  <c r="L183" i="1"/>
  <c r="N183" i="1" s="1"/>
  <c r="K183" i="1"/>
  <c r="L180" i="1"/>
  <c r="N180" i="1" s="1"/>
  <c r="K180" i="1"/>
  <c r="L170" i="1"/>
  <c r="N170" i="1" s="1"/>
  <c r="K170" i="1"/>
  <c r="L167" i="1"/>
  <c r="N167" i="1" s="1"/>
  <c r="K167" i="1"/>
  <c r="L142" i="1"/>
  <c r="N142" i="1" s="1"/>
  <c r="K142" i="1"/>
  <c r="K139" i="1"/>
  <c r="L139" i="1"/>
  <c r="N139" i="1" s="1"/>
  <c r="L138" i="1"/>
  <c r="N138" i="1" s="1"/>
  <c r="K138" i="1"/>
  <c r="L130" i="1"/>
  <c r="N130" i="1" s="1"/>
  <c r="K130" i="1"/>
  <c r="L495" i="1"/>
  <c r="N495" i="1" s="1"/>
  <c r="K495" i="1"/>
  <c r="K490" i="1"/>
  <c r="L490" i="1"/>
  <c r="N490" i="1" s="1"/>
  <c r="L489" i="1"/>
  <c r="N489" i="1" s="1"/>
  <c r="K489" i="1"/>
  <c r="L471" i="1"/>
  <c r="N471" i="1" s="1"/>
  <c r="K471" i="1"/>
  <c r="L468" i="1"/>
  <c r="N468" i="1" s="1"/>
  <c r="K468" i="1"/>
  <c r="K456" i="1"/>
  <c r="L456" i="1"/>
  <c r="N456" i="1" s="1"/>
  <c r="L455" i="1"/>
  <c r="N455" i="1" s="1"/>
  <c r="K455" i="1"/>
  <c r="L561" i="1"/>
  <c r="N561" i="1" s="1"/>
  <c r="K561" i="1"/>
  <c r="L557" i="1"/>
  <c r="N557" i="1" s="1"/>
  <c r="K557" i="1"/>
  <c r="K553" i="1"/>
  <c r="L553" i="1"/>
  <c r="N553" i="1" s="1"/>
  <c r="K554" i="1"/>
  <c r="L554" i="1"/>
  <c r="N554" i="1" s="1"/>
  <c r="K555" i="1"/>
  <c r="L555" i="1"/>
  <c r="N555" i="1" s="1"/>
  <c r="L552" i="1"/>
  <c r="N552" i="1" s="1"/>
  <c r="K552" i="1"/>
  <c r="K1565" i="1"/>
  <c r="L1565" i="1"/>
  <c r="N1565" i="1" s="1"/>
  <c r="L1564" i="1"/>
  <c r="N1564" i="1" s="1"/>
  <c r="K1564" i="1"/>
  <c r="L1561" i="1"/>
  <c r="N1561" i="1" s="1"/>
  <c r="K1561" i="1"/>
  <c r="L1559" i="1"/>
  <c r="N1559" i="1" s="1"/>
  <c r="K1559" i="1"/>
  <c r="L1550" i="1"/>
  <c r="N1550" i="1" s="1"/>
  <c r="K1550" i="1"/>
  <c r="K1536" i="1"/>
  <c r="L1536" i="1"/>
  <c r="N1536" i="1" s="1"/>
  <c r="L1516" i="1"/>
  <c r="N1516" i="1" s="1"/>
  <c r="K1516" i="1"/>
  <c r="L1623" i="1"/>
  <c r="N1623" i="1" s="1"/>
  <c r="L1624" i="1"/>
  <c r="N1624" i="1" s="1"/>
  <c r="L1625" i="1"/>
  <c r="N1625" i="1" s="1"/>
  <c r="L1626" i="1"/>
  <c r="N1626" i="1" s="1"/>
  <c r="L1627" i="1"/>
  <c r="N1627" i="1" s="1"/>
  <c r="L1628" i="1"/>
  <c r="N1628" i="1" s="1"/>
  <c r="L1629" i="1"/>
  <c r="N1629" i="1" s="1"/>
  <c r="L1630" i="1"/>
  <c r="N1630" i="1" s="1"/>
  <c r="L1631" i="1"/>
  <c r="N1631" i="1" s="1"/>
  <c r="L1632" i="1"/>
  <c r="N1632" i="1" s="1"/>
  <c r="L1633" i="1"/>
  <c r="N1633" i="1" s="1"/>
  <c r="L1634" i="1"/>
  <c r="N1634" i="1" s="1"/>
  <c r="L1635" i="1"/>
  <c r="N1635" i="1" s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23" i="1"/>
  <c r="L1620" i="1"/>
  <c r="N1620" i="1" s="1"/>
  <c r="K1620" i="1"/>
  <c r="M224" i="1" l="1"/>
  <c r="T227" i="1"/>
  <c r="M1620" i="1"/>
  <c r="O1620" i="1"/>
  <c r="M1630" i="1"/>
  <c r="O1630" i="1"/>
  <c r="M1626" i="1"/>
  <c r="O1626" i="1"/>
  <c r="M1516" i="1"/>
  <c r="O1516" i="1"/>
  <c r="M1550" i="1"/>
  <c r="O1550" i="1"/>
  <c r="M1561" i="1"/>
  <c r="O1561" i="1"/>
  <c r="M561" i="1"/>
  <c r="O561" i="1"/>
  <c r="M471" i="1"/>
  <c r="O471" i="1"/>
  <c r="M130" i="1"/>
  <c r="O130" i="1"/>
  <c r="M167" i="1"/>
  <c r="O167" i="1"/>
  <c r="M180" i="1"/>
  <c r="O180" i="1"/>
  <c r="M197" i="1"/>
  <c r="O197" i="1"/>
  <c r="M211" i="1"/>
  <c r="O211" i="1"/>
  <c r="M280" i="1"/>
  <c r="O280" i="1"/>
  <c r="M330" i="1"/>
  <c r="O330" i="1"/>
  <c r="M1633" i="1"/>
  <c r="O1633" i="1"/>
  <c r="M1625" i="1"/>
  <c r="O1625" i="1"/>
  <c r="M555" i="1"/>
  <c r="O555" i="1"/>
  <c r="M456" i="1"/>
  <c r="O456" i="1"/>
  <c r="M490" i="1"/>
  <c r="O490" i="1"/>
  <c r="M139" i="1"/>
  <c r="O139" i="1"/>
  <c r="M1738" i="1"/>
  <c r="M1623" i="1"/>
  <c r="O1623" i="1"/>
  <c r="M1632" i="1"/>
  <c r="O1632" i="1"/>
  <c r="M1628" i="1"/>
  <c r="O1628" i="1"/>
  <c r="M1624" i="1"/>
  <c r="O1624" i="1"/>
  <c r="M1559" i="1"/>
  <c r="O1559" i="1"/>
  <c r="M1564" i="1"/>
  <c r="O1564" i="1"/>
  <c r="M552" i="1"/>
  <c r="O552" i="1"/>
  <c r="M557" i="1"/>
  <c r="O557" i="1"/>
  <c r="M455" i="1"/>
  <c r="O455" i="1"/>
  <c r="M468" i="1"/>
  <c r="O468" i="1"/>
  <c r="M489" i="1"/>
  <c r="O489" i="1"/>
  <c r="M495" i="1"/>
  <c r="O495" i="1"/>
  <c r="M138" i="1"/>
  <c r="O138" i="1"/>
  <c r="M142" i="1"/>
  <c r="O142" i="1"/>
  <c r="M170" i="1"/>
  <c r="O170" i="1"/>
  <c r="M183" i="1"/>
  <c r="O183" i="1"/>
  <c r="M205" i="1"/>
  <c r="O205" i="1"/>
  <c r="M306" i="1"/>
  <c r="O306" i="1"/>
  <c r="M1736" i="1"/>
  <c r="M1634" i="1"/>
  <c r="O1634" i="1"/>
  <c r="M1629" i="1"/>
  <c r="O1629" i="1"/>
  <c r="M1565" i="1"/>
  <c r="O1565" i="1"/>
  <c r="M553" i="1"/>
  <c r="O553" i="1"/>
  <c r="M1635" i="1"/>
  <c r="O1635" i="1"/>
  <c r="M1631" i="1"/>
  <c r="O1631" i="1"/>
  <c r="M1627" i="1"/>
  <c r="O1627" i="1"/>
  <c r="M1536" i="1"/>
  <c r="O1536" i="1"/>
  <c r="M554" i="1"/>
  <c r="O554" i="1"/>
  <c r="M212" i="1"/>
  <c r="O212" i="1"/>
  <c r="M331" i="1"/>
  <c r="O331" i="1"/>
  <c r="M1737" i="1"/>
  <c r="O283" i="1" l="1"/>
</calcChain>
</file>

<file path=xl/sharedStrings.xml><?xml version="1.0" encoding="utf-8"?>
<sst xmlns="http://schemas.openxmlformats.org/spreadsheetml/2006/main" count="16169" uniqueCount="2543">
  <si>
    <t>ردیف</t>
  </si>
  <si>
    <t>خوشه</t>
  </si>
  <si>
    <t>گروه</t>
  </si>
  <si>
    <t>نام حرفه</t>
  </si>
  <si>
    <t>کد استاندارد</t>
  </si>
  <si>
    <t>خدمات</t>
  </si>
  <si>
    <t>امور مالی و بازرگانی</t>
  </si>
  <si>
    <t>اقتصاد سنجی کاربردي</t>
  </si>
  <si>
    <t>انباردار</t>
  </si>
  <si>
    <t>بازار یاب بیمه</t>
  </si>
  <si>
    <t>بازاریاب</t>
  </si>
  <si>
    <t>بازاریابی تلفنی</t>
  </si>
  <si>
    <t>بازاریابی شبکه اي</t>
  </si>
  <si>
    <t>بیمه گر بیمه هاي بازرگانی</t>
  </si>
  <si>
    <t>بیمه گر بیمه هاي بازرگانی *</t>
  </si>
  <si>
    <t>4-41/25/1/2</t>
  </si>
  <si>
    <t>تحلیل گر بورس ( کار و دانش )</t>
  </si>
  <si>
    <t>4-41/45/1/2</t>
  </si>
  <si>
    <t>تحلیل گر بورس اوراق بهادار</t>
  </si>
  <si>
    <t>تحلیلگر بازارهاي مالی بین المللی</t>
  </si>
  <si>
    <t>تحلیلگر تکنیکال بورس</t>
  </si>
  <si>
    <t>تحلیلگري بنیادي( فاندامنتال )</t>
  </si>
  <si>
    <t>ترخیص کار گمرکات</t>
  </si>
  <si>
    <t>ترخیص کار گمرکات *</t>
  </si>
  <si>
    <t>4-00/27/1/3</t>
  </si>
  <si>
    <t>تشریفات اخذ کارت بازرگانی</t>
  </si>
  <si>
    <t>ثبت شرکت</t>
  </si>
  <si>
    <t>حسابدار</t>
  </si>
  <si>
    <t>حسابدار بهاي تمام شده</t>
  </si>
  <si>
    <t>حسابدار حقوق و دستمزد</t>
  </si>
  <si>
    <t>حسابدار حقوق و دستمزد *</t>
  </si>
  <si>
    <t>3-39/34/1/4</t>
  </si>
  <si>
    <t>حسابدار صنعتی درجه 2 *</t>
  </si>
  <si>
    <t>1-10/12/2/3</t>
  </si>
  <si>
    <t>حسابدار صنعتی درجه1</t>
  </si>
  <si>
    <t>حسابدار عمومی پیشرفته</t>
  </si>
  <si>
    <t>حسابدار عمومی پیشرفته *</t>
  </si>
  <si>
    <t>1-10/15/1/4/2</t>
  </si>
  <si>
    <t>حسابدار عمومی تکمیلی *</t>
  </si>
  <si>
    <t>1-10/15/1/3/1</t>
  </si>
  <si>
    <t>حسابدار عمومی مقدماتی ( کار و دانش )</t>
  </si>
  <si>
    <t>1-10/15/2/5</t>
  </si>
  <si>
    <t>حسابدار فروش</t>
  </si>
  <si>
    <t>حسابدار مالی *</t>
  </si>
  <si>
    <t>1-10/96/2/1</t>
  </si>
  <si>
    <t>حسابدار مالیاتی</t>
  </si>
  <si>
    <t>حسابدار مالیاتی *</t>
  </si>
  <si>
    <t>1-10/14/1/1</t>
  </si>
  <si>
    <t>حسابداري پیشرفته</t>
  </si>
  <si>
    <t>حسابداري داراییهاي ثابت شهرداریها</t>
  </si>
  <si>
    <t>حسابداري دولتی</t>
  </si>
  <si>
    <t>حسابداري واحدهاي صنفی 1</t>
  </si>
  <si>
    <t>حسابداري واحدهاي صنفی 2</t>
  </si>
  <si>
    <t>حسابرس ارشد</t>
  </si>
  <si>
    <t>حسابرسی عملیاتی( سطح مقدماتی )</t>
  </si>
  <si>
    <t>راه اندازي کسب و کار نوآورانه</t>
  </si>
  <si>
    <t>رایانه کار حسابداري مالی ( کار و دانش )</t>
  </si>
  <si>
    <t>1-10/18/1/5</t>
  </si>
  <si>
    <t>سرپرست ترخیص محصول</t>
  </si>
  <si>
    <t>3-91/29/1/2</t>
  </si>
  <si>
    <t>شناسایی اصول بازار سرمایه</t>
  </si>
  <si>
    <t>شناسایی اصول راه اندازي کسب و کارهاي متوسط و کوچک( SME )</t>
  </si>
  <si>
    <t>شناسایی اصول و مبانی مبارزه با پولشویی</t>
  </si>
  <si>
    <t>صندوق دار فروشگاه</t>
  </si>
  <si>
    <t>عارضه یابی واحدهاي صنفی</t>
  </si>
  <si>
    <t>فروشنده</t>
  </si>
  <si>
    <t>فروشنده *</t>
  </si>
  <si>
    <t>4-51/35/1/1</t>
  </si>
  <si>
    <t>کارافرینی با رویکرد KAB( سطح کامل )</t>
  </si>
  <si>
    <t>کارآفرینی با رویکرد KAB( سطح تکمیلی )</t>
  </si>
  <si>
    <t>کارآفرینی با رویکرد KAB( سطح مقدماتی )</t>
  </si>
  <si>
    <t>کارآفرینیSYB</t>
  </si>
  <si>
    <t>کاربر امور بانکی</t>
  </si>
  <si>
    <t>کاربر نرم افزار مالی</t>
  </si>
  <si>
    <t>کارشناس ارزیابی بیمه هاي اشخاص</t>
  </si>
  <si>
    <t>کارشناس ارزیابی خسارت بیمه خودرو</t>
  </si>
  <si>
    <t>کارشناس ارزیابی خسارت بیمه هاي اشخاص</t>
  </si>
  <si>
    <t>کارگزار دفاتر خدمات بانکی روستایی</t>
  </si>
  <si>
    <t>کمک انبارداري ( کار و دانش )</t>
  </si>
  <si>
    <t>3-91/42/2/1</t>
  </si>
  <si>
    <t>کمک حسابدار</t>
  </si>
  <si>
    <t>کمک متصدي پذیرش سفارش خرید و فروش اوراق بهادار</t>
  </si>
  <si>
    <t>کمک متصدي تنظیم اسناد مالی</t>
  </si>
  <si>
    <t>مامور خرید *</t>
  </si>
  <si>
    <t>4-22/23/1/1</t>
  </si>
  <si>
    <t>متصدي بازاریابی</t>
  </si>
  <si>
    <t>متصدي پذیرش سفارش خرید و فروش اوراق بهادار</t>
  </si>
  <si>
    <t>متصدي صدور بیمه هاي مسیولیت *</t>
  </si>
  <si>
    <t>4-41/23/1/2</t>
  </si>
  <si>
    <t>متصدي صدور بیمه هاي مسئولیت</t>
  </si>
  <si>
    <t>متصدي فروش</t>
  </si>
  <si>
    <t>متصدي کاردکس و کنترل موجودي</t>
  </si>
  <si>
    <t>مدیر ارشد کسب و کار MBA</t>
  </si>
  <si>
    <t>مدیر بازاریابی بین المللی</t>
  </si>
  <si>
    <t>مدیر بازاریابی و فروش</t>
  </si>
  <si>
    <t>مدیر تبلیغات و بازاریابی درجه 1</t>
  </si>
  <si>
    <t>مدیر حسابرسی</t>
  </si>
  <si>
    <t>مدیر کسب و کار الکترونیکی</t>
  </si>
  <si>
    <t>مدیر مالی</t>
  </si>
  <si>
    <t>مدیریت ارتباط با مشتري ( CRM )</t>
  </si>
  <si>
    <t>مدیریت مالی</t>
  </si>
  <si>
    <t>مدیریت مالی براي مدیران غیر مالی</t>
  </si>
  <si>
    <t>مسیول صادرات و واردات *</t>
  </si>
  <si>
    <t>4-00/28/1/3</t>
  </si>
  <si>
    <t>مسئول سفارشات</t>
  </si>
  <si>
    <t>مسئول سفارشات خارجی</t>
  </si>
  <si>
    <t>مسئول صادرات و واردات</t>
  </si>
  <si>
    <t>مسئول قراردادها</t>
  </si>
  <si>
    <t>مشاور مالیات بر ارزش افزوده</t>
  </si>
  <si>
    <t>معامله گر بورس اوراق بهادار</t>
  </si>
  <si>
    <t>معامله گر بورس هاي کالایی</t>
  </si>
  <si>
    <t>مهندس فروش</t>
  </si>
  <si>
    <t>نماینده فروش بیمه</t>
  </si>
  <si>
    <t>نماینده فروش بیمه *</t>
  </si>
  <si>
    <t>4-41/28/1/2</t>
  </si>
  <si>
    <t>اموراداري</t>
  </si>
  <si>
    <t>اداره امور دفتري</t>
  </si>
  <si>
    <t>ارتباطات سازمانی</t>
  </si>
  <si>
    <t>بایگان</t>
  </si>
  <si>
    <t>بایگان ( کار و دانش )</t>
  </si>
  <si>
    <t>3-95/31/1/2</t>
  </si>
  <si>
    <t>بکارگیري آیین نگارش و مکاتبات اداري</t>
  </si>
  <si>
    <t>پیشخدمت اداري</t>
  </si>
  <si>
    <t>پیک</t>
  </si>
  <si>
    <t>تحصیل دار</t>
  </si>
  <si>
    <t>توانمند سازي کارکنان</t>
  </si>
  <si>
    <t>سرپرست دبیرخانه *</t>
  </si>
  <si>
    <t>3-00/98/1/2</t>
  </si>
  <si>
    <t>کارشناس امور اداري</t>
  </si>
  <si>
    <t>کارشناس طبقه بندي مشاغل</t>
  </si>
  <si>
    <t>کارمند امور اداري</t>
  </si>
  <si>
    <t>کارمند دبیرخانه</t>
  </si>
  <si>
    <t>گزارش نویسی</t>
  </si>
  <si>
    <t>مدیر ارشد</t>
  </si>
  <si>
    <t>مدیر انبارهاي صنعتی</t>
  </si>
  <si>
    <t>مدیر پایه</t>
  </si>
  <si>
    <t>مدیر ساختمان هاي مسکونی و تجاري</t>
  </si>
  <si>
    <t>مدیر منابع انسانی</t>
  </si>
  <si>
    <t>مدیریت تغییر و تحول سازمانی</t>
  </si>
  <si>
    <t>مدیریت رفتار سازمانی</t>
  </si>
  <si>
    <t>مسیول بایگانی و بانک اطلاعاتی ( کار و دانش )</t>
  </si>
  <si>
    <t>1-91/33/1/2</t>
  </si>
  <si>
    <t>مسیول کاردکس و کنترل موجودي ( کار و دانش )</t>
  </si>
  <si>
    <t>3-91/31/1/2</t>
  </si>
  <si>
    <t>مسئول حضور و غیاب</t>
  </si>
  <si>
    <t>مسئول دفتر</t>
  </si>
  <si>
    <t>نگارنده متون فارسی ( آیین نگارش )</t>
  </si>
  <si>
    <t>نگارنده ي متون خارجی( آئین نگارش )</t>
  </si>
  <si>
    <t>نگارنده ي نامه به زبان انگلیسی</t>
  </si>
  <si>
    <t>بهداشت و ایمنی</t>
  </si>
  <si>
    <t>ارزیاب ریسک ایمنی و بهداشت شغلی</t>
  </si>
  <si>
    <t>افسرHSE( بهداشت ایمنی و محیط زیست )</t>
  </si>
  <si>
    <t>افسرHSEدرپروژه هاي نفتی</t>
  </si>
  <si>
    <t>امدادگر حوادث</t>
  </si>
  <si>
    <t>ایمنی و اطفاء حریق با خاموش کننده هاي دستی</t>
  </si>
  <si>
    <t>آتش نشان</t>
  </si>
  <si>
    <t>آتش نشان صنعتی</t>
  </si>
  <si>
    <t>بازرس ایمنی ساختمان</t>
  </si>
  <si>
    <t>بازرس بررسی علل حریق</t>
  </si>
  <si>
    <t>بکارگیري HSE در صنایع ( پیشرفته )</t>
  </si>
  <si>
    <t>بکارگیري HSE در صنایع ( مقدماتی )</t>
  </si>
  <si>
    <t>بکارگیري الزامات بهداشت و ایمنی در محیط کار ( بخش خدمات )</t>
  </si>
  <si>
    <t>پایشگر زیست محیطی آلاینده هاي صنعتی</t>
  </si>
  <si>
    <t>دستیار قفسه چینی دارو</t>
  </si>
  <si>
    <t>رعایت الزامات سلامت ‘بهداشت وایمنی در محیط کار بهداشت و ایمنی</t>
  </si>
  <si>
    <t>رعایت الزامات سلامت‘ بهداشت وایمنی درمحیط کارخدمات تغذیه اي</t>
  </si>
  <si>
    <t>رعایت الزامات سلامت‘ بهداشت وایمنی درمحیط کارصنایع غذایی</t>
  </si>
  <si>
    <t>رعایت الزامات سلامت‘ بهداشت وایمنی درمحیط کارصنعت ساختمان</t>
  </si>
  <si>
    <t>رعایت الزامات سلامت‘ بهداشت وایمنی درمحیط کارمدیریت صنایع</t>
  </si>
  <si>
    <t>رعایت الزامات سلامت‘ بهداشت وایمنی درمحیط کارمراقبت وزیبایی</t>
  </si>
  <si>
    <t>سبک زندگی طبیعی و سبز</t>
  </si>
  <si>
    <t>سر آتش نشان</t>
  </si>
  <si>
    <t>سرپرست عملیات امداد و نجات آتش نشانی</t>
  </si>
  <si>
    <t>سیاست هاي کلی جمعیت</t>
  </si>
  <si>
    <t>سیاست هاي کلی سلامت</t>
  </si>
  <si>
    <t>کاربر ماساژ</t>
  </si>
  <si>
    <t>ماساژ ایرانی</t>
  </si>
  <si>
    <t>ماساژ آروماتراپی</t>
  </si>
  <si>
    <t>ماساژ بافت عمقی( دیپ تیشو )</t>
  </si>
  <si>
    <t>ماساژ تاي</t>
  </si>
  <si>
    <t>ماساژ رفلکسولوژي</t>
  </si>
  <si>
    <t>ماساژ سنگ</t>
  </si>
  <si>
    <t>ماساژ سوئدي</t>
  </si>
  <si>
    <t>ماساژ شمع</t>
  </si>
  <si>
    <t>ماساژ شیاتسو( فشاري )</t>
  </si>
  <si>
    <t>ماساژ کمپرس گیاهی</t>
  </si>
  <si>
    <t>متصدي دستگاه شارژ آتش نشانی</t>
  </si>
  <si>
    <t>مدیریت سلامت,ایمنی ومحیط زیست در امور پژوهشی و آزمایشگاهی</t>
  </si>
  <si>
    <t>مراقب امور بهداشت و سلامت خانواده</t>
  </si>
  <si>
    <t>مسئول امحا و دفع زباله هاي بیمارستانی</t>
  </si>
  <si>
    <t>مسئول بهداشت کار</t>
  </si>
  <si>
    <t>مسئول پیاده سازي سامانه مدیریت hse-ms</t>
  </si>
  <si>
    <t>مسئول حفاظت و ایمنی</t>
  </si>
  <si>
    <t>مسئول لنژري ( رختشوي خانه بیمارستان )</t>
  </si>
  <si>
    <t>مشاور مهارت هاي سبک زندگی سالم</t>
  </si>
  <si>
    <t>مشاوره استفاده صحیح از محصولات بهداشتی و کرم ها</t>
  </si>
  <si>
    <t>منشی امور پزشکی</t>
  </si>
  <si>
    <t>مهارت هاي سالم زیستن ( مقدماتی و پیشرفته ) ( کار و دانش )</t>
  </si>
  <si>
    <t>5-99/40/1/2</t>
  </si>
  <si>
    <t>خدمات آموزشی</t>
  </si>
  <si>
    <t>آزمونگر</t>
  </si>
  <si>
    <t>آفرینشگر</t>
  </si>
  <si>
    <t>آمادگی شغلی</t>
  </si>
  <si>
    <t>برنامه ریز امور اقتصادي -اجتماعی خانواده</t>
  </si>
  <si>
    <t>برنامه ریزامورهنري خانواده</t>
  </si>
  <si>
    <t>99/95/1/3-7</t>
  </si>
  <si>
    <t>برنامه ریزي استراتژیک توسعه توانمندي هاي شخصی</t>
  </si>
  <si>
    <t>پداگوژي</t>
  </si>
  <si>
    <t>پژوهشگر</t>
  </si>
  <si>
    <t>تدوین کننده استاندارد آموزشی</t>
  </si>
  <si>
    <t>تربیت مربی خلاقیت و نخبه پروري کودك و نوجوان( سطح پیشرفته )</t>
  </si>
  <si>
    <t>تربیت مربی خلاقیت و نخبه پروري کودك و نوجوان( سطح مقدماتی )</t>
  </si>
  <si>
    <t>تکنیکهاي تدوین چشم انداز</t>
  </si>
  <si>
    <t>تند خوان</t>
  </si>
  <si>
    <t>تند خوان *</t>
  </si>
  <si>
    <t>1-35/92/1/2</t>
  </si>
  <si>
    <t>توسعه و تقویت مهارت هاي هوش حر کتی</t>
  </si>
  <si>
    <t>تهیه و تدوین پروپوزال</t>
  </si>
  <si>
    <t>حل مسئله در محیط کار</t>
  </si>
  <si>
    <t>خلاقیت و نو آوري در محیط کار</t>
  </si>
  <si>
    <t>روخوانی و روان خوانی قرآن کریم</t>
  </si>
  <si>
    <t>ساماندهی محیط کار ( S5 )</t>
  </si>
  <si>
    <t>سخنرانی حرفه اي</t>
  </si>
  <si>
    <t>کارشناس آسیب هاي اجتماعی</t>
  </si>
  <si>
    <t>کارشناس آموزش</t>
  </si>
  <si>
    <t>کارشناس آموزش محاسبات سریع ذهنی( IQ MAS )</t>
  </si>
  <si>
    <t>کارشناس پرورش کودکان خلاق</t>
  </si>
  <si>
    <t>لایحه نویس قضایی</t>
  </si>
  <si>
    <t>مدیر آموزش</t>
  </si>
  <si>
    <t>مدیر آموزشگاه فنی و حرفه اي آزاد</t>
  </si>
  <si>
    <t>مدیر مهد کودك</t>
  </si>
  <si>
    <t>مدیریت اضطراب و بیان نافذ</t>
  </si>
  <si>
    <t>مدیریت زمان</t>
  </si>
  <si>
    <t>مدیریت و برنامه ریزي امور خانواده *</t>
  </si>
  <si>
    <t>7-20/12/1/3</t>
  </si>
  <si>
    <t>مربی ترجمه و مفاهیم قرآن کریم</t>
  </si>
  <si>
    <t>مربی روخوانی و روانخوانی قرآن کریم</t>
  </si>
  <si>
    <t>مربی سواد آموزي( سطح یک )</t>
  </si>
  <si>
    <t>مربی مهد کودك</t>
  </si>
  <si>
    <t>مسئول دوره ها و تجهیزات آموزشی</t>
  </si>
  <si>
    <t>مشاور امور قضائی خانواده</t>
  </si>
  <si>
    <t>مشاور خرید و فروش اتومبیل</t>
  </si>
  <si>
    <t>مشاور مشاغل</t>
  </si>
  <si>
    <t>مشاوره و هدایت آموزشی</t>
  </si>
  <si>
    <t>خدمات تغذیه اي</t>
  </si>
  <si>
    <t>اشپز سنتی ( کار و دانش )</t>
  </si>
  <si>
    <t>5-31/32/1/2</t>
  </si>
  <si>
    <t>اشپزي با مایکروویو *</t>
  </si>
  <si>
    <t>5-31/94/1/1</t>
  </si>
  <si>
    <t>اشپزي درجه2 ( کار و دانش )</t>
  </si>
  <si>
    <t>5-31/31/2/1</t>
  </si>
  <si>
    <t>انتخاب ادویه مناسب براي غذا</t>
  </si>
  <si>
    <t>آشپز</t>
  </si>
  <si>
    <t>آشپز درجه 1</t>
  </si>
  <si>
    <t>آشپز سنتی</t>
  </si>
  <si>
    <t>آشپز غذاهاي رژیمی</t>
  </si>
  <si>
    <t>آشپز کشتی درجه 1</t>
  </si>
  <si>
    <t>آشپز کشتی درجه 2</t>
  </si>
  <si>
    <t>آشپزملل</t>
  </si>
  <si>
    <t>آشپزي با مایکروویو</t>
  </si>
  <si>
    <t>آشپزي غذاهاي ایتالیایی</t>
  </si>
  <si>
    <t>آشپزي غذاهاي ترکیه اي</t>
  </si>
  <si>
    <t>آشپزي غذاهاي فوري</t>
  </si>
  <si>
    <t>آشپزي غذاهاي گیاهی</t>
  </si>
  <si>
    <t>آشپزي غذاهاي محلی آذربایجان شرقی</t>
  </si>
  <si>
    <t>آشپزي مخصوص - روز</t>
  </si>
  <si>
    <t>برنامه ریز امور تغذیه خانواده</t>
  </si>
  <si>
    <t>پخت غذا با پوشش خمیري</t>
  </si>
  <si>
    <t>تر سازي پیشرفته</t>
  </si>
  <si>
    <t>تر سازي مقدماتی</t>
  </si>
  <si>
    <t>تزئین کیک</t>
  </si>
  <si>
    <t>تهیه دسرهاي ژله اي و تزئینات آن</t>
  </si>
  <si>
    <t>تهیه سینی اردور</t>
  </si>
  <si>
    <t>تهیه نوشیدنی ها</t>
  </si>
  <si>
    <t>حلوا پزي( آذربایجان شرقی )</t>
  </si>
  <si>
    <t>دسر ساز</t>
  </si>
  <si>
    <t>دسر ساز بین المللی</t>
  </si>
  <si>
    <t>دسر ساز بین المللی *</t>
  </si>
  <si>
    <t>7-76/37/1/1</t>
  </si>
  <si>
    <t>دسر ساز سنتی</t>
  </si>
  <si>
    <t>دسر ساز سنتی *</t>
  </si>
  <si>
    <t>7-76/35/1/2</t>
  </si>
  <si>
    <t>سالاد ساز و اردور ساز ( کار و دانش )</t>
  </si>
  <si>
    <t>5-31/99/1/1</t>
  </si>
  <si>
    <t>سالاد سازي و اردور سازي</t>
  </si>
  <si>
    <t>سبزي آرایی ، سفره آرایی و میوه آرایی</t>
  </si>
  <si>
    <t>شکلات ساز</t>
  </si>
  <si>
    <t>شیرینی پز بدون فر ( اجاق کار ) *</t>
  </si>
  <si>
    <t>7-76/66/1/1</t>
  </si>
  <si>
    <t>شیرینی پز درجه 1</t>
  </si>
  <si>
    <t>شیرینی پز درجه 2</t>
  </si>
  <si>
    <t>شیرینی پز درجه2 ( کار و دانش )</t>
  </si>
  <si>
    <t>7-76/65/2/1</t>
  </si>
  <si>
    <t>شیرینی پز شیرینی هاي خشک</t>
  </si>
  <si>
    <t>شیرینی پز شیرینی هاي خشک ( کار و دانش )</t>
  </si>
  <si>
    <t>7-76/67/1/1</t>
  </si>
  <si>
    <t>شیرینی پزي با خرما</t>
  </si>
  <si>
    <t>طباخ آبزیان</t>
  </si>
  <si>
    <t>قصاب</t>
  </si>
  <si>
    <t>قناد</t>
  </si>
  <si>
    <t>کباب زنی و تخته کاري</t>
  </si>
  <si>
    <t>کلوچه پزي سنتی</t>
  </si>
  <si>
    <t>کیک پزي بدون فر</t>
  </si>
  <si>
    <t>کیک ساز</t>
  </si>
  <si>
    <t>کیک ساز و تر ساز *</t>
  </si>
  <si>
    <t>7-76/36/1/2</t>
  </si>
  <si>
    <t>متصدي کافی شاپ</t>
  </si>
  <si>
    <t>مدیر بهداشتی بخش غذا ، تغذیه و صنایع غذایی *</t>
  </si>
  <si>
    <t>7-74/90/1/1</t>
  </si>
  <si>
    <t>مشاور تغذیه اینترنتی</t>
  </si>
  <si>
    <t>نظارت بر بهداشت و ایمنی در واحد غذا و نوشیدنی</t>
  </si>
  <si>
    <t>خدمات حقوقی</t>
  </si>
  <si>
    <t>تنظیم قراردادهاي صنعتی، انتقال تکنولوژي و لیسانس بین المللی</t>
  </si>
  <si>
    <t>متصدي معاملات املاك</t>
  </si>
  <si>
    <t>صنایع پوشاك</t>
  </si>
  <si>
    <t>الگو ساز لباس با رایانه *</t>
  </si>
  <si>
    <t>7-91/44/1/1</t>
  </si>
  <si>
    <t>الگو ساز لباس به روش حجمی *</t>
  </si>
  <si>
    <t>7-91/46/1/1</t>
  </si>
  <si>
    <t>الگو ساز و برشکار لباس زنانه ( تکدوزي ) ( کار و دانش )</t>
  </si>
  <si>
    <t>7-91/41/2/3/1</t>
  </si>
  <si>
    <t>الگوساز لباس به روش حجمی</t>
  </si>
  <si>
    <t>الگوساز و برشکار لباس شب و عروس</t>
  </si>
  <si>
    <t>الگوساز و برشکار لباس ضخیم زنانه</t>
  </si>
  <si>
    <t>الگوساز و برشکار لباس ضخیم مردانه</t>
  </si>
  <si>
    <t>الگوساز و برشکار لباس مردانه ( کار و دانش )</t>
  </si>
  <si>
    <t>7-91/45/1/3/2</t>
  </si>
  <si>
    <t>الگوساز و برشکار لباس نازك زنانه</t>
  </si>
  <si>
    <t>الگوسازي و برشکاري بارانی</t>
  </si>
  <si>
    <t>الگوسازي و برشکاري پالتو</t>
  </si>
  <si>
    <t>الگوسازي و برشکاري جلیقه</t>
  </si>
  <si>
    <t>بچه گانه و دخترانه دوز ( کار و دانش )</t>
  </si>
  <si>
    <t>7-91/43/1/2</t>
  </si>
  <si>
    <t>بچه گانه و دخترانه دوز *</t>
  </si>
  <si>
    <t>7-91/43/1/3</t>
  </si>
  <si>
    <t>پرده دوز</t>
  </si>
  <si>
    <t>پرده دوز ( کار و دانش )</t>
  </si>
  <si>
    <t>7-95/97/1/1</t>
  </si>
  <si>
    <t>پرده دوز درجه 1 ( کار و دانش )</t>
  </si>
  <si>
    <t>1-95/97/1/2</t>
  </si>
  <si>
    <t>پرده دوز درجه 2 ( کار و دانش )</t>
  </si>
  <si>
    <t>7-95/97/2/4</t>
  </si>
  <si>
    <t>پیراهن دوز مردانه و شومیزه زنانه و بچه گانه ( کار و دانش )</t>
  </si>
  <si>
    <t>7-91/35/1/3</t>
  </si>
  <si>
    <t>ترسیم الگوي لباس نازك زنانه</t>
  </si>
  <si>
    <t>تریکو دوز</t>
  </si>
  <si>
    <t>تزیین البسه ( خاص افراد با نیازهاي ویژه )</t>
  </si>
  <si>
    <t>تعمیرکار لباس</t>
  </si>
  <si>
    <t>خیاط پیراهن شومیز مردانه و زنانه</t>
  </si>
  <si>
    <t>خیاط لباس راحتی و پوشاك حمام زنانه</t>
  </si>
  <si>
    <t>خیاط لباس زیر زنانه</t>
  </si>
  <si>
    <t>خیاط لباس شب و عروس ( کار و دانش )</t>
  </si>
  <si>
    <t>7-91/97/1/3/1</t>
  </si>
  <si>
    <t>خیاط لباس هاي کشی ( کار و دانش )</t>
  </si>
  <si>
    <t>7-92/21/1/1</t>
  </si>
  <si>
    <t>دوخت لباس پسرانه</t>
  </si>
  <si>
    <t>دوخت لباس دخترانه</t>
  </si>
  <si>
    <t>دوخت لباس نازك زنانه</t>
  </si>
  <si>
    <t>دوزنده پوشاك حمام *</t>
  </si>
  <si>
    <t>7-91/37/1/2</t>
  </si>
  <si>
    <t>دوزنده چادر و مقنعه</t>
  </si>
  <si>
    <t>دوزنده کیف پارچه اي</t>
  </si>
  <si>
    <t>دوزنده لباس بدون الگو</t>
  </si>
  <si>
    <t>دوزنده لباس شب و عروس</t>
  </si>
  <si>
    <t>دوزنده لباس کودك</t>
  </si>
  <si>
    <t>دوزنده لباس مبل</t>
  </si>
  <si>
    <t>دوزنده لباس مبل ( کار و دانش )</t>
  </si>
  <si>
    <t>7-91/36/1/1</t>
  </si>
  <si>
    <t>دوزنده لباس ورزشی زنانه</t>
  </si>
  <si>
    <t>راسته دوز</t>
  </si>
  <si>
    <t>راسته دوز ( کار و دانش )</t>
  </si>
  <si>
    <t>7-91/48/1/2</t>
  </si>
  <si>
    <t>راسته دوز گروه الف ( خاص افرادبا نیازهاي ویژه )</t>
  </si>
  <si>
    <t>راسته دوز گروه ب ( خاص افراد با نیازهاي ویژه )</t>
  </si>
  <si>
    <t>روپوش و ربدوشامبر دوز ، کت و پیژاما ، سربند و پیش بند</t>
  </si>
  <si>
    <t>7-91/47/1/2</t>
  </si>
  <si>
    <t>سرویس کار ماشین هاي دوخت خانگی</t>
  </si>
  <si>
    <t>سري دوز حرفه اي</t>
  </si>
  <si>
    <t>سري دوز حرفه اي *</t>
  </si>
  <si>
    <t>7-91/30/1/1</t>
  </si>
  <si>
    <t>سري دوز سرویس خواب *</t>
  </si>
  <si>
    <t>7-91/31/1/1</t>
  </si>
  <si>
    <t>سري دوزسرویس خواب</t>
  </si>
  <si>
    <t>شلوار دوز *</t>
  </si>
  <si>
    <t>7-91/34/1/3</t>
  </si>
  <si>
    <t>شلواردوز زنانه</t>
  </si>
  <si>
    <t>ضخیم دوز زنانه</t>
  </si>
  <si>
    <t>ضخیم دوز زنانه ( کار و دانش )</t>
  </si>
  <si>
    <t>7-91/41/1/4/5</t>
  </si>
  <si>
    <t>ضخیم دوز مردانه</t>
  </si>
  <si>
    <t>ضخیم دوز مردانه ( کار و دانش )</t>
  </si>
  <si>
    <t>7-91/45/1/2</t>
  </si>
  <si>
    <t>طراح صنعتی پوشاك مردانه ویژه بازارمحور</t>
  </si>
  <si>
    <t>طراح لباس با رایانه</t>
  </si>
  <si>
    <t>طراح لباس زنانه</t>
  </si>
  <si>
    <t>طراح لباس مردانه</t>
  </si>
  <si>
    <t>طراح لباس ورزشی زنانه</t>
  </si>
  <si>
    <t>طراحی لباس زنانه و دخترانه ( کار و دانش )</t>
  </si>
  <si>
    <t>7-91/41/1/3/3</t>
  </si>
  <si>
    <t>کاپشن دوز ( کار و دانش )</t>
  </si>
  <si>
    <t>7-91/42/1/2</t>
  </si>
  <si>
    <t>کاپشن دوز زنانه</t>
  </si>
  <si>
    <t>کاربر نرم افزار الگو سازي لباس</t>
  </si>
  <si>
    <t>کمک خیاط دوخت دامن( خاص افراد با نیازهاي ویژه )</t>
  </si>
  <si>
    <t>کمک خیاط دوخت سرویس آشپزخانه( خاص افراد با نیازهاي ویژه )</t>
  </si>
  <si>
    <t>مانتو دوز</t>
  </si>
  <si>
    <t>مانتو دوز *</t>
  </si>
  <si>
    <t>7-91/40/1/1</t>
  </si>
  <si>
    <t>نازك دوز زنانه</t>
  </si>
  <si>
    <t>نازك دوز زنانه درجه 2*</t>
  </si>
  <si>
    <t>7-91/41/2/4</t>
  </si>
  <si>
    <t>نازك دوز مردانه</t>
  </si>
  <si>
    <t>نازك دوز مردانه ( کار و دانش )</t>
  </si>
  <si>
    <t>7-91/45/2/2</t>
  </si>
  <si>
    <t>فناوري اطلاعات</t>
  </si>
  <si>
    <t>+CompTIA A</t>
  </si>
  <si>
    <t>+CompTIA Security</t>
  </si>
  <si>
    <t>Administering Windows Server 2012</t>
  </si>
  <si>
    <t>After Effects 101: Yellow Belt</t>
  </si>
  <si>
    <t>After Effects Jumpstart: zero to HERO</t>
  </si>
  <si>
    <t>Cisco Certified Entry Networking Technician (CCENT)Routing And Switching</t>
  </si>
  <si>
    <t>CompTIA Network+</t>
  </si>
  <si>
    <t>Configuring Advanced Windows Server 2012 Services</t>
  </si>
  <si>
    <t>Graphic design technology skills in international competitions</t>
  </si>
  <si>
    <t>Installing and Configuring Windows Server 2012</t>
  </si>
  <si>
    <t>Microsoft Access 2016</t>
  </si>
  <si>
    <t>Microsoft Excel 2016</t>
  </si>
  <si>
    <t>Microsoft Power Point 2016</t>
  </si>
  <si>
    <t>Microsoft Word 2016</t>
  </si>
  <si>
    <t>MikroTik Certified Network Associate (MTCNA)</t>
  </si>
  <si>
    <t>VMware vSphere: Install, Configure, Manage [V6] (VCP6-DCV)</t>
  </si>
  <si>
    <t>Web Design fundamental (HTML5, CSS3)</t>
  </si>
  <si>
    <t>استفاده از مهارت های شهروند الکترونیکی (E-Citizen) *</t>
  </si>
  <si>
    <t>استفاده از نرم افزار Comfar</t>
  </si>
  <si>
    <t>استفاده از نرم افزار SPSS درجه 1</t>
  </si>
  <si>
    <t>استفاده از نرم افزار کنترل پروژه MS-PROJECT درجه 1</t>
  </si>
  <si>
    <t>استفاده از نرم افزار کنترل پروژه MS-PROJECT درجه 2</t>
  </si>
  <si>
    <t>استفاده ازنرم افزار SPSS درجه 2</t>
  </si>
  <si>
    <t>اسمبل و ارتقاء دهنده کامپیوترهای شخصی</t>
  </si>
  <si>
    <t>انيميشن سازی فيلم و بازي هاي كامپيوتري با MAYA</t>
  </si>
  <si>
    <t>آماده سازي و تست نفوذ در شبكه</t>
  </si>
  <si>
    <t>بازاريابي الكترونيكي</t>
  </si>
  <si>
    <t>بازی سازی با نرم افزار اسکرچ(Scratch)</t>
  </si>
  <si>
    <t>بازي ساز مقدماتي با موتور يونيتي</t>
  </si>
  <si>
    <t>برنامه نویس ( C# (Web Application *</t>
  </si>
  <si>
    <t>برنامه نویس ( C# (Windows Application *</t>
  </si>
  <si>
    <t>برنامه نویس ( DELPHI، VB ) *</t>
  </si>
  <si>
    <t>0-84/80/1/3/3</t>
  </si>
  <si>
    <t>برنامه نویس (DELPHI، VB) *</t>
  </si>
  <si>
    <t>برنامه نویس ASP.NET</t>
  </si>
  <si>
    <t>برنامه نویس Windows Application) VB.NET)</t>
  </si>
  <si>
    <t>برنامه نویس زبان HTML برای طراحی صفحات WEB p *</t>
  </si>
  <si>
    <t>برنامه نویس زبان JAVA</t>
  </si>
  <si>
    <t>برنامه نویس زبان VISUAL- C</t>
  </si>
  <si>
    <t>برنامه نویس زبان VISUAL-FOXPRO</t>
  </si>
  <si>
    <t>برنامه نویسVISUAL-BASIC *</t>
  </si>
  <si>
    <t>0-84/80/1/3</t>
  </si>
  <si>
    <t>برنامه نویسی c++</t>
  </si>
  <si>
    <t>برنامه نویسی Python</t>
  </si>
  <si>
    <t>351230530000111</t>
  </si>
  <si>
    <t>برنامه نویسی با Matlab</t>
  </si>
  <si>
    <t>برنامه نویسی بازی های رایانه ای</t>
  </si>
  <si>
    <t>برنامه نویسی پردازش تصویر در Matlab</t>
  </si>
  <si>
    <t>برنامه نویسی زبان JavaScript</t>
  </si>
  <si>
    <t>برنامه نویسی سیستم فازی در Matlab</t>
  </si>
  <si>
    <t>برنامه نویسی شبکه های عصبی در Matlab</t>
  </si>
  <si>
    <t>برنامه نويس MVC</t>
  </si>
  <si>
    <t>برنامه نويس ارشدجاوا</t>
  </si>
  <si>
    <t>برنامه نويس برنامه هاي كاربردي Android</t>
  </si>
  <si>
    <t>برنامه نويسی پيشرفته جاوا ( Java EE/J2EE)</t>
  </si>
  <si>
    <t>برنامه نويسي Basic 4 Android (تلفن همراه- تبلت وساير دستگاه هاي اندرويدي)</t>
  </si>
  <si>
    <t>برنامه نويسي مقدماتي جاوا (Core Java / J2SE )</t>
  </si>
  <si>
    <t>پروتکل TCP/IP</t>
  </si>
  <si>
    <t>پشتيبانی شبکه(Helpdesk)</t>
  </si>
  <si>
    <t>پیاده ساز بانک اطلاعاتی با‍‍‍‍‍ SQL SERVER</t>
  </si>
  <si>
    <t>پياده سازي امنيت شبكــه</t>
  </si>
  <si>
    <t>پياده سازي شبكه</t>
  </si>
  <si>
    <t>تحلیل ABAQUS</t>
  </si>
  <si>
    <t>تحلیلگر ANSYS</t>
  </si>
  <si>
    <t>تحليل امنيت شبكه</t>
  </si>
  <si>
    <t>تعمیر تبلت ‘فبلت و ساعت هوشمند</t>
  </si>
  <si>
    <t>تعمیرکار عمومی رایانه شخصی</t>
  </si>
  <si>
    <t>تعمیرکار لپ تاپ( Lap Top )</t>
  </si>
  <si>
    <t>تعمیرکار ماهر PC-Laptop</t>
  </si>
  <si>
    <t>تکنسین امنیت سیستمهاي Linux</t>
  </si>
  <si>
    <t>تکنسین برنامه نویس OO با ++C</t>
  </si>
  <si>
    <t>تکنسین پشتیبانی سیستم عامل کاربران ( ms )</t>
  </si>
  <si>
    <t>تکنسین پشتیبانی سیستم عاملMS</t>
  </si>
  <si>
    <t>تکنسین تجهیزات شبکه هاي کوچک</t>
  </si>
  <si>
    <t>تکنسین شبکه هاي کامپیوتري بی سیم</t>
  </si>
  <si>
    <t>تکنسین عمومی امنیت شبکه</t>
  </si>
  <si>
    <t>تکنسین عمومی شبکه هاي کامپیوتري</t>
  </si>
  <si>
    <t>توسعه دهنده سیستم هاي مدیریت محتواي با WordPress</t>
  </si>
  <si>
    <t>توسعه دهنده صفحات وب با php و Mysql</t>
  </si>
  <si>
    <t>توسعه دهنده وب با PHP</t>
  </si>
  <si>
    <t>تولید کننده چند رسانه ای دو بعدی</t>
  </si>
  <si>
    <t>تولید کننده چند رسانه ای سه بعدی</t>
  </si>
  <si>
    <t>تولید کننده چندرسانه ای با Authorware *</t>
  </si>
  <si>
    <t>تولید کننده چندرسانه اي با autoware ( کارودانش )</t>
  </si>
  <si>
    <t>0-84/87/1/2</t>
  </si>
  <si>
    <t>تولید کننده محتوای الکترونیکی عمومی</t>
  </si>
  <si>
    <t>تولید کننده و توسعه دهنده پایگاه های اینترنتی</t>
  </si>
  <si>
    <t>تولید محتواي آموزشی با Camtasia Studio</t>
  </si>
  <si>
    <t>تولید و محتوا با نرم افزار Storyline</t>
  </si>
  <si>
    <t>تولیدویدئو محتواي الکترونیکی براي آموزش وارائه</t>
  </si>
  <si>
    <t>رایانه کار CIW ( کار و دانش )</t>
  </si>
  <si>
    <t>0-26/57/1/3</t>
  </si>
  <si>
    <t>رایانه کار DIRECTOR ( کار و دانش )</t>
  </si>
  <si>
    <t>1-61/47/1/2</t>
  </si>
  <si>
    <t>رایانه کار DIRECTOR *</t>
  </si>
  <si>
    <t>رایانه کار ORACLE(ORACLE OPERATOR )</t>
  </si>
  <si>
    <t>رایانه کار Visual Interdev</t>
  </si>
  <si>
    <t>1-61/45/1/2</t>
  </si>
  <si>
    <t>رایانه کار تدوین فیلم و صدا با SSP</t>
  </si>
  <si>
    <t>1-63/51/1/2</t>
  </si>
  <si>
    <t>رایانه کار تدوین فیلم و صدا با SSP *</t>
  </si>
  <si>
    <t>رایانه کار نرم افزار POWER POINT ( کار و دانش )</t>
  </si>
  <si>
    <t>1-61/34/1/3</t>
  </si>
  <si>
    <t>رايانه كار ICDL درجه 2 (ويژه نابينايان)</t>
  </si>
  <si>
    <t>رايانه كار ICDLدرجه 1 (ويژه نابينايان)</t>
  </si>
  <si>
    <t>روش تحقیق در شبکه هاي اجتماعی</t>
  </si>
  <si>
    <t>سازنده چند رسانه اي با ( EDIUS ) براي تدوین</t>
  </si>
  <si>
    <t>سازنده چند رسانه اي با CUBASE ( آهنگ سازي )</t>
  </si>
  <si>
    <t>سخت افزار روبوتیک</t>
  </si>
  <si>
    <t>شهروند الکترونیکی ( E-Citizen )</t>
  </si>
  <si>
    <t>شهروند الکترونیکی ( E-Citizen ) *</t>
  </si>
  <si>
    <t>3-42/24/1/5/2</t>
  </si>
  <si>
    <t>طراح انيميشن ساز با AFTER EFFECTS</t>
  </si>
  <si>
    <t>طراح جلوه هاي ويژهAFTER EFFECTS</t>
  </si>
  <si>
    <t>طراح گرافیک رایانه اي ( کار و دانش )</t>
  </si>
  <si>
    <t>1-66/51/1/3</t>
  </si>
  <si>
    <t>طراح مقدماتی صفحات WEB</t>
  </si>
  <si>
    <t>طراح و پیاده ساز انیمیشن های سه بعدی با 3ds Max</t>
  </si>
  <si>
    <t>طراح و توسعه دهنده سيستم هاي مديريت محتواي باJOOMLA</t>
  </si>
  <si>
    <t>طراح و سازنده فيلم و بازي با CINEMA 4D</t>
  </si>
  <si>
    <t>طراح وب (CIW)</t>
  </si>
  <si>
    <t>طراح وتوسعه دهنده سامانه های مدیریت محتوا(CMS)</t>
  </si>
  <si>
    <t>طراحی مقدماتی صفحات WEB ( کار و دانش )</t>
  </si>
  <si>
    <t>1-66/43/1/3</t>
  </si>
  <si>
    <t>کار با +Network plus</t>
  </si>
  <si>
    <t>کاربر ICDL</t>
  </si>
  <si>
    <t>کاربر iOS</t>
  </si>
  <si>
    <t>کاربر Tablet</t>
  </si>
  <si>
    <t>کاربر اتوماسیون اداري</t>
  </si>
  <si>
    <t>کاربر بانک اطلاعاتی * SQL Server Access</t>
  </si>
  <si>
    <t>0-84/80/1/3/2</t>
  </si>
  <si>
    <t>کاربر بانک اطلاعاتی SQL Server، Access *</t>
  </si>
  <si>
    <t>کاربر رایانه ( کار و دانش )</t>
  </si>
  <si>
    <t>3-42/24/1/0/3</t>
  </si>
  <si>
    <t>کاربر رایانه *</t>
  </si>
  <si>
    <t>کاربر گرافیک رایانه ای با Adobe Illustrator</t>
  </si>
  <si>
    <t>کاربر گرافیک رایانه ای با Corel Draw</t>
  </si>
  <si>
    <t>کاربر گرافیک رایانه ای با InDesign</t>
  </si>
  <si>
    <t>کاربر گرافیک رایانه ای با PhotoShop</t>
  </si>
  <si>
    <t>کاربر گرافیکی محتوای آموزشی</t>
  </si>
  <si>
    <t>کاربر نرم افزار اداري *</t>
  </si>
  <si>
    <t>3-42/24/1/4</t>
  </si>
  <si>
    <t>کاربرد رایانه و اینترنت در محیط کار</t>
  </si>
  <si>
    <t>کاربری Portal</t>
  </si>
  <si>
    <t>کاربري Android ( تلفن ها و سایر دستگاههاي هوشمند )</t>
  </si>
  <si>
    <t>کارور ACCESS</t>
  </si>
  <si>
    <t>کارور After Effects</t>
  </si>
  <si>
    <t>کارور Anime Studio Pro</t>
  </si>
  <si>
    <t>کارور AUTO CAD</t>
  </si>
  <si>
    <t>کارور CORELDRAW ( کار و دانش )</t>
  </si>
  <si>
    <t>1-62/54/1/4</t>
  </si>
  <si>
    <t>کارور Dreamweaver ( کار و دانش )</t>
  </si>
  <si>
    <t>1-61/48/1/3</t>
  </si>
  <si>
    <t>کارور Flash MX ( کار و دانش )</t>
  </si>
  <si>
    <t>1-61/46/1/3</t>
  </si>
  <si>
    <t>کارور Iclone Pro</t>
  </si>
  <si>
    <t>کارور Illustrator</t>
  </si>
  <si>
    <t>کارور Photoshop</t>
  </si>
  <si>
    <t>کارور PREMIERE</t>
  </si>
  <si>
    <t>کارور شبکه اينترنت</t>
  </si>
  <si>
    <t>کارور عمومی رایانه شخصی ( کار و دانش )</t>
  </si>
  <si>
    <t>3-42/24/1/5</t>
  </si>
  <si>
    <t>کارور نرم افزار حقوق و دستمزد</t>
  </si>
  <si>
    <t>کاروری Dreamweaver *</t>
  </si>
  <si>
    <t>کاروری FLASH</t>
  </si>
  <si>
    <t>کاروری FREEHAND</t>
  </si>
  <si>
    <t>کاروری Word</t>
  </si>
  <si>
    <t>کاروریCaptivate</t>
  </si>
  <si>
    <t>کاروریEXCEL</t>
  </si>
  <si>
    <t>كارآگاهی امنيت شبكه</t>
  </si>
  <si>
    <t>لينوكس (LPIC-1)</t>
  </si>
  <si>
    <t>مبانی روبوتیک</t>
  </si>
  <si>
    <t>متخصص داده کاوی با Rapid Miner</t>
  </si>
  <si>
    <t>محتوا ساز آموزش الکترونیکی</t>
  </si>
  <si>
    <t>مدیر BI در فناوری اطلاعات (هوش تجاری)</t>
  </si>
  <si>
    <t>مدیر SQL SERVER</t>
  </si>
  <si>
    <t>مدیر سرویس دهنده های مایکروسافت</t>
  </si>
  <si>
    <t>مدیر ویندوز سرور2012</t>
  </si>
  <si>
    <t>مدیریت آموزش الکترونیکی</t>
  </si>
  <si>
    <t>مدیریت فروشگاه اینترنتی</t>
  </si>
  <si>
    <t>مدير seo</t>
  </si>
  <si>
    <t>مديریت وبلاگ</t>
  </si>
  <si>
    <t>مربی آموزش الکترونیکی</t>
  </si>
  <si>
    <t>مونتاژ رايانه</t>
  </si>
  <si>
    <t>مونتاژ کار و ارتقاء کامپیوترهاي شخصی ( کار و دانش )</t>
  </si>
  <si>
    <t>8-52/92/1/3</t>
  </si>
  <si>
    <t>مهارت عمومی برنامه نویسی *</t>
  </si>
  <si>
    <t>0-84/80/1/3/4</t>
  </si>
  <si>
    <t>مهارت هاي حرفه اي و اداري كار با رايانه</t>
  </si>
  <si>
    <t>مهارت هاي زندگي آنلاين</t>
  </si>
  <si>
    <t>مهندس توسعه دهنده وب با Java Script</t>
  </si>
  <si>
    <t>مهندس در توسعه وب های Enterprise با ASP.NET</t>
  </si>
  <si>
    <t>مهندس طراح تبلیغات و بهینه سازی WEB</t>
  </si>
  <si>
    <t>مهندس طراح تجارت الکترونیک</t>
  </si>
  <si>
    <t>مهندس کامپیوتر در امنیت کسب و کار الکترونیکی</t>
  </si>
  <si>
    <t>مهندس کامپیوتر در سرپرستی تیمهای مجازی و راه دور</t>
  </si>
  <si>
    <t>مهندس کامپیوتر در مدیریت دانش</t>
  </si>
  <si>
    <t>مهندس کامپیوتر در مدیریت زمان و اولویت</t>
  </si>
  <si>
    <t>مهندس کامپیوتر در نفوذگری</t>
  </si>
  <si>
    <t>مهندس کیفیت نرم افزار</t>
  </si>
  <si>
    <t>مهندسي شبكه هاي مبتني بر ميكروتيك</t>
  </si>
  <si>
    <t>میکروکنترلرها در روبوتیک</t>
  </si>
  <si>
    <t>نصاب و پيكر بندي سرور 2008</t>
  </si>
  <si>
    <t>نصب و پیکربندی ویندوز سرور 2012</t>
  </si>
  <si>
    <t>نصب و تنظيم سيستم عامل ويندوز</t>
  </si>
  <si>
    <t>نفوذ گري و مقابله كننده شبكه هاي بي سيم</t>
  </si>
  <si>
    <t>گردشگري</t>
  </si>
  <si>
    <t>اصول و فنون مذاکره</t>
  </si>
  <si>
    <t>برقراري ارتباط با گردشگران به زبان انگلیسی( سطح پیشرفته )</t>
  </si>
  <si>
    <t>برقراري ارتباط با گردشگران به زبان انگلیسی( سطح متوسطه )</t>
  </si>
  <si>
    <t>برقراري ارتباط با گردشگران به زبان انگلیسی( سطح مقدماتی )</t>
  </si>
  <si>
    <t>برقراري ارتباط با گردشگران به زبان روسی</t>
  </si>
  <si>
    <t>برگزاري اردوي آموزشی</t>
  </si>
  <si>
    <t>برنامه ریزي و طراحی بسته سفر</t>
  </si>
  <si>
    <t>راهنمایی گردشگران در مناطق داراي پوشش گیاهی ویژه</t>
  </si>
  <si>
    <t>راهنماي زائرین شهرهاي مذهبی ایران( مشهد- قم- شیراز ) به زبان انگلیسی</t>
  </si>
  <si>
    <t>راهنماي زبان تخصصی گردشگري</t>
  </si>
  <si>
    <t>راهنماي طبیعت گردي ( اکوتوریسم )</t>
  </si>
  <si>
    <t>راهنماي عمومی گردشگري</t>
  </si>
  <si>
    <t>راهنماي گردشگري سلامت</t>
  </si>
  <si>
    <t>راهنماي محلی *</t>
  </si>
  <si>
    <t>5-91/94/1/2</t>
  </si>
  <si>
    <t>راهنماي محلی بومی</t>
  </si>
  <si>
    <t>راهنماي موزه</t>
  </si>
  <si>
    <t>عکاسی تورهاي گردشگري</t>
  </si>
  <si>
    <t>کارمند مقدماتی فروش بلیط</t>
  </si>
  <si>
    <t>مدیر باشگاه هاي گردشگري ورزشی</t>
  </si>
  <si>
    <t>مدیر تور</t>
  </si>
  <si>
    <t>مدیر دفاتر خدمات مسافرتی و جهانگردي</t>
  </si>
  <si>
    <t>مدیریت و برنامه ریزي در اردو( ویژه فرهنگیان وزارت آموزش و پرورش )</t>
  </si>
  <si>
    <t>مربی گردشگري کودکان</t>
  </si>
  <si>
    <t>مراقبت و زیبایی</t>
  </si>
  <si>
    <t>ارايشگر عروس</t>
  </si>
  <si>
    <t>استفاده از رنگهای سنتی و گیاهی در آرایش زنانه</t>
  </si>
  <si>
    <t>آرایشگر و پیرایشگر زنانه</t>
  </si>
  <si>
    <t>آرايشگر دائم صورت( زنانه)</t>
  </si>
  <si>
    <t>بهداشت کار ناخن مردانه</t>
  </si>
  <si>
    <t>پاکسازی پوست صورت زنانه</t>
  </si>
  <si>
    <t>پیرایشگر موی زنانه از روی عکس و تصویر</t>
  </si>
  <si>
    <t>ترمیم کننده مو (مردانه)</t>
  </si>
  <si>
    <t>چهره پرداز مردانه</t>
  </si>
  <si>
    <t>چهره پردازي مردانه *</t>
  </si>
  <si>
    <t>5-70/97/1/1</t>
  </si>
  <si>
    <t>خود آرایی زنانه</t>
  </si>
  <si>
    <t>کوتاه کردن مو با زوایای مختلف با قیچی در پیرایش مردانه</t>
  </si>
  <si>
    <t>کوتاه کردن مو با ماشین و تیغ در پیرایش مردانه</t>
  </si>
  <si>
    <t>كاربر مواد شيميايي در پيرايش مردانه</t>
  </si>
  <si>
    <t>متعادل ساز چهره مردانه</t>
  </si>
  <si>
    <t>متعادل ساز چهره مردانه *</t>
  </si>
  <si>
    <t>5-70/94/1/1</t>
  </si>
  <si>
    <t>هتلداري</t>
  </si>
  <si>
    <t>اتاق دار هتل</t>
  </si>
  <si>
    <t>اتاق دار هتل *</t>
  </si>
  <si>
    <t>5-40/54/1/2</t>
  </si>
  <si>
    <t>اشپز هتل درجه 1 *</t>
  </si>
  <si>
    <t>5-31/37/1/2</t>
  </si>
  <si>
    <t>اشپز هتل درجه 2 *</t>
  </si>
  <si>
    <t>5-31/37/2/2</t>
  </si>
  <si>
    <t>آشپز هتل درجه 1</t>
  </si>
  <si>
    <t>آشپز هتل درجه 2</t>
  </si>
  <si>
    <t>برنامه ریز جشن ها و تشریفات</t>
  </si>
  <si>
    <t>رفتار با میهمان در هتل</t>
  </si>
  <si>
    <t>زبان تخصصی هتلداري</t>
  </si>
  <si>
    <t>سر میزبان رستوران</t>
  </si>
  <si>
    <t>سراشپز کل اشپزخانه و قنادي هتل *</t>
  </si>
  <si>
    <t>5-31/22/1/2</t>
  </si>
  <si>
    <t>سرآشپز کل آشپزخانه و قنادي هاي هتل</t>
  </si>
  <si>
    <t>سرپرست رستوران هتل</t>
  </si>
  <si>
    <t>سرپرست قنادي هتل</t>
  </si>
  <si>
    <t>سرپرست قنادي هتل *</t>
  </si>
  <si>
    <t>7-76/61/1/2</t>
  </si>
  <si>
    <t>فنون پذیرایی و تشریفات</t>
  </si>
  <si>
    <t>قصاب هتل</t>
  </si>
  <si>
    <t>قناد هتل</t>
  </si>
  <si>
    <t>قناد هتل *</t>
  </si>
  <si>
    <t>7-76/62/1/2</t>
  </si>
  <si>
    <t>کارمند پذیرش هتل</t>
  </si>
  <si>
    <t>کارمند پذیره( فرانت افیس ) ( کار و دانش )</t>
  </si>
  <si>
    <t>3-94/27/1/2</t>
  </si>
  <si>
    <t>کارمند رزرواسیون هتل</t>
  </si>
  <si>
    <t>کارمند فروش و بازاریابی هتل</t>
  </si>
  <si>
    <t>متصدي البسه در هتل ( کار و دانش )</t>
  </si>
  <si>
    <t>5-60/16/1/2</t>
  </si>
  <si>
    <t>متصدي طبقات در هتل</t>
  </si>
  <si>
    <t>متصدي طبقات در هتل *</t>
  </si>
  <si>
    <t>5-40/29/1/2</t>
  </si>
  <si>
    <t>متصدي کافی شاپ درهتل</t>
  </si>
  <si>
    <t>متصدي لباسشویی در هتل</t>
  </si>
  <si>
    <t>مدیر بوم خانه هاي گردشگري</t>
  </si>
  <si>
    <t>مدیر خانه داري هتل ( مدیر اقامت )</t>
  </si>
  <si>
    <t>مدیر هتل</t>
  </si>
  <si>
    <t>مدیرغذا و نوشابه هتل</t>
  </si>
  <si>
    <t>معاون خانه داري هتل</t>
  </si>
  <si>
    <t>معاون کل اشپزخانه و قنادي هتل *</t>
  </si>
  <si>
    <t>5-31/23/1/2</t>
  </si>
  <si>
    <t>معاون کل آشپزخانه و قنادي هتل</t>
  </si>
  <si>
    <t>میز آراي هتل</t>
  </si>
  <si>
    <t>میزبان رستوران</t>
  </si>
  <si>
    <t>صنعت</t>
  </si>
  <si>
    <t>الکترونیک</t>
  </si>
  <si>
    <t>الکترونیک کار صنعتی</t>
  </si>
  <si>
    <t>الکترونیک کار صنعتی *</t>
  </si>
  <si>
    <t>8-52/53/1/5</t>
  </si>
  <si>
    <t>تعمیر برد لباسشویی و ظرفشویی</t>
  </si>
  <si>
    <t>تعمیر کار نرم افزار تلفن همراه</t>
  </si>
  <si>
    <t>تعمیر موبایل و تبلت سامسونگ</t>
  </si>
  <si>
    <t>تعمیرکار تجهیزات ازمایشگاهی پزشکی</t>
  </si>
  <si>
    <t>تعمیرکار تلفن رومیزي و ارتباطات داخلی</t>
  </si>
  <si>
    <t>تعمیرکار تلفن رومیزي وارتباطات داخلی *</t>
  </si>
  <si>
    <t>8-56/35/1/3</t>
  </si>
  <si>
    <t>تعمیرکار تلفن همراه ( کارودانش )</t>
  </si>
  <si>
    <t>8-56/36/1/3</t>
  </si>
  <si>
    <t>تعمیرکار تلویزیون رنگی</t>
  </si>
  <si>
    <t>تعمیرکار تلویزیون رنگی *</t>
  </si>
  <si>
    <t>8-54/23/1/3</t>
  </si>
  <si>
    <t>تعمیرکار تلویزیون هاي پیشرفته ( LCD و پلاسما ) *</t>
  </si>
  <si>
    <t>8-54/23/1/3/1</t>
  </si>
  <si>
    <t>تعمیرکار تلویزیون هاي پیشرفته( LCD و پلاسما )</t>
  </si>
  <si>
    <t>تعمیرکار دستگاه ATM</t>
  </si>
  <si>
    <t>تعمیرکار دستگاه فتوکپی</t>
  </si>
  <si>
    <t>تعمیرکار دستگاه فتوکپی *</t>
  </si>
  <si>
    <t>8-52/48/1/2</t>
  </si>
  <si>
    <t>تعمیرکار دستگاه محافظ برق</t>
  </si>
  <si>
    <t>تعمیرکار دستگاه وتجهیزات دندانپزشکی</t>
  </si>
  <si>
    <t>تعمیرکار دستگاه هاي پزشکی و بیمارستانی</t>
  </si>
  <si>
    <t>تعمیرکار دستگاه هاي پزشکی وبیمارستانی</t>
  </si>
  <si>
    <t>8-52/32/1/2</t>
  </si>
  <si>
    <t>تعمیرکار دستگاه هاي چاپگر</t>
  </si>
  <si>
    <t>تعمیرکار دستگاه هاي دورنگار ( فکس )</t>
  </si>
  <si>
    <t>تعمیرکار دستگاه هاي دورنگار( فکس )</t>
  </si>
  <si>
    <t>8-54/27/1/2</t>
  </si>
  <si>
    <t>تعمیرکار رادیو و ضبط صوت</t>
  </si>
  <si>
    <t>تعمیرکار رادیو وضبط صوت *</t>
  </si>
  <si>
    <t>8-54/25/1/4</t>
  </si>
  <si>
    <t>تعمیرکار سخت افزار تلفن همراه</t>
  </si>
  <si>
    <t>تعمیرکار سیستم هاي نظارت تصویري ( دوربین مدار بسته )</t>
  </si>
  <si>
    <t>تکنسین کالیبراسیون تجهیزات پزشکی و بیمارستانی</t>
  </si>
  <si>
    <t>طراح سیستم هاي برقی – الکترونیکی موبایل رباتها</t>
  </si>
  <si>
    <t>طراح و تحلیلگر مدارات دیجیتال</t>
  </si>
  <si>
    <t>طراح و تحلیلگر مدارات دیجیتال *</t>
  </si>
  <si>
    <t>0-32/90/1/3</t>
  </si>
  <si>
    <t>طراح و تحلیلگر مدارات دیجیتال با بردهاي آردوینو</t>
  </si>
  <si>
    <t>طراح و تحلیلگرسازه هاي مکانیکی موبایل رباتها</t>
  </si>
  <si>
    <t>طراح و عیب یاب منابع تغذیه</t>
  </si>
  <si>
    <t>طراحی برد مدارچاپی مدارات الکترونیک با نرم افزار Proteus</t>
  </si>
  <si>
    <t>طراحی نقشه هاي PCB بانرم افزار Altium Designer</t>
  </si>
  <si>
    <t>طراحی و شبیه سازي مدارات الکترونیک با نرم افزار HSPICE</t>
  </si>
  <si>
    <t>فروشنده گوشی تلفن همراه</t>
  </si>
  <si>
    <t>کاربري و نگهداشت دستگاه هاي مانیتورینگ علایم حیاتی ( ECG )</t>
  </si>
  <si>
    <t>مکاترونیک کار ( کار و دانش )</t>
  </si>
  <si>
    <t>8-44/13/1/1</t>
  </si>
  <si>
    <t>نصاب و عیب یاب سیستم هاي حفاظتی- امنیتی و ارتباطی</t>
  </si>
  <si>
    <t>نصب و تعمیر تلویزیون هاي پلاسما، LCD و LEDسامسونگ</t>
  </si>
  <si>
    <t>نگهداري پیش گیرانه و عیب یابی و تجهیزات پزشکی بخشهاي ویژه ICU,CCU,NICU,PICU</t>
  </si>
  <si>
    <t>نگهداري پیشگیرانه و تعمیر تجهیزات دندانپزشکی</t>
  </si>
  <si>
    <t>برق</t>
  </si>
  <si>
    <t>اجراي سیستم مدیریت هوشمند ساختمان</t>
  </si>
  <si>
    <t>احداث،تعمیر،سرویس ونگهداري شبکه کابل خود نگهدار</t>
  </si>
  <si>
    <t>برقکار ساختمان</t>
  </si>
  <si>
    <t>برقکار ساختمان درجه 1</t>
  </si>
  <si>
    <t>برقکار ساختمان درجه 1 *</t>
  </si>
  <si>
    <t>8-55/28/1/4</t>
  </si>
  <si>
    <t>برقکار ساختمان درجه 2 *</t>
  </si>
  <si>
    <t>8-55/28/2/4</t>
  </si>
  <si>
    <t>برقکار صنعتی</t>
  </si>
  <si>
    <t>برقکار صنعتی پروژه ( خاص منطقه ویژه اقتصادي انرژي پارس )</t>
  </si>
  <si>
    <t>برقکار صنعتی درجه 2 ( کار و دانش )</t>
  </si>
  <si>
    <t>8-55/15/2/4</t>
  </si>
  <si>
    <t>برقکار صنعتی ماهر</t>
  </si>
  <si>
    <t>برنامه ریزي پلتفرم اینترنت اشیا و مدیریت هوشمند ساختمان مبتنی بر پروتکل R.SA</t>
  </si>
  <si>
    <t>برنامه ریزي سیستم مدیریت هوشمند ساختمان با پروتکل KNX</t>
  </si>
  <si>
    <t>برنامه نویسی رله برنامه پذیر LOGO با دستورات پایه</t>
  </si>
  <si>
    <t>بهره بردار شبکه توزیع برق</t>
  </si>
  <si>
    <t>تحلیلگر داده با نرم افزار MATLAB</t>
  </si>
  <si>
    <t>تعمیر لوازم خانگی برقی حرارتی و گردنده( سشوار-دست خشک کن دستی و ریش تراش )</t>
  </si>
  <si>
    <t>تعمیر ماشین هاي لباسشویی اتوماتیک تسمه اي</t>
  </si>
  <si>
    <t>تعمیر مایکروویو</t>
  </si>
  <si>
    <t>تعمیر موتورهاي آسنکرون تک فاز</t>
  </si>
  <si>
    <t>تعمیر موتورهاي آسنکرون سه فاز</t>
  </si>
  <si>
    <t>تعمیرکار لوازم خانگی برقی حرارتی و گردنده</t>
  </si>
  <si>
    <t>تعمیرکار لوازم خانگی برقی حرارتی و گردنده درجه 1</t>
  </si>
  <si>
    <t>تعمیرکار لوازم خانگی برقی حرارتی و گردنده درجه 1 *</t>
  </si>
  <si>
    <t>8-55/77/1/3</t>
  </si>
  <si>
    <t>تعمیرکار لوازم خانگی برقی حرارتی و گردنده درجه 2 *</t>
  </si>
  <si>
    <t>8-55/77/2/1</t>
  </si>
  <si>
    <t>تعمیرکار ماشین هاي الکتریکی</t>
  </si>
  <si>
    <t>تعمیرکار ماشین هاي الکتریکی درجه 2 *</t>
  </si>
  <si>
    <t>8-53/47/2/4</t>
  </si>
  <si>
    <t>تعمیرکار ماشین هاي لباسشویی و ظرفشویی</t>
  </si>
  <si>
    <t>تکنسین فنی آسانسور</t>
  </si>
  <si>
    <t>راه اندازي آسانسور ( پایه 3 )</t>
  </si>
  <si>
    <t>راه اندازي موتور هاي القایی باکنترل دور siemens</t>
  </si>
  <si>
    <t>راه اندازي موتورهاي القایی با کنترل دور Delta</t>
  </si>
  <si>
    <t>راه اندازي موتورهاي الکتریکی AC با کنتاکتورها</t>
  </si>
  <si>
    <t>رعایت ایمنی در شبکه هاي انتقال نیروي برق</t>
  </si>
  <si>
    <t>رعایت ایمنی در شبکه هاي توزیع برق</t>
  </si>
  <si>
    <t>سیم پیچی ترانسفورماتور تک فاز</t>
  </si>
  <si>
    <t>سیم کشی مدارهاي الکتریکی ساختمان به صورت توکار</t>
  </si>
  <si>
    <t>سیم کشی و عیب یابی مدارهاي پایه ساختمان( ویژه برقکاران تجربی ساختمان )</t>
  </si>
  <si>
    <t>طراح تاسیسات الکتریکی ساختمان هاي مسکونی</t>
  </si>
  <si>
    <t>طراحی- وشبیه -سازي آسانسور با استفاده از نرم- افزارLIFT Designer</t>
  </si>
  <si>
    <t>طراحی تاسیسات الکتریکی ساختمان هاي بلند مرتبه</t>
  </si>
  <si>
    <t>طراحی سیستم هاي تولید برق خورشیدي</t>
  </si>
  <si>
    <t>طراحی سیستمهاي اتصال زمین</t>
  </si>
  <si>
    <t>طراحی و شبیه سازي روشنایی مکان هاي باز و بسته با نرم افزارDialux</t>
  </si>
  <si>
    <t>فن ورز پست هاي توزیع زمینی</t>
  </si>
  <si>
    <t>فن ورز تعمیر شبکه هوایی توزیع به روش خط گرم فرمان از راه نزدیک</t>
  </si>
  <si>
    <t>فن ورز خطوط زمینی برق</t>
  </si>
  <si>
    <t>فن ورز شبکه هوایی برق</t>
  </si>
  <si>
    <t>فن ورز نصب پایه به روش خط گرم</t>
  </si>
  <si>
    <t>کار با قطعات الکتریکی</t>
  </si>
  <si>
    <t>کارگر شبکه هوایی برق درجه2</t>
  </si>
  <si>
    <t>کارگر شبکه هوایی درجه2 *</t>
  </si>
  <si>
    <t>8-57/23/2/2</t>
  </si>
  <si>
    <t>کمک نصاب آسانسور</t>
  </si>
  <si>
    <t>متصدي خدمات مشترکین برق</t>
  </si>
  <si>
    <t>مدیر فنی آسانسور</t>
  </si>
  <si>
    <t>مسئول ایمنی در شبکه هاي توزیع برق</t>
  </si>
  <si>
    <t>مونتاژکار و نصاب تابلوهاي برق</t>
  </si>
  <si>
    <t>ناظر اجراي تاسیسات الکتریکی ساختمان هاي مسکونی</t>
  </si>
  <si>
    <t>نصاب تاسیسات جریان ضعیف</t>
  </si>
  <si>
    <t>نصاب سیستم هاي برق اضطراري و فتوولتائیک</t>
  </si>
  <si>
    <t>نصاب و تعمیرکار آسانسور</t>
  </si>
  <si>
    <t>نصاب و تعمیرکار آسانسور *</t>
  </si>
  <si>
    <t>8-51/65/1/2</t>
  </si>
  <si>
    <t>نصب درب و ریل آسانسور ( پایه 2 )</t>
  </si>
  <si>
    <t>نصب دوربین هاي مدار بسته تحت شبکه</t>
  </si>
  <si>
    <t>نصب سیستم در اتوماتیک الکترومکانیکی ( گیربکسی )</t>
  </si>
  <si>
    <t>نصب سیستم زمین حفاظتی ( اجراي ارتینگ )</t>
  </si>
  <si>
    <t>نصب سیستم هاي اعلام حریق</t>
  </si>
  <si>
    <t>نصب سیستم هاي اعلام سرقت ( تلفنی )</t>
  </si>
  <si>
    <t>نصب سیستم هاي دوربین مدار بسته CCTV</t>
  </si>
  <si>
    <t>نصب مکانیکی آسانسور ( پایه 2 )</t>
  </si>
  <si>
    <t>نصب و تعمیر درب هاي اتوماتیک</t>
  </si>
  <si>
    <t>نقشه کشی پیشرفته برق صنعتی با نرم افزار EPLAN</t>
  </si>
  <si>
    <t>نگهداري آسانسور</t>
  </si>
  <si>
    <t>پلیمر</t>
  </si>
  <si>
    <t>اپراتور فرایند تولید پلیمرها</t>
  </si>
  <si>
    <t>آزمایشگر آزمایشگاه پلیمر</t>
  </si>
  <si>
    <t>غلتک کار ( میل من )</t>
  </si>
  <si>
    <t>فن ورز فرآیند اختلاط آمیزه ها</t>
  </si>
  <si>
    <t>تاسیسات</t>
  </si>
  <si>
    <t>امدادگر گاز شهري و روستایی</t>
  </si>
  <si>
    <t>پکیج شوفاژ دیواري ( پکیج حرارتی ) سطح 1</t>
  </si>
  <si>
    <t>پکیج شوفاژ دیواري ( پکیج حرارتی ) سطح 2</t>
  </si>
  <si>
    <t>تعمیر کار آبگرمکن دیواري</t>
  </si>
  <si>
    <t>تعمیرکار ابگرمکن دیواري ( کار و دانش )</t>
  </si>
  <si>
    <t>8-71/13/1/2</t>
  </si>
  <si>
    <t>تعمیرکار پکیج شوفاژ گازي *</t>
  </si>
  <si>
    <t>8-71/12/1/2</t>
  </si>
  <si>
    <t>تعمیرکار پمپ و شیر *</t>
  </si>
  <si>
    <t>8-41/97/1/2</t>
  </si>
  <si>
    <t>تعمیرکار چیلر تراکمی</t>
  </si>
  <si>
    <t>تعمیرکار چیلر تراکمی *</t>
  </si>
  <si>
    <t>9-69/80/1/1</t>
  </si>
  <si>
    <t>تعمیرکار چیلر جذبی</t>
  </si>
  <si>
    <t>تعمیرکار دستگاه هاي سرد کننده خانگی و تجاري</t>
  </si>
  <si>
    <t>تعمیرکار کولر ابی ( کار و دانش )</t>
  </si>
  <si>
    <t>8-41/80/1/1</t>
  </si>
  <si>
    <t>تعمیرکار مشعل گازي</t>
  </si>
  <si>
    <t>تعمیرکار مشعل گازي *</t>
  </si>
  <si>
    <t>9-69/30/1/1</t>
  </si>
  <si>
    <t>تعمیرکار وسایل گاز سوز خانگی</t>
  </si>
  <si>
    <t>جوشکاري و لوله کشی گاز اماکن</t>
  </si>
  <si>
    <t>راه انداز پمپ هاي صنعتی( کمرچاهی ‘سرچاهی ‘شناور )</t>
  </si>
  <si>
    <t>سرویس و نگهداري و تعمیر پکیج شوفاژ دیواري گازي ( ویژه شرکت ایران رادیاتور )</t>
  </si>
  <si>
    <t>سرویس، راه اندازي و عیب یابی چیلرهاي تراکمی</t>
  </si>
  <si>
    <t>طراحی مکانیکی و تحلیل سیستم هاي Piping با نرم افزار Caesar II</t>
  </si>
  <si>
    <t>طراحی و محاسبه تهویه مطبوع با نرم افزارcarrier hap</t>
  </si>
  <si>
    <t>عیب یابی و رفع عیوب کولرهاي گازي سنگین ( ویژه محصولات شرکت سامسونگ )</t>
  </si>
  <si>
    <t>عیب یابی و رفع عیوب وسایل گاز سوز خانگی</t>
  </si>
  <si>
    <t>کارور تاسیسات برودتی و گرمایی ( کار و دانش )</t>
  </si>
  <si>
    <t>8-71/19/1/2</t>
  </si>
  <si>
    <t>کارورFLUENT</t>
  </si>
  <si>
    <t>کولر گازي اسپیلت سطح 1</t>
  </si>
  <si>
    <t>کولر گازي اسپیلت سطح 2</t>
  </si>
  <si>
    <t>لوله کش سیستم کف گرمایی</t>
  </si>
  <si>
    <t>لوله کش گاز خانگی و تجاري درجه1 ( صنعت ساختمان )</t>
  </si>
  <si>
    <t>لوله کش لوله هاي پلیمري( تلفیقی )</t>
  </si>
  <si>
    <t>لوله کش و نصاب تاسیسات آب رسانی ساختمان</t>
  </si>
  <si>
    <t>لوله کش و نصاب دستگاه هاي حرارت مرکزي اب گرم درجه2 *</t>
  </si>
  <si>
    <t>8-71/14/2/2</t>
  </si>
  <si>
    <t>لوله کش و نصاب دستگاه هاي حرارت مرکزي آب گرم درجه2</t>
  </si>
  <si>
    <t>لوله کش و نصاب دستگاه هاي حرارت مرکزي درجه 1</t>
  </si>
  <si>
    <t>لوله کش و نصاب دستگاه هاي حرارت مرکزي درجه 1 *</t>
  </si>
  <si>
    <t>8-71/14/1/2</t>
  </si>
  <si>
    <t>لوله کش و نصاب دستگاه هاي حرارتی درجه 2</t>
  </si>
  <si>
    <t>لوله کش و نصاب دستگاه هاي حرارتی درجه 2 *</t>
  </si>
  <si>
    <t>8-71/08/2/3</t>
  </si>
  <si>
    <t>لوله کش و نصاب دستگاه هاي حرارتی و برودتی درجه1</t>
  </si>
  <si>
    <t>لوله کش و نصاب دستگاه هاي حرارتی و برودتی درجه1 *</t>
  </si>
  <si>
    <t>8-71/08/1/3</t>
  </si>
  <si>
    <t>لوله کش و نصاب وسایل بهداشتی درجه 1</t>
  </si>
  <si>
    <t>لوله کش و نصاب وسایل بهداشتی درجه 1 *</t>
  </si>
  <si>
    <t>8-71/06/1/2</t>
  </si>
  <si>
    <t>لوله کش و نصاب وسایل بهداشتی درجه 2 *</t>
  </si>
  <si>
    <t>8-71/06/2/2</t>
  </si>
  <si>
    <t>لوله کش،نصاب و تعمیرکار سیستمهاي تبادل حرارت و پکیج شوفاژ گازي</t>
  </si>
  <si>
    <t>لوله کشی فاضلاب نصب فشاري ( PUSH FIT )</t>
  </si>
  <si>
    <t>لوله کشی لوله هاي پلی اتیلن تک لایه PEX</t>
  </si>
  <si>
    <t>لوله کشی لوله هاي پلیمري تلفیقی ( چند لایه )</t>
  </si>
  <si>
    <t>محاسب تهویه مطبوع با نرم افزار Carrier</t>
  </si>
  <si>
    <t>محاسب و مجري سیستمهاي تهویه مطبوع( حرارت مرکزي )</t>
  </si>
  <si>
    <t>ممیزي انرژي</t>
  </si>
  <si>
    <t>ناظر اجراي طرح هاي گازرسانی( عمومی )</t>
  </si>
  <si>
    <t>نصاب پمپ هاي صنعتی( کمرچاهی ‘سرچاهی ‘شناور )</t>
  </si>
  <si>
    <t>نصاب و تعمیر کار مشعل هاي تک فاز یک مرحله اي ( گازي ‘ گازوئیلی وگازي -گازوئیلی )</t>
  </si>
  <si>
    <t>نصاب و تعمیرکار آبگرمکن خورشیدي</t>
  </si>
  <si>
    <t>نصاب و تعمیرکار سردخانه فریونی</t>
  </si>
  <si>
    <t>نصاب و سرویسکار دستگاه هاي سختی گیر و تصفیه آب خانگی</t>
  </si>
  <si>
    <t>نصاب وتعمیرکار پله برقی</t>
  </si>
  <si>
    <t>نصاب وتعمیرکار کولرهاي گازي پنجره اي واسپیلت</t>
  </si>
  <si>
    <t>نصب و راه اندازي پکیج شوفاژ دیواري گازي ( ویژه شرکت ایران رادیاتور )</t>
  </si>
  <si>
    <t>نصب و راه اندازي سیستمهاي تهویه مطبوع اسپلیت</t>
  </si>
  <si>
    <t>نصب، راه اندازي و تعمیر پکیج شوفاژ گازي</t>
  </si>
  <si>
    <t>نقشه خوانی مدارات فرمان و قدرت در تأسیسات مکانیکی ساختمان</t>
  </si>
  <si>
    <t>نقشه کشی و نقشه خوانی در تاسیسات</t>
  </si>
  <si>
    <t>جوشکاري و بازرسی جوش</t>
  </si>
  <si>
    <t>ازمایشگر قطعات صنعتی با امواج فراصوتی ( UT ) *</t>
  </si>
  <si>
    <t>0-39/96/2/3</t>
  </si>
  <si>
    <t>ازمایشگر قطعات صنعتی با ذرات مغناطیسی ( MT ) *</t>
  </si>
  <si>
    <t>0-39/95/2/1</t>
  </si>
  <si>
    <t>ازمایشگر قطعات صنعتی با مایع نافذ ( PT ) *</t>
  </si>
  <si>
    <t>0-39/99/2/3</t>
  </si>
  <si>
    <t>آزمایش قطعات صنعتی با امواج فراصوتی ( UT )</t>
  </si>
  <si>
    <t>آزمایش قطعات صنعتی با پرتونگاري ( RT )</t>
  </si>
  <si>
    <t>آزمایش قطعات صنعتی با ذرات مغناطیسی ( MT )</t>
  </si>
  <si>
    <t>آزمایش قطعات صنعتی با مایع نافذ ( PT )</t>
  </si>
  <si>
    <t>بازرس جوش ( منطقه ویژه اقتصادي انرژي پارس )</t>
  </si>
  <si>
    <t>بازرس فنی جوش</t>
  </si>
  <si>
    <t>بازرس قطعات جوشکاري شده بصورت چشمیTVTO VT LEVEL II</t>
  </si>
  <si>
    <t>تفیسر فیلم هاي رادیوگرافی صنعتی( RTI )</t>
  </si>
  <si>
    <t>جوشکار پلاستیک</t>
  </si>
  <si>
    <t>جوشکار قطعات فولادي ( کربنی ) با فرایند MAG</t>
  </si>
  <si>
    <t>جوشکار قطعات فولادي( کم کربن )با فرآیند TIG</t>
  </si>
  <si>
    <t>جوشکار گاز درجه 1</t>
  </si>
  <si>
    <t>جوشکار گاز درجه 1 *</t>
  </si>
  <si>
    <t>8-72/17/1/2</t>
  </si>
  <si>
    <t>جوشکار گاز درجه 2</t>
  </si>
  <si>
    <t>جوشکار گاز درجه 2 *</t>
  </si>
  <si>
    <t>8-72/17/2/2</t>
  </si>
  <si>
    <t>جوشکار گاز محافظ 2CO ( کار و دانش )</t>
  </si>
  <si>
    <t>8-72/13/1/2</t>
  </si>
  <si>
    <t>جوشکار گاز محافظ ارگون</t>
  </si>
  <si>
    <t>8-72/12/1/2</t>
  </si>
  <si>
    <t>جوشکارسازه هاي فولادي با فرایند SMAW</t>
  </si>
  <si>
    <t>جوشکارمخازن فولادي با فرایند SMAW</t>
  </si>
  <si>
    <t>جوشکاري با فرایند قوس الکتریکی دستی E3 ) SMAW) ( کار و دانش )</t>
  </si>
  <si>
    <t>8-72/22/2/3</t>
  </si>
  <si>
    <t>جوشکاري با فرایند قوس الکتریکی دستی E6 ) SMAW) ( کار و دانش )</t>
  </si>
  <si>
    <t>8-72/22/1/3</t>
  </si>
  <si>
    <t>جوشکاري با فرایند قوس الکتریکی دستی E8 ) SMAW) ( کار و دانش )</t>
  </si>
  <si>
    <t>8-72/22/1/3/1</t>
  </si>
  <si>
    <t>جوشکاري با فرایند قوس الکتریکی دستی E9 ) SMAW) ( کار و دانش )</t>
  </si>
  <si>
    <t>8-72/22/1/3/2</t>
  </si>
  <si>
    <t>جوشکاري با فرایند قوس الکتریکی دستی( smaw )( خاص منطقه ویژه اقتصادي انرژي پارس )</t>
  </si>
  <si>
    <t>حمل و نقل دریایی</t>
  </si>
  <si>
    <t>پذیرش انواع کانتینر</t>
  </si>
  <si>
    <t>حمل و نقل ریلی</t>
  </si>
  <si>
    <t>بارگیر و باربند</t>
  </si>
  <si>
    <t>حمل و نقل زمینی</t>
  </si>
  <si>
    <t>اپراتور بکهو</t>
  </si>
  <si>
    <t>اپراتور بیل مکانیکی</t>
  </si>
  <si>
    <t>اپراتور پمپ بتن</t>
  </si>
  <si>
    <t>اپراتور جرثقیل</t>
  </si>
  <si>
    <t>اپراتور جرثقیل برجی ( تاورکرین )</t>
  </si>
  <si>
    <t>اپراتور جرثقیل سقفی پوش باتومی</t>
  </si>
  <si>
    <t>اپراتور جرثقیل سقفی کابین دار</t>
  </si>
  <si>
    <t>اپراتور لودر</t>
  </si>
  <si>
    <t>اپراتور لیفتراك</t>
  </si>
  <si>
    <t>اصول ایمنی ترافیک ، مهارتهاي تکمیلی رانندگی با موتورسیکلت</t>
  </si>
  <si>
    <t>اصول ایمنی ترافیک، مهارتهاي تکمیلی و رانندگی تدافعی در معابر برون شهري</t>
  </si>
  <si>
    <t>اصول ایمنی ترافیک، مهارتهاي تکمیلی و رانندگی تدافعی در معابر درون شهري</t>
  </si>
  <si>
    <t>اصول و تکنیکهاي رانندگی تدافعی</t>
  </si>
  <si>
    <t>باز بینی فنی ماشین آلات</t>
  </si>
  <si>
    <t>تحلیلگر ترافیک</t>
  </si>
  <si>
    <t>رانندگی باري( مقدماتی )</t>
  </si>
  <si>
    <t>رانندگی مسافري( مقدماتی )</t>
  </si>
  <si>
    <t>سیم بکسل انداز جرثقال ( ریگر جرثقال )</t>
  </si>
  <si>
    <t>کارور جرثقیل ماشینی</t>
  </si>
  <si>
    <t>مدیر حمل و نقل زمینی</t>
  </si>
  <si>
    <t>مسئول حفاظت بارهاي ترافیکی</t>
  </si>
  <si>
    <t>مونتاژ کار جرثقیل برجی ( تاور کرین )</t>
  </si>
  <si>
    <t>مهارت هاي تکمیلی رانندگی پس از اخذ گواهینامه</t>
  </si>
  <si>
    <t>ساختمان</t>
  </si>
  <si>
    <t>ارماتوربند درجه1 ( کار و دانش )</t>
  </si>
  <si>
    <t>9-52/34/1/4/1</t>
  </si>
  <si>
    <t>اسکلت ساز</t>
  </si>
  <si>
    <t>اسکلت ساز درجه 1 *</t>
  </si>
  <si>
    <t>9-74/41/1/3/1</t>
  </si>
  <si>
    <t>ایمنی و بهداشت حرفه اي در کارگاه هاي ساختمانی ( HSE )</t>
  </si>
  <si>
    <t>آرماتور بند</t>
  </si>
  <si>
    <t>آزمایشگر کنترل کیفیت بتن</t>
  </si>
  <si>
    <t>بتن ساز و بتن ریز</t>
  </si>
  <si>
    <t>بتن ساز و بتن ریز درجه 1 *</t>
  </si>
  <si>
    <t>9-52/16/1/3/1</t>
  </si>
  <si>
    <t>برنامه ریزي و کنترل پروژه کارگاهی با نرم افزار (Microsoft Project(MSP</t>
  </si>
  <si>
    <t>بکارگیري اصول و ضوابط مقررات ملی ساختمان در نظارت سازه ساختمان</t>
  </si>
  <si>
    <t>بناي سفت کار درجه 1 ( کار و دانش )</t>
  </si>
  <si>
    <t>9-51/23/1/4/1</t>
  </si>
  <si>
    <t>تحلیلگر و طراح پی با برنامه Safe</t>
  </si>
  <si>
    <t>تحلیلگر و طراح سازه ساختمان با نرم افزار ETABS</t>
  </si>
  <si>
    <t>خشکه چین با سنگ قلوه و لاشه</t>
  </si>
  <si>
    <t>خشکه چین با سنگ قلوه و لاشه *</t>
  </si>
  <si>
    <t>9-51/42/1/1</t>
  </si>
  <si>
    <t>خواندن نقشه هاي سازه بتنی</t>
  </si>
  <si>
    <t>داربست بند</t>
  </si>
  <si>
    <t>در و پنجره ساز پروفیل اهنی درجه 1 *</t>
  </si>
  <si>
    <t>8-74/95/1/1/1</t>
  </si>
  <si>
    <t>در و پنجره ساز پروفیل آهنی</t>
  </si>
  <si>
    <t>دیوار چینی سنگی *</t>
  </si>
  <si>
    <t>9-51/41/1/1</t>
  </si>
  <si>
    <t>دیوارچین سنگی</t>
  </si>
  <si>
    <t>سازنده و نصاب در و پنجره با پروفیلUPVCو شیشه دوجداره</t>
  </si>
  <si>
    <t>سرپرست اکیپ نقشه برداري</t>
  </si>
  <si>
    <t>طراح آنالیز اجزاي سازه اي با استفاده از نرم افزار ABUQUS</t>
  </si>
  <si>
    <t>طراح سازه هاي فولادي با نرم افزار (TEKLA STRUCTURE(XSTEEL</t>
  </si>
  <si>
    <t>طراح و آنالیز سازه با SAP</t>
  </si>
  <si>
    <t>طراح هیدرولیکی با برنامه HEC – RAS</t>
  </si>
  <si>
    <t>طراحی پروژه راه سازي با نرم افزار Auto CAD Land Development</t>
  </si>
  <si>
    <t>طراحی ساختمان هاي هوشمند و مقاوم در برابر زلزله</t>
  </si>
  <si>
    <t>طراحی و محاسبات دستی ساختمان بر اساس ضوابط مقررات ملی ساختمان</t>
  </si>
  <si>
    <t>طراحی و مدل سازي سازه هاي فولادي و بتنی به وسیله نرم افزار Revit Structure</t>
  </si>
  <si>
    <t>فن ورز کار در ارتفاع</t>
  </si>
  <si>
    <t>فن ورز کار در ارتفاع *</t>
  </si>
  <si>
    <t>9-59/91/1/1</t>
  </si>
  <si>
    <t>قالب بند و کفراژ بند</t>
  </si>
  <si>
    <t>قالب بند و کفراژ بند درجه 1 *</t>
  </si>
  <si>
    <t>9-52/25/1/4/1</t>
  </si>
  <si>
    <t>کار ایمن و بهداشت حرفه اي در ساختمان</t>
  </si>
  <si>
    <t>کار با نرم افزار سه بعدي طراحی مسیر AUTO DESK CIVIL DESIGN 3D</t>
  </si>
  <si>
    <t>کارگر عمومی اسکلت ساز ساختمان</t>
  </si>
  <si>
    <t>کارگر عمومی آرماتور بند</t>
  </si>
  <si>
    <t>کارگر عمومی بتن ساز و بتن ریز</t>
  </si>
  <si>
    <t>کارگر عمومی جوشکاري</t>
  </si>
  <si>
    <t>کارگر عمومی در و پنجره ساز پروفیل آهنی</t>
  </si>
  <si>
    <t>کارگر عمومی ساختمان</t>
  </si>
  <si>
    <t>کارگر عمومی قالب بند وکفراژ بند</t>
  </si>
  <si>
    <t>کارگر عمومی لوله کش گاز خانگی و تجاري</t>
  </si>
  <si>
    <t>کارگر عمومی لوله کشی و نصاب وسایل بهداشتی</t>
  </si>
  <si>
    <t>کارگر عمومی نقشه بردار</t>
  </si>
  <si>
    <t>کارور GPS</t>
  </si>
  <si>
    <t>کارور سیستم اطلاعات جغرافیایی GIS</t>
  </si>
  <si>
    <t>کمک ارماتور بند درجه 2</t>
  </si>
  <si>
    <t>9-52/34/2/3/1</t>
  </si>
  <si>
    <t>کمک آرماتور بند</t>
  </si>
  <si>
    <t>کمک بتن ساز و بتن ریز درجه2 *</t>
  </si>
  <si>
    <t>9-52/16/2/3/1</t>
  </si>
  <si>
    <t>کمک بناي سفت کار درجه 2 *</t>
  </si>
  <si>
    <t>9-51/23/2/4/1</t>
  </si>
  <si>
    <t>کمک قالب بند و کفراژ بند درجه 2 *</t>
  </si>
  <si>
    <t>9-52/25/2/4/1</t>
  </si>
  <si>
    <t>کمک کارور دسترسی با طناب Rope Access</t>
  </si>
  <si>
    <t>کمک لوله کش گاز خانگی و تجاري</t>
  </si>
  <si>
    <t>کمک لوله کش و نصاب وسایل بهداشتی</t>
  </si>
  <si>
    <t>کمک متصدي متره و برآورد</t>
  </si>
  <si>
    <t>کمک مدیریت اجرایی کارهاي ساختمانی</t>
  </si>
  <si>
    <t>کمک نقشه بردار</t>
  </si>
  <si>
    <t>لوله کش گاز خانگی و تجاري</t>
  </si>
  <si>
    <t>لوله کش و نصاب وسایل بهداشتی</t>
  </si>
  <si>
    <t>متره و براورد به کمک نرم افزار</t>
  </si>
  <si>
    <t>متره و برآورد احجام کار</t>
  </si>
  <si>
    <t>متصدي تعیین صورت وضعیت</t>
  </si>
  <si>
    <t>متصدي متره و برآورد</t>
  </si>
  <si>
    <t>مدیر پروژه</t>
  </si>
  <si>
    <t>مدیر پیمان عمومی</t>
  </si>
  <si>
    <t>مدیر دفتر فنی</t>
  </si>
  <si>
    <t>مدیریت اجرایی کارهاي ساختمانی</t>
  </si>
  <si>
    <t>مدیریت پروژه هاي ساختمانی بر اساس استاندارد PMBOK</t>
  </si>
  <si>
    <t>مسئول آزمایشگاه بتن</t>
  </si>
  <si>
    <t>مسئول گودبرداري و ایمن سازي خاکبرداري</t>
  </si>
  <si>
    <t>مسئول متره و برآورد راهسازي</t>
  </si>
  <si>
    <t>مشاور خریدوفروش املاك</t>
  </si>
  <si>
    <t>نظارت بر اجراي اسکلت در ساختمان هاي فلزي</t>
  </si>
  <si>
    <t>نقشه بردار</t>
  </si>
  <si>
    <t>نقشه بردار با دستگاه هاي الکترونیکی Total Station( نقشه بردار ماهر )</t>
  </si>
  <si>
    <t>نقشه بردار مسیر</t>
  </si>
  <si>
    <t>نقشه کشی سازه</t>
  </si>
  <si>
    <t>سرامیک</t>
  </si>
  <si>
    <t>سرامیک ساز درجه 1</t>
  </si>
  <si>
    <t>سرامیک ساز درجه 1 *</t>
  </si>
  <si>
    <t>8-92/12/1/3</t>
  </si>
  <si>
    <t>سرامیک ساز درجه 2</t>
  </si>
  <si>
    <t>سرامیک ساز درجه 2 *</t>
  </si>
  <si>
    <t>8-92/12/2/3</t>
  </si>
  <si>
    <t>سفالگر با چرخ پایی و برقی</t>
  </si>
  <si>
    <t>صنایع چرم، پوست، خز</t>
  </si>
  <si>
    <t>اشپالت کار تر و خشک</t>
  </si>
  <si>
    <t>الگوساز کیف ( چرم و پوست )</t>
  </si>
  <si>
    <t>پستایی ساز درجه 1 ( کار و دانش )</t>
  </si>
  <si>
    <t>8-02/34/1/1</t>
  </si>
  <si>
    <t>پستایی ساز درجه 2 ( کار و دانش )</t>
  </si>
  <si>
    <t>8-02/34/2/2</t>
  </si>
  <si>
    <t>پستایی ساز کفش زنانه ،مردانه و بچگانه</t>
  </si>
  <si>
    <t>پیش کار درجه 2( کاردانش )</t>
  </si>
  <si>
    <t>8-02/46/2/2</t>
  </si>
  <si>
    <t>دوخت و تکمیل کیف زنانه</t>
  </si>
  <si>
    <t>دوزنده زیراندازهاي چرمی</t>
  </si>
  <si>
    <t>دوزنده کیف اداري و مردانه چرمی</t>
  </si>
  <si>
    <t>دوزنده کیف با چرم طبیعی</t>
  </si>
  <si>
    <t>دوزنده کیف با چرم مصنوعی</t>
  </si>
  <si>
    <t>دوزنده کیف چرمی با دست</t>
  </si>
  <si>
    <t>سازنده کمربند چرمی</t>
  </si>
  <si>
    <t>کیف دوز ( کار دانش )</t>
  </si>
  <si>
    <t>8-3/12/1/3</t>
  </si>
  <si>
    <t>مدلساز کفش</t>
  </si>
  <si>
    <t>صنایع چوب</t>
  </si>
  <si>
    <t>بکارگیري ابزار هاي دستی و دستی برقی درودگري</t>
  </si>
  <si>
    <t>بکارگیري ماشین آلات عمومی درودگري</t>
  </si>
  <si>
    <t>پیکر تراش چوبی</t>
  </si>
  <si>
    <t>تنبورساز</t>
  </si>
  <si>
    <t>خراط درجه 1</t>
  </si>
  <si>
    <t>خراط درجه 2</t>
  </si>
  <si>
    <t>در و پنجره ساز چوبی</t>
  </si>
  <si>
    <t>درودگر</t>
  </si>
  <si>
    <t>درودگر درجه 2 *</t>
  </si>
  <si>
    <t>8-12/06/2/4</t>
  </si>
  <si>
    <t>درودگر درجه1</t>
  </si>
  <si>
    <t>دکوراتورچوبی</t>
  </si>
  <si>
    <t>رنگ کار چوب درجه 2 *</t>
  </si>
  <si>
    <t>9-39/26/2/3</t>
  </si>
  <si>
    <t>ساخت احجام چوبی</t>
  </si>
  <si>
    <t>سازنده مبلمان با الیاف طبیعی و مصنوعی</t>
  </si>
  <si>
    <t>سازنده و نصاب کابینت با صفحات ام دي اف و کورین</t>
  </si>
  <si>
    <t>سوخت نگاروسوخت کارچوب وصفحات چوبی ( روش پیشرفته )</t>
  </si>
  <si>
    <t>فرز کار چوب</t>
  </si>
  <si>
    <t>فرز کار چوب *</t>
  </si>
  <si>
    <t>8-12/60/1/1</t>
  </si>
  <si>
    <t>فروشنده مصنوعات چوبی</t>
  </si>
  <si>
    <t>کابینت ساز چوبی</t>
  </si>
  <si>
    <t>کابینت ساز چوبی درجه 2 *</t>
  </si>
  <si>
    <t>8-11/21/2/3</t>
  </si>
  <si>
    <t>کارور دستگاه CNC چوب ( برش ، فرز ، سوراخکاري ) *</t>
  </si>
  <si>
    <t>8-12/09/1/2</t>
  </si>
  <si>
    <t>گره چین</t>
  </si>
  <si>
    <t>مشبک کار</t>
  </si>
  <si>
    <t>مشبک کار ( خاص افراد با نیازهاي ویژه )</t>
  </si>
  <si>
    <t>معرق کار چوب ( بدون قالب ) درجه 2</t>
  </si>
  <si>
    <t>معرق کار چوب( پیشرفته )</t>
  </si>
  <si>
    <t>معرق کار چوب( مقدماتی )</t>
  </si>
  <si>
    <t>معرق کار حجمی</t>
  </si>
  <si>
    <t>منبت کار درجه 1</t>
  </si>
  <si>
    <t>منبت کار دستی</t>
  </si>
  <si>
    <t>منبت معرق کار</t>
  </si>
  <si>
    <t>نصاب پارکت چوبی</t>
  </si>
  <si>
    <t>نصاب خانه هاي چوبی پیش ساخته</t>
  </si>
  <si>
    <t>نصاب کابینت چوبی</t>
  </si>
  <si>
    <t>صنایع خودرو</t>
  </si>
  <si>
    <t>اپراتوري عمومی ایستگاه هاي سوخت رسانی CNG</t>
  </si>
  <si>
    <t>اصول ایمنی سیستم خودروهاي دوگانه سوز</t>
  </si>
  <si>
    <t>آزمایشگاه مبانی برق والکترونیک خودرو</t>
  </si>
  <si>
    <t>بازرسی تشخیص رنگ خودرو</t>
  </si>
  <si>
    <t>برق کار خودروهاي سنگین ونیمه سنگین دیزلی</t>
  </si>
  <si>
    <t>پیاده و سوار کردن، انواع سیستم گاز سوز</t>
  </si>
  <si>
    <t>تعمیر سیستم برق پژو( پارس ‘405 ‘روآ )</t>
  </si>
  <si>
    <t>تعمیر سیستم ترمزمعمولی وABS ضدقفل ترمز</t>
  </si>
  <si>
    <t>تعمیر سیستم سوخت رسانی گازي خودرو</t>
  </si>
  <si>
    <t>تعمیر سیستم فرمان معمولی و هیدرولیک</t>
  </si>
  <si>
    <t>تعمیر کار جلوبندي اتوبوس</t>
  </si>
  <si>
    <t>تعمیر کار سیستم سوخت رسانی موتورهاي دیزل( پمپ ساز )</t>
  </si>
  <si>
    <t>تعمیر موتور ‘گیربکس و دیفرانسیل پژو 405 ‘پارس و سمند</t>
  </si>
  <si>
    <t>تعمیر موتور ملی 7EF</t>
  </si>
  <si>
    <t>تعمیر موتورخودرو بنزینی</t>
  </si>
  <si>
    <t>تعمیر موتورسیکلت درجه 1 *</t>
  </si>
  <si>
    <t>8-43/42/1/2</t>
  </si>
  <si>
    <t>تعمیر موتورسیکلت درجه 2 *</t>
  </si>
  <si>
    <t>8-43/42/2/4</t>
  </si>
  <si>
    <t>تعمیر موتوروگیربکس و دیفرانسیل پژو206</t>
  </si>
  <si>
    <t>تعمیرسیستم تعلیق خودرو</t>
  </si>
  <si>
    <t>تعمیرسیستم تعلیق،فرمان وترمز خودروهاي روآ،پژو405، پارس ،سمندوپژو206</t>
  </si>
  <si>
    <t>تعمیرسیستم سوخت رسانی CNG</t>
  </si>
  <si>
    <t>تعمیرسیستم سوخت رسانی انژکتوري بنزینی خودرو</t>
  </si>
  <si>
    <t>تعمیرسیستم سوخت رسانی کاربراتوري وانژکتوري</t>
  </si>
  <si>
    <t>تعمیرسیستم فرمان وتعلیق خودرو</t>
  </si>
  <si>
    <t>تعمیرسیستم فشارپایین خودروهاي دوگانه سوز ( سیستم پاششی )</t>
  </si>
  <si>
    <t>تعمیرسیستم فشارپایین خودروهاي دوگانه سوز ( سیستم میکسري )</t>
  </si>
  <si>
    <t>تعمیرسیستم مالتی پلکس</t>
  </si>
  <si>
    <t>تعمیرقفل وشیشه بالابربرقی خودرو</t>
  </si>
  <si>
    <t>تعمیرکار اتومبیل گاز سوز</t>
  </si>
  <si>
    <t>تعمیرکار اتومبیل گاز سوز درجه 2 *</t>
  </si>
  <si>
    <t>8-43/94/2/2</t>
  </si>
  <si>
    <t>تعمیرکار اتومبیل هاي سواري بنزینی درجه 1</t>
  </si>
  <si>
    <t>8-43/23/1/3</t>
  </si>
  <si>
    <t>تعمیرکار اتومبیل هاي سواري بنزینی درجه 2 *</t>
  </si>
  <si>
    <t>8-43/23/2/3</t>
  </si>
  <si>
    <t>تعمیرکار برق خودرو درجه 2 *</t>
  </si>
  <si>
    <t>8-55/42/2/3</t>
  </si>
  <si>
    <t>تعمیرکار برق خودروهاي سواري درجه 1 *</t>
  </si>
  <si>
    <t>8-55/42/1/2</t>
  </si>
  <si>
    <t>تعمیرکار برق خودروهاي سواري درجه1</t>
  </si>
  <si>
    <t>تعمیرکار خودرو هاي تجاري ( سنگین و نیمه سنگین ) درجه 1</t>
  </si>
  <si>
    <t>تعمیرکار خودروهاي تجاري ( سنگین و نیمه سنگین ) درجه 2</t>
  </si>
  <si>
    <t>8-43/26/2/2</t>
  </si>
  <si>
    <t>تعمیرکار سیسمتهاي تعلیق خودروهاي سبک ( جلوبندي ساز )</t>
  </si>
  <si>
    <t>تعمیرکار موتورهاي بنزینی قایق درجه 2 *</t>
  </si>
  <si>
    <t>8-43/46/2/2</t>
  </si>
  <si>
    <t>تعمیرکار موتورهاي دیزلی دریایی درجه 2</t>
  </si>
  <si>
    <t>8 -49 /29 /2 /2</t>
  </si>
  <si>
    <t>تعمیرکاراتومبیل هاي سواري بنزینی</t>
  </si>
  <si>
    <t>تعمیرکاربرق خودرو</t>
  </si>
  <si>
    <t>تعمیرکارتجهیزات الکتریکی خودرو</t>
  </si>
  <si>
    <t>تعمیرکارسیستم ترمزهاي نیوماتیکی ( هواي فشرده خودروها )</t>
  </si>
  <si>
    <t>تعمیرکارموتورسیکلت</t>
  </si>
  <si>
    <t>تعمیرگیربکس اتوماتیک معمولی والکترونیکی</t>
  </si>
  <si>
    <t>تعمیرموتور و گیربکس پراید</t>
  </si>
  <si>
    <t>تعمیرموتوروگیربکس 90L</t>
  </si>
  <si>
    <t>تعویض کار روغن خودروهاي سبک</t>
  </si>
  <si>
    <t>تکنسین آنالیز روغن ماشین آلات</t>
  </si>
  <si>
    <t>تکنولوژي خودرو</t>
  </si>
  <si>
    <t>تون اپ ( تنظیم کار موتور ) درجه 2 *</t>
  </si>
  <si>
    <t>8-43/95/2/3</t>
  </si>
  <si>
    <t>تون اپ ( تنظیم کارموتور )</t>
  </si>
  <si>
    <t>تهویه مطبوع پراید و زانتیا</t>
  </si>
  <si>
    <t>سرویس و نگهداري خودرو *</t>
  </si>
  <si>
    <t>8-49/81/2/3</t>
  </si>
  <si>
    <t>سرویسکار خودرو</t>
  </si>
  <si>
    <t>سیستم سوخت رسانی انژکتوري پراید</t>
  </si>
  <si>
    <t>عیب یابی و رفع عیب سیستم الکتریک و الکترونیک موتور</t>
  </si>
  <si>
    <t>عیب یابی و رفع عیب سیستم سوخت رسانی گازي و دوگانه سوز</t>
  </si>
  <si>
    <t>کاربا دستگاههاي عیب یاب خودرو</t>
  </si>
  <si>
    <t>کاربرد اصول ایمنی وبهداشت محیط کار</t>
  </si>
  <si>
    <t>کاربرد کامپیوتر درخودرو</t>
  </si>
  <si>
    <t>کاربرد مدارك فنی خودرو به زبان خارجی</t>
  </si>
  <si>
    <t>کارور نصب و راه انداز گیربکس هاي اتوماتیک اتوبوس و مینی بوس</t>
  </si>
  <si>
    <t>کنترلر فیزیکی رنگ خودرو</t>
  </si>
  <si>
    <t>مکانیک سیستم هاي سوخت رسانی خودرو هاي سبک</t>
  </si>
  <si>
    <t>مکانیک ماشین الات سنگین راه سازي ( عملیات خاکی ) *</t>
  </si>
  <si>
    <t>8-49/63/2/2</t>
  </si>
  <si>
    <t>نصب دزد گیر خودرو</t>
  </si>
  <si>
    <t>نصب قطعات و راه اندازي سیستم سوخت رسانی گازسوز روي موتورهاي بنزینی( کاربراتوري ، انژکتوري</t>
  </si>
  <si>
    <t>صنایع دریایی</t>
  </si>
  <si>
    <t>غواص سطح 1</t>
  </si>
  <si>
    <t>غواص سطح 2</t>
  </si>
  <si>
    <t>غواص سطح 3</t>
  </si>
  <si>
    <t>صنایع شیمیایی</t>
  </si>
  <si>
    <t>آزمایش دستگاه کروماتوگرافی گازي G.C</t>
  </si>
  <si>
    <t>بهینه سازي توابع مهندسی با نرم افزار Matlab</t>
  </si>
  <si>
    <t>تهیه محلول هاي شیمیایی</t>
  </si>
  <si>
    <t>کارشناس شیمی آزمایشگاه آب</t>
  </si>
  <si>
    <t>صنایع فلزي</t>
  </si>
  <si>
    <t>در و پنجره ساز پروفیل اهنی درجه1( مختص کارودانش * )</t>
  </si>
  <si>
    <t>8-74/93/1/2</t>
  </si>
  <si>
    <t>در و پنجره ساز پروفیل اهنی درجه2 ( مختص کارودانش * )</t>
  </si>
  <si>
    <t>8-74/93/2/2</t>
  </si>
  <si>
    <t>صنایع نساجی</t>
  </si>
  <si>
    <t>بافنده پوشاك با دستگاه بافندگی خانگی</t>
  </si>
  <si>
    <t>بافنده پوشاك نوزاد و کودکان زیر 10 سال با دستگاه بافندگی خانگی</t>
  </si>
  <si>
    <t>بافنده ماشینهاي بافندگی چند ماکویی و ژاکارد</t>
  </si>
  <si>
    <t>چاپ پارچه</t>
  </si>
  <si>
    <t>چله بند- چله گذار *</t>
  </si>
  <si>
    <t>7-53/23/1/2</t>
  </si>
  <si>
    <t>کارور چاپ روتاري</t>
  </si>
  <si>
    <t>کارور چاپ سیلک اسکرین</t>
  </si>
  <si>
    <t>کارور قالیباف ماشینی ( فرش باف ماشینی ) *</t>
  </si>
  <si>
    <t>7-54/61/1/2</t>
  </si>
  <si>
    <t>فناوري ارتباطات</t>
  </si>
  <si>
    <t>فن ورز تغذیه نیرو در مراکزمخابراتی</t>
  </si>
  <si>
    <t>فن ورز نصب و نگهداري Out door</t>
  </si>
  <si>
    <t>فن ورز نگهداري BTS هوآوي</t>
  </si>
  <si>
    <t>فن ورز نگهداري سیستم هاي رادیویی</t>
  </si>
  <si>
    <t>مفصل بند کابل نوري</t>
  </si>
  <si>
    <t>نصاب مراکز تلفنی دیجیتال</t>
  </si>
  <si>
    <t>فناوري انرژي هاي نو و تجدید پذیر</t>
  </si>
  <si>
    <t>ارزیابی و تحلیل مالی نیروگاه خورشیدي فتوولتاییک با نرم افزار RETScreen</t>
  </si>
  <si>
    <t>بازاریاب سیستم هاي انرژي خورشیدي</t>
  </si>
  <si>
    <t>طراح سیستم هاي فتوولتائیک</t>
  </si>
  <si>
    <t>طراح نیروگاه خورشیدي ( فتوولتائیک ) متصل به شبکه</t>
  </si>
  <si>
    <t>طراحی و اجراي سیستم هاي پمپاژ آب خورشیدي</t>
  </si>
  <si>
    <t>طراحی و شبیه سازي سیستم هاي فتوولتائیک با نرم افزار PVsyst</t>
  </si>
  <si>
    <t>نصب پانلهاي خورشیدي</t>
  </si>
  <si>
    <t>فناوري نانو</t>
  </si>
  <si>
    <t>الکتروریسی</t>
  </si>
  <si>
    <t>بهبود حاصلخیزي خاك با فناوري نانو</t>
  </si>
  <si>
    <t>تولید نانو ذرات به روش سل ژل</t>
  </si>
  <si>
    <t>تولید نانو ذرات به روش هیدروترمال</t>
  </si>
  <si>
    <t>کنترل و ابزار دقیق</t>
  </si>
  <si>
    <t>ابزار دقیق کار پروژه</t>
  </si>
  <si>
    <t>اتوماسیون کار صنعتی</t>
  </si>
  <si>
    <t>اتوماسیون کار صنعتی Delta</t>
  </si>
  <si>
    <t>اتوماسیون کار صنعتی FATEK</t>
  </si>
  <si>
    <t>اتوماسیون و برنامه نویسی با 7-1200PLC S</t>
  </si>
  <si>
    <t>اتوماسیون و کنترل سیستم هاي الکتریکی با نرم افزار AUTOMATION STUDIO</t>
  </si>
  <si>
    <t>برنامه نویسی 7-300PLC S با دستورات پایه</t>
  </si>
  <si>
    <t>برنامه نویسی 7-300PLC S با دستورات پیشرفته</t>
  </si>
  <si>
    <t>برنامه نویسی PLC Delta با دستورات پایه</t>
  </si>
  <si>
    <t>پنوماتیک کار صنعتی</t>
  </si>
  <si>
    <t>تعمیرکار ابزار دقیق *</t>
  </si>
  <si>
    <t>8-42/32/1/2</t>
  </si>
  <si>
    <t>تعمیرکار ساعت</t>
  </si>
  <si>
    <t>طراح و تحلیلگر مدارات میکروکنترلر خانواده ARM</t>
  </si>
  <si>
    <t>طراح و تحلیلگر مدارات میکروکنترلر خانواده AVR</t>
  </si>
  <si>
    <t>طراحی تابلوهاي روان</t>
  </si>
  <si>
    <t>طراحی و تحلیل مدارات میکروکنترلر خانواده AVR</t>
  </si>
  <si>
    <t>فن ورز تعمیر سیستم کنترل گسترده DCS</t>
  </si>
  <si>
    <t>کار با ابزار دقیق پیشرفته</t>
  </si>
  <si>
    <t>کار با درایورهاي صنعتی</t>
  </si>
  <si>
    <t>کار با نرم افزار 7PCS</t>
  </si>
  <si>
    <t>کار با نرم افزار CITECT HMI - SCADA</t>
  </si>
  <si>
    <t>کار با نرم افزار LABVIEW</t>
  </si>
  <si>
    <t>کار با نرم افزار PSIM</t>
  </si>
  <si>
    <t>کار با نرم افزار SPEEDOMETERS</t>
  </si>
  <si>
    <t>کارور PLC</t>
  </si>
  <si>
    <t>کارور PLC درجه 1</t>
  </si>
  <si>
    <t>کارور PLC درجه 1 *</t>
  </si>
  <si>
    <t>0-84/55/1/4</t>
  </si>
  <si>
    <t>کارور PLC درجه 2 *</t>
  </si>
  <si>
    <t>0-84/55/2/4</t>
  </si>
  <si>
    <t>کنترل -و نظارت بر طرح و تجهیزات با نرم- افزارCitect HMI/SCADA</t>
  </si>
  <si>
    <t>کنترل و مانیتورینگ صنعتی بانرم- افزار Proficy HMI/SCADA</t>
  </si>
  <si>
    <t>مانیتورینگ با WINCC</t>
  </si>
  <si>
    <t>هیدورلیک کار صنعتی</t>
  </si>
  <si>
    <t>متالورژي</t>
  </si>
  <si>
    <t>ریخته گر درجه 1</t>
  </si>
  <si>
    <t>ریخته گر درجه 1 *</t>
  </si>
  <si>
    <t>1-24/13/1/3</t>
  </si>
  <si>
    <t>ریخته گر درجه 2</t>
  </si>
  <si>
    <t>ریخته گر درجه 2 *</t>
  </si>
  <si>
    <t>1-24/13/2/3</t>
  </si>
  <si>
    <t>قالبگیري و ریخته گري مواد ترکیبی ( کامپوزیت )</t>
  </si>
  <si>
    <t>مدیریت آب</t>
  </si>
  <si>
    <t>اندازه گیري اکسیژن مورد نیاز بیوشمیاییBOD</t>
  </si>
  <si>
    <t>بکارگیري ایمنی و بهداشت حرفه اي و مقررات در تصفیه خانه هاي آب و فاضلاب</t>
  </si>
  <si>
    <t>مدیریت صنایع</t>
  </si>
  <si>
    <t>ارزیابی بلوغ مدیریت پروژه سازمانی( 3OPM )</t>
  </si>
  <si>
    <t>انتقال تکنولوژي در بنگاه صنعتی</t>
  </si>
  <si>
    <t>آمادگی ورود به بازار کار</t>
  </si>
  <si>
    <t>برنامه ریزي استراتژیک با روش SWOT</t>
  </si>
  <si>
    <t>برنامه ریزي پروژه</t>
  </si>
  <si>
    <t>پیاده سازي سیستم تولید ناب</t>
  </si>
  <si>
    <t>پیاده سازي مدیریت کیفیت جامع TQM</t>
  </si>
  <si>
    <t>تجزیه و تحلیل خطا و اثرات ناشی از آن FMEA</t>
  </si>
  <si>
    <t>تفکر سیستمی در سازمان ها</t>
  </si>
  <si>
    <t>تهیه و تدوین طرح کسب و کار</t>
  </si>
  <si>
    <t>سرپرست انبار عمومی</t>
  </si>
  <si>
    <t>سرپرست سیستم نگهداري و تعمیرات</t>
  </si>
  <si>
    <t>طراحی سیستم یکپارچه مدیریت( IMS )</t>
  </si>
  <si>
    <t>طراحی کارخانه</t>
  </si>
  <si>
    <t>طراحی و بهبود محصولات به روش QFD</t>
  </si>
  <si>
    <t>فن ورز تضمین کیفیت</t>
  </si>
  <si>
    <t>کارشناس تضمین کیفیت</t>
  </si>
  <si>
    <t>کنترلر کیفیت</t>
  </si>
  <si>
    <t>مدیر امور مهندسی و تعمیرات</t>
  </si>
  <si>
    <t>مدیر برنامه ریزي و کنترل تولید</t>
  </si>
  <si>
    <t>مدیر تضمین کیفیت</t>
  </si>
  <si>
    <t>مدیریت بهره وري</t>
  </si>
  <si>
    <t>مدیریت پروژه بر اساس استاندارد ICB</t>
  </si>
  <si>
    <t>مدیریت پروژه بر اساس الگوي pmbok</t>
  </si>
  <si>
    <t>مدیریت تولید و عملیات</t>
  </si>
  <si>
    <t>مدیریت و کنترل پروژه با نرم افزار PRIMAVERA ENTERPRISE</t>
  </si>
  <si>
    <t>مدیریت و کنترل پروژه با نرم افزار PRIMAVERA PROJECT PLANNER</t>
  </si>
  <si>
    <t>مسئول کنترل پروژه</t>
  </si>
  <si>
    <t>ممیزي سیستم هاي مدیریتی بر اساس 2011-19011ISO</t>
  </si>
  <si>
    <t>مهندسی صنایع و سیستم</t>
  </si>
  <si>
    <t>معدن</t>
  </si>
  <si>
    <t>فراور سنگ ها *</t>
  </si>
  <si>
    <t>8-20/99/1/2</t>
  </si>
  <si>
    <t>کارگر استخراج زغال *</t>
  </si>
  <si>
    <t>7-11/49/1/2</t>
  </si>
  <si>
    <t>کارور آتشکاري در معدن</t>
  </si>
  <si>
    <t>کارور دستگاه حفاري</t>
  </si>
  <si>
    <t>کارور دستگاه حفاري *</t>
  </si>
  <si>
    <t>7-13/89/1/2</t>
  </si>
  <si>
    <t>لق گیر</t>
  </si>
  <si>
    <t>لق گیر *</t>
  </si>
  <si>
    <t>7-11/98/1/2</t>
  </si>
  <si>
    <t>معدن کار عمومی</t>
  </si>
  <si>
    <t>معدن کار عمومی *</t>
  </si>
  <si>
    <t>7-11/08/1/2</t>
  </si>
  <si>
    <t>معماري</t>
  </si>
  <si>
    <t>اسکیس و تکنیک هاي راندو در معماري</t>
  </si>
  <si>
    <t>بکارگیري اصول و ضوابط مقررات ملی ساختمان در طراحی معماري</t>
  </si>
  <si>
    <t>بکارگیري ضوابط و مقررات حاکم بر ساخت و سازشهري با رویکرد مهندسی معماري و عمران</t>
  </si>
  <si>
    <t>بناي سفت کار</t>
  </si>
  <si>
    <t>بند کش ساختمان *</t>
  </si>
  <si>
    <t>9-59/96/1/2</t>
  </si>
  <si>
    <t>بندکش ساختمان</t>
  </si>
  <si>
    <t>پرزنته و شیت بندي معماري به کمک نرم افزار Photoshop</t>
  </si>
  <si>
    <t>ترسیم نقشه هاي فاز 2 معماري</t>
  </si>
  <si>
    <t>تزیین کننده فضاي داخلی *</t>
  </si>
  <si>
    <t>0-21/28/1/2</t>
  </si>
  <si>
    <t>دکوراسیون و طراحی معماري داخلی با استفاده از نرم افزار DMAX VRay3 و رندرگیري با پلاگین</t>
  </si>
  <si>
    <t>دکوراسیون، طراحی داخلی و خارجی به صورت سه بعدي با نرم افزار Google Sketch Up</t>
  </si>
  <si>
    <t>سنگ کار</t>
  </si>
  <si>
    <t>سنگ کار درجه 1 ( کار و دانش )</t>
  </si>
  <si>
    <t>9-51/43/1/3/1</t>
  </si>
  <si>
    <t>سیمانکار</t>
  </si>
  <si>
    <t>سیمانکار *</t>
  </si>
  <si>
    <t>9-55/30/1/2</t>
  </si>
  <si>
    <t>طراح معماري با نرم افزارD Max3</t>
  </si>
  <si>
    <t>طراح معماري داخلی *</t>
  </si>
  <si>
    <t>0-21/25/1/2</t>
  </si>
  <si>
    <t>طراح معماري داخلی( درجه1 )</t>
  </si>
  <si>
    <t>طراح و نصاب شیشه سکوریت</t>
  </si>
  <si>
    <t>طراحی پروژه هاي ساختمانی بصورت سه بعدي و دو بعدي با RHINOCEROS</t>
  </si>
  <si>
    <t>طراحی فضاهاي داخلی و خارجی با نرم افزار Lumion pro</t>
  </si>
  <si>
    <t>طراحی فضاهاي شهري</t>
  </si>
  <si>
    <t>طراحی مسکن( ویلایی و آپارتمانی )</t>
  </si>
  <si>
    <t>طراحی معماري به کمک ARCHICAD</t>
  </si>
  <si>
    <t>طراحی معماري داخلی( درجه2 )</t>
  </si>
  <si>
    <t>طراحی معماري و مدل سازي سه بعدي بانرم افزار Trimble Sketch up و رندرگیري با پلاگینVary</t>
  </si>
  <si>
    <t>طراحی نقشه هاي ساختمانی با نرم افزار Revit Architecture</t>
  </si>
  <si>
    <t>طراحی نماي ساختمان با استفاده از نرم افزار DMAX3 و رندرگیري با پلاتین VRay</t>
  </si>
  <si>
    <t>طراحی و دکوراسیون داخلی چوبی با کمک نرم افزارDMAX3 و رندرگیري با پلاگینVRay</t>
  </si>
  <si>
    <t>طراحی ومدلسازي معماري با افزار نرم Grasshopper</t>
  </si>
  <si>
    <t>عایق کار رطوبتی و آسفالت کار ابنیه</t>
  </si>
  <si>
    <t>فضاساز یکپارچه دکوراتیو ( پوششD3 )</t>
  </si>
  <si>
    <t>کاربر بازیافت و به کارگیري مواد جامد فرسوده در معماري و دکوراسیون داخلی ساختمان</t>
  </si>
  <si>
    <t>کارگر عمومی برقکار ساختمان</t>
  </si>
  <si>
    <t>کارگر عمومی بناي سفت کار</t>
  </si>
  <si>
    <t>کارگر عمومی سنگ کار</t>
  </si>
  <si>
    <t>کارگر عمومی کاشی کار</t>
  </si>
  <si>
    <t>کارگر عمومی گچ کار</t>
  </si>
  <si>
    <t>کارگر عمومی نقاش ساختمان</t>
  </si>
  <si>
    <t>کارگرعمومی عایق کار رطوبتی وآسفالت کار ابنیه</t>
  </si>
  <si>
    <t>کاشی کار</t>
  </si>
  <si>
    <t>کاشی کار درجه 1 *</t>
  </si>
  <si>
    <t>9-51/52/1/3/1</t>
  </si>
  <si>
    <t>کمک برقکار ساختمان</t>
  </si>
  <si>
    <t>کمک بناي سفت کار</t>
  </si>
  <si>
    <t>کمک سنگ کار</t>
  </si>
  <si>
    <t>کمک سنگ کار درجه 2 *</t>
  </si>
  <si>
    <t>9-51/43/2/1/1</t>
  </si>
  <si>
    <t>کمک عایق کار رطوبتی و آسفالت کار ابنیه</t>
  </si>
  <si>
    <t>کمک کاشی کار درجه 2 *</t>
  </si>
  <si>
    <t>9-51/52/2/3/1</t>
  </si>
  <si>
    <t>کمک گچ کار</t>
  </si>
  <si>
    <t>کمک گچ کار درجه 2 ( کار و دانش )</t>
  </si>
  <si>
    <t>9-55/13/2/3/1</t>
  </si>
  <si>
    <t>کمک نقاش ساختمان</t>
  </si>
  <si>
    <t>کمک نقاش ساختمان درجه 2 *</t>
  </si>
  <si>
    <t>9-31/25/2/1/1</t>
  </si>
  <si>
    <t>گچ بر ( کار و دانش )</t>
  </si>
  <si>
    <t>9-55/13/1/2</t>
  </si>
  <si>
    <t>گچ کار</t>
  </si>
  <si>
    <t>مسئول آتلیه نقشه کشی ساختمان با نرم افزار اتوکد</t>
  </si>
  <si>
    <t>معمار سنتی ابنیه هاي قدیمی</t>
  </si>
  <si>
    <t>نصاب کاغذ دیواري ، موکت و پارکت</t>
  </si>
  <si>
    <t>نصاب کاغذ دیواري ، موکت و پارکت *</t>
  </si>
  <si>
    <t>9-59/28/1/2</t>
  </si>
  <si>
    <t>نصاب کفپوش یکپارچه پلیمري</t>
  </si>
  <si>
    <t>نقاش ساختمان</t>
  </si>
  <si>
    <t>نقاش ساختمان درجه 1 *</t>
  </si>
  <si>
    <t>0-31/25/1/4/1</t>
  </si>
  <si>
    <t>نقاشی ساختمان</t>
  </si>
  <si>
    <t>نقشه کش ساختمان با Autocad</t>
  </si>
  <si>
    <t>نقشه کش عمومی ساختمان</t>
  </si>
  <si>
    <t>نقشه کش عمومی ساختمان درجه 2 ( کار و دانش )</t>
  </si>
  <si>
    <t>0-32/54/2/3</t>
  </si>
  <si>
    <t>نقشه کشی معماري</t>
  </si>
  <si>
    <t>نور پردازي و متریال دهی با قابلیت رندر بالا با نرم افزار V_RAY</t>
  </si>
  <si>
    <t>هنر ایینه کاري درجه1 ( کار و دانش )</t>
  </si>
  <si>
    <t>1-61/97/1/2/1</t>
  </si>
  <si>
    <t>هنر ایینه کاري درجه2 ( کار و دانش )</t>
  </si>
  <si>
    <t>1-61/97/2/2/1</t>
  </si>
  <si>
    <t>مکانیک</t>
  </si>
  <si>
    <t>ابزار تیز کن ( صنایع ) *</t>
  </si>
  <si>
    <t>8-35/39/1/3</t>
  </si>
  <si>
    <t>آنالیز سازه ها و سیالات با نرم افزار Adina system</t>
  </si>
  <si>
    <t>برنامه نویس CNC درجه 2 *</t>
  </si>
  <si>
    <t>0-84/52/2/2</t>
  </si>
  <si>
    <t>برنامه نویسی CNC</t>
  </si>
  <si>
    <t>تحلیل با نرم افزار CATIAADVANCE</t>
  </si>
  <si>
    <t>تحلیل مکانیکی با نرم افزار ABAQUS</t>
  </si>
  <si>
    <t>تراشکار</t>
  </si>
  <si>
    <t>تراشکار CNC</t>
  </si>
  <si>
    <t>تراشکار CNC درجه 2 *</t>
  </si>
  <si>
    <t>8-33/84/2/3</t>
  </si>
  <si>
    <t>تراشکار درجه 2 *</t>
  </si>
  <si>
    <t>8-34/22/2/3</t>
  </si>
  <si>
    <t>ترسیم و شبیه سازي مدل هاي سه بعدي مکانیکی با نرم افزار Vari cad</t>
  </si>
  <si>
    <t>ترسیم و شبیه¬سازي مدل¬هاي سه¬بعدي مکانیکی با نرم¬افزار top solid</t>
  </si>
  <si>
    <t>تعمیر و نگهداري- نصب و راه اندازي</t>
  </si>
  <si>
    <t>تولید مسیر ابزار بهینه با نرم افزار Machining Strategist</t>
  </si>
  <si>
    <t>دریل کار و اره کار *</t>
  </si>
  <si>
    <t>8-33/51/1/3</t>
  </si>
  <si>
    <t>ساخت قطعات فلزي و ماشین کاري</t>
  </si>
  <si>
    <t>طراح و مدل ساز با نرم افزار Rhino</t>
  </si>
  <si>
    <t>طراحی با نرم افزار Solid Works</t>
  </si>
  <si>
    <t>طراحی سطوح پیچیده و سطوح آزاد با نرم افزارCATIA</t>
  </si>
  <si>
    <t>طراحی سطوح پیشرفته با catia</t>
  </si>
  <si>
    <t>طراحی سطوح و قالب سازي اولیه با Solid Works</t>
  </si>
  <si>
    <t>طراحی و تحلیل مدل ها به روش اجزاء محدود به وسیله ANSYS</t>
  </si>
  <si>
    <t>طراحی و تحلیل مکانیزم ها با نرم افزار Solid Works</t>
  </si>
  <si>
    <t>طراحی و مدلسازي با Auto Cad</t>
  </si>
  <si>
    <t>طراحی و مدلسازي با Inventor</t>
  </si>
  <si>
    <t>طراحی و مدلسازي پیشرفته با Solid Works</t>
  </si>
  <si>
    <t>طراحی¬و حل¬مسائل مکانیکی با استفاده از سیمولینک نرم-افزارMATLAB</t>
  </si>
  <si>
    <t>فرز کار CNC درجه 2 *</t>
  </si>
  <si>
    <t>8-33/86/2/3</t>
  </si>
  <si>
    <t>فرزکار درجه 2 *</t>
  </si>
  <si>
    <t>8-34/32/2/3</t>
  </si>
  <si>
    <t>کار با نرم افزار ADAMS</t>
  </si>
  <si>
    <t>کار با نرم افزار CATIA</t>
  </si>
  <si>
    <t>کار با نرم افزار MASTER CAM</t>
  </si>
  <si>
    <t>کار با نرم افزارSOLID WORKS</t>
  </si>
  <si>
    <t>کاربر Mechanical Desktop درجه 2</t>
  </si>
  <si>
    <t>0-32/13/2/1</t>
  </si>
  <si>
    <t>کارشناس مهندسی معکوس قطعات صنعتی</t>
  </si>
  <si>
    <t>ماشین کاري پیشرفته در محیط catia</t>
  </si>
  <si>
    <t>ماشین کاري توسط نرم افزار POWERMILL</t>
  </si>
  <si>
    <t>مکانیک صنایع درجه 2 *</t>
  </si>
  <si>
    <t>8-41/11/2/3</t>
  </si>
  <si>
    <t>نقشه خوانی صنعتی</t>
  </si>
  <si>
    <t>نقشه کش صنعتی</t>
  </si>
  <si>
    <t>نقشه کش صنعتی با نرم افزار Autodesk Inventor</t>
  </si>
  <si>
    <t>نقشه کش صنعتی با نرم افزار SOLID WORKS</t>
  </si>
  <si>
    <t>نقشه کش و طراح به کمک رایانه *</t>
  </si>
  <si>
    <t>0-32/97/1/3</t>
  </si>
  <si>
    <t>نقشه کش و طراح صنعتی با CATIA</t>
  </si>
  <si>
    <t>نقشه کش و طراح صنعتی با CATIA *</t>
  </si>
  <si>
    <t>0-32/14/2/1</t>
  </si>
  <si>
    <t>نقشه کشی صنعتی درجه 2 *</t>
  </si>
  <si>
    <t>0-32/12/2/3</t>
  </si>
  <si>
    <t>نمونه سازي سریع با روش پرینت سه بعدي</t>
  </si>
  <si>
    <t>فرهنگ و هنر</t>
  </si>
  <si>
    <t>صنایع دستی ( بافت )</t>
  </si>
  <si>
    <t>بافنده پوشاك دومیل</t>
  </si>
  <si>
    <t>بافنده ترکیبی قالی و گلیم</t>
  </si>
  <si>
    <t>بافنده شبه قالی ( فرشینه )</t>
  </si>
  <si>
    <t>بافنده عروسک</t>
  </si>
  <si>
    <t>بافنده فرش چرمی</t>
  </si>
  <si>
    <t>بافنده گلیم تابلویی( تاپستري )</t>
  </si>
  <si>
    <t>بافنده نوبافته هاي ترکیبی</t>
  </si>
  <si>
    <t>جاجیم باف</t>
  </si>
  <si>
    <t>چادرشب باف</t>
  </si>
  <si>
    <t>چوقاباف بختیاري</t>
  </si>
  <si>
    <t>حصیرباف</t>
  </si>
  <si>
    <t>حوله باف</t>
  </si>
  <si>
    <t>دارایی باف</t>
  </si>
  <si>
    <t>زیلوباف</t>
  </si>
  <si>
    <t>سازنده تولیدات نمدي دست دوز</t>
  </si>
  <si>
    <t>سازنده محصولات نمدي مدرن</t>
  </si>
  <si>
    <t>شال باف</t>
  </si>
  <si>
    <t>طراح نقشه گلیم</t>
  </si>
  <si>
    <t>قلاب باف پوشاك</t>
  </si>
  <si>
    <t>قلاب باف پوشاك خردسال</t>
  </si>
  <si>
    <t>قلاب باف چرم و جیر</t>
  </si>
  <si>
    <t>قلاب باف لوازم تزئینی و کاربردي</t>
  </si>
  <si>
    <t>کپوباف</t>
  </si>
  <si>
    <t>کلاش باف</t>
  </si>
  <si>
    <t>کیف باف</t>
  </si>
  <si>
    <t>گلیم باف</t>
  </si>
  <si>
    <t>گلیم باف حجمی</t>
  </si>
  <si>
    <t>گلیم باف درجه 2 ( کار و دانش )</t>
  </si>
  <si>
    <t>7-54/54/2/3</t>
  </si>
  <si>
    <t>گیوه باف</t>
  </si>
  <si>
    <t>نخ ریس سنتی</t>
  </si>
  <si>
    <t>صنایع دستی ( دوختهاي سنتی )</t>
  </si>
  <si>
    <t>ابریشم دوز</t>
  </si>
  <si>
    <t>پارچه ساز تزیینی</t>
  </si>
  <si>
    <t>پته دوز ( فطه دوز یا سلسله دوز )</t>
  </si>
  <si>
    <t>پته قلمکار اصفهان</t>
  </si>
  <si>
    <t>پریوار دوز ( پلیوار دوز )</t>
  </si>
  <si>
    <t>پولک و منجوق دوز ( کار و دانش )</t>
  </si>
  <si>
    <t>7-95/68/1/2</t>
  </si>
  <si>
    <t>تکه دوز و مرصع دوز با دست</t>
  </si>
  <si>
    <t>تکه دوزي با چرخ *</t>
  </si>
  <si>
    <t>7-95/69/2/3</t>
  </si>
  <si>
    <t>چاپ باتیک</t>
  </si>
  <si>
    <t>چهل تکه دوز با دست</t>
  </si>
  <si>
    <t>چهل تکه دوز با ماشین پیشرفته</t>
  </si>
  <si>
    <t>چهل تکه دوز با ماشین مقدماتی</t>
  </si>
  <si>
    <t>خامه دوز سیستان( خمک دوزي یا سفیددوزي )</t>
  </si>
  <si>
    <t>خیاط لباس زنان و مردان بختیاري *</t>
  </si>
  <si>
    <t>7-91/93/1/2</t>
  </si>
  <si>
    <t>خیاط لباس هاي سنتی بلوچ *</t>
  </si>
  <si>
    <t>7-91/81/1/1</t>
  </si>
  <si>
    <t>خیاط لباس هاي سنتی ترکمن</t>
  </si>
  <si>
    <t>7-91/92/1/2</t>
  </si>
  <si>
    <t>خیاط لباس هاي سنتی لري</t>
  </si>
  <si>
    <t>7-91/91/1/2</t>
  </si>
  <si>
    <t>خیاط لباس هاي سنتی مازندران ( جوکه ، شاته ، تنگ ، تنبان )</t>
  </si>
  <si>
    <t>7-91/98/1/2</t>
  </si>
  <si>
    <t>درویش دوزي( تفرشی دوزي )</t>
  </si>
  <si>
    <t>دوزنده لباس محلی آذري زنانه</t>
  </si>
  <si>
    <t>دوزنده لباس محلی بختیاري زنانه</t>
  </si>
  <si>
    <t>دوزنده لباس محلی بلوچی زنانه</t>
  </si>
  <si>
    <t>دوزنده لباس محلی بلوچی مردانه</t>
  </si>
  <si>
    <t>دوزنده لباس محلی بندري</t>
  </si>
  <si>
    <t>دوزنده لباس محلی زنان قشقایی</t>
  </si>
  <si>
    <t>دوزنده لباس محلی کردي زنانه</t>
  </si>
  <si>
    <t>دوزنده لباس محلی گیلک</t>
  </si>
  <si>
    <t>دوزنده لباس هاي سنتی لري</t>
  </si>
  <si>
    <t>دوزنده لباسهاي سنتی مازندران ( جوکه ، شاته ، تنگ ، تنبان )</t>
  </si>
  <si>
    <t>دوزنده و تزئین کار لباس</t>
  </si>
  <si>
    <t>روبان دوزي</t>
  </si>
  <si>
    <t>رودوز سنتی الحاقی</t>
  </si>
  <si>
    <t>رودوز سنتی درجه 1 ( کار و دانش )</t>
  </si>
  <si>
    <t>7-95/65/1/2</t>
  </si>
  <si>
    <t>رودوز سنتی درجه 2 ( کار و دانش )</t>
  </si>
  <si>
    <t>7-95/65/2/2</t>
  </si>
  <si>
    <t>سازنده دوخت هاي سنتی تلفیقی</t>
  </si>
  <si>
    <t>سرمه دوز</t>
  </si>
  <si>
    <t>سرمه دوز درجه 1 ( کار و دانش )</t>
  </si>
  <si>
    <t>7-95/90/1/2</t>
  </si>
  <si>
    <t>سرمه دوز درجه 2 ( کار و دانش )</t>
  </si>
  <si>
    <t>7-95/90/2/2</t>
  </si>
  <si>
    <t>سکه دوز بلوچ</t>
  </si>
  <si>
    <t>سوخت نگار پارچه ( پیشرفته )</t>
  </si>
  <si>
    <t>سوخت نگار پارچه ( مقدماتی )</t>
  </si>
  <si>
    <t>سوزن دوز بلوچ</t>
  </si>
  <si>
    <t>سوزن دوز سنتی</t>
  </si>
  <si>
    <t>سوزن دوز سنتی خاص مناطق</t>
  </si>
  <si>
    <t>سوزن دوزي سنتی اصفهان</t>
  </si>
  <si>
    <t>طراح و نقاش روي پارچه</t>
  </si>
  <si>
    <t>عروسک دوز</t>
  </si>
  <si>
    <t>قلاب دوز</t>
  </si>
  <si>
    <t>گلابتون دوز( کمه دوز )</t>
  </si>
  <si>
    <t>گلدوز دستی</t>
  </si>
  <si>
    <t>گلدوز دستی *</t>
  </si>
  <si>
    <t>7-95/73/1/3</t>
  </si>
  <si>
    <t>گلدوز سه بعدي ( برزیلی )</t>
  </si>
  <si>
    <t>گلدوز ماشینی</t>
  </si>
  <si>
    <t>مانکن ساز</t>
  </si>
  <si>
    <t>مرصع دوزي</t>
  </si>
  <si>
    <t>ممقان دوزي</t>
  </si>
  <si>
    <t>مهره هاي تزیینی و پولک و منجوق دوز</t>
  </si>
  <si>
    <t>نمدمال( کچه دوزي ) مرطوب و خشک ( سوزنی )پیشرفته</t>
  </si>
  <si>
    <t>نمدمال( کچه دوزي ) مرطوب و خشک ( سوزنی )مقدماتی</t>
  </si>
  <si>
    <t>هویه کار پارچه درجه 1</t>
  </si>
  <si>
    <t>هویه کار پارچه درجه 2</t>
  </si>
  <si>
    <t>صنایع دستی( چوب ‘فلز ‘سفال ‘چاپ ‘سنگ ‘شیشه ‘چرم )</t>
  </si>
  <si>
    <t>تراشکار شیشه و کریستال درجه 2</t>
  </si>
  <si>
    <t>چلنگر ( آهنگر دستی )</t>
  </si>
  <si>
    <t>حجم ساز با خمیر سنگ</t>
  </si>
  <si>
    <t>حجم ساز روي شیشه</t>
  </si>
  <si>
    <t>حکاك چرم</t>
  </si>
  <si>
    <t>حکاك روي فلز</t>
  </si>
  <si>
    <t>زیر ساخت کار مینا</t>
  </si>
  <si>
    <t>سازنده تولیدات تلفیقی چوب وچرم</t>
  </si>
  <si>
    <t>سازنده تولیدات چرمی دست دوز</t>
  </si>
  <si>
    <t>سازنده چینی و سرامیک</t>
  </si>
  <si>
    <t>سازنده زیورآلات چرمی</t>
  </si>
  <si>
    <t>سازنده زیورآلات چوبی</t>
  </si>
  <si>
    <t>سازنده کاشی مینایی</t>
  </si>
  <si>
    <t>سنگ چین ( تابلو سنگ )</t>
  </si>
  <si>
    <t>سوخت نگار چرم</t>
  </si>
  <si>
    <t>سوخت نگار چوب و نی</t>
  </si>
  <si>
    <t>شیشه گر دستی درجه 2</t>
  </si>
  <si>
    <t>طراح کفش</t>
  </si>
  <si>
    <t>طراحی سنتی</t>
  </si>
  <si>
    <t>قلمزن فلز</t>
  </si>
  <si>
    <t>کاغذ ساز دستی</t>
  </si>
  <si>
    <t>کنده کار روي سفال</t>
  </si>
  <si>
    <t>محرق کار ساقه گندم</t>
  </si>
  <si>
    <t>مشبک کار چوب</t>
  </si>
  <si>
    <t>مشبک کار فلز</t>
  </si>
  <si>
    <t>معرق کار چرم</t>
  </si>
  <si>
    <t>معرق کار چوب ( هنري )</t>
  </si>
  <si>
    <t>معرق کار شیشه ( به روش فیوزینگ )</t>
  </si>
  <si>
    <t>معرق کار کاشی و سرامیک</t>
  </si>
  <si>
    <t>معرق منبت کار صدف و چوب درجه 1</t>
  </si>
  <si>
    <t>معرق منبت کار صدف و چوب درجه 2</t>
  </si>
  <si>
    <t>ملیله ساز نقره ( کار و دانش )</t>
  </si>
  <si>
    <t>8-80/55/1/2</t>
  </si>
  <si>
    <t>منبت کار چوب</t>
  </si>
  <si>
    <t>موزاییک کاشی و سرامیک</t>
  </si>
  <si>
    <t>مینا کار سفال</t>
  </si>
  <si>
    <t>میناکار خانه بندي</t>
  </si>
  <si>
    <t>میناکار نقاشی</t>
  </si>
  <si>
    <t>نقاشی روي چرم</t>
  </si>
  <si>
    <t>صنعت چاپ</t>
  </si>
  <si>
    <t>حروفچین رایانه اي ( کامپیوتري )</t>
  </si>
  <si>
    <t>9-21/05/1/2</t>
  </si>
  <si>
    <t>صحاف</t>
  </si>
  <si>
    <t>کارور دستگاه چاپ عریض</t>
  </si>
  <si>
    <t>لیتوگراف</t>
  </si>
  <si>
    <t>ماشین چی افست رتاسیون ( کار و دانش )</t>
  </si>
  <si>
    <t>9-22/38/1/2</t>
  </si>
  <si>
    <t>ماشین چی افست ورقی ( کار و دانش )</t>
  </si>
  <si>
    <t>9-22/47/1/2</t>
  </si>
  <si>
    <t>ماشین نویس فارسی و لاتین ( برقی و دستی )</t>
  </si>
  <si>
    <t>ناظر امور فرآیند چاپ</t>
  </si>
  <si>
    <t>صنعت ورزش</t>
  </si>
  <si>
    <t>آنالیز فوتبال( مقدماتی )</t>
  </si>
  <si>
    <t>بکارگیري آمادگی جسمانی در صنعت فوتبال</t>
  </si>
  <si>
    <t>بکارگیري رایانه در صنعت فوتبال ( مقدماتی )</t>
  </si>
  <si>
    <t>سوارکاري مبتدي اسب هاي سواري</t>
  </si>
  <si>
    <t>سوارکاري مقدماتی</t>
  </si>
  <si>
    <t>مربی براي تونیک</t>
  </si>
  <si>
    <t>مربی دفاع شخصی</t>
  </si>
  <si>
    <t>مربیگري درجه 4 فوتبال</t>
  </si>
  <si>
    <t>طلا و جواهرسازي</t>
  </si>
  <si>
    <t>ارزیاب الماس</t>
  </si>
  <si>
    <t>بازیابی طلا از خاك</t>
  </si>
  <si>
    <t>پوشش گر الکتریکی ( آبکار )فلزات قیمتی</t>
  </si>
  <si>
    <t>تراش سنگ فیروزه و کریزوکولا</t>
  </si>
  <si>
    <t>تعمیرکار فلزات قیمتی و جواهرآلات</t>
  </si>
  <si>
    <t>تولید ، بازاریابی و فروش جواهرات مهره اي ( محصول محور )</t>
  </si>
  <si>
    <t>جواهر ساز</t>
  </si>
  <si>
    <t>جواهرسازي سیمی</t>
  </si>
  <si>
    <t>جواهرسازي مهره اي</t>
  </si>
  <si>
    <t>حجم سازي سنگهاي نیمه قیمتی</t>
  </si>
  <si>
    <t>حکاکی ونقش برجسته کاري بر روي سنگهاي نیمه قیمتی</t>
  </si>
  <si>
    <t>ذوبکاري و ساخت آلیاژهاي فلزات قیمتی</t>
  </si>
  <si>
    <t>ریخته گر فلزات قیمتی *</t>
  </si>
  <si>
    <t>7-25/12/1/2</t>
  </si>
  <si>
    <t>ریخته گري فلزات قیمتی</t>
  </si>
  <si>
    <t>ساخت زیورآلات و تزئینات با خمیر طلا و نقره</t>
  </si>
  <si>
    <t>سازنده زیور آلات سنتی</t>
  </si>
  <si>
    <t>سازنده مدل هاي مومی طلا و جواهر</t>
  </si>
  <si>
    <t>طراح طلا و جواهر با رایانه پیشرفته</t>
  </si>
  <si>
    <t>طراح طلا و جواهر با رایانه مقدماتی</t>
  </si>
  <si>
    <t>طراح کلاسیک زیورآلات پیشرفته</t>
  </si>
  <si>
    <t>طراح کلاسیک زیورآلات مقدماتی</t>
  </si>
  <si>
    <t>طلا ساز</t>
  </si>
  <si>
    <t>طلا و جواهر ساز ( کار و دانش )</t>
  </si>
  <si>
    <t>8-80/10/1/2</t>
  </si>
  <si>
    <t>عیار سنج فلزات قیمتی</t>
  </si>
  <si>
    <t>فروشنده طلا و نقره و جواهر</t>
  </si>
  <si>
    <t>فروشنده طلا و نقره و جواهر *</t>
  </si>
  <si>
    <t>4-31/35/1/2</t>
  </si>
  <si>
    <t>فیروزه کوبی</t>
  </si>
  <si>
    <t>گوهر تراش سنگ هاي قیمتی و نیمه قیمتی ( دامله تراش )</t>
  </si>
  <si>
    <t>گوهر تراش سنگ هاي قیمتی و نیمه قیمتی( تراش زاویه )</t>
  </si>
  <si>
    <t>گوهر شناس</t>
  </si>
  <si>
    <t>گوهرشناسی مروارید و سایر گوهرهاي آلی</t>
  </si>
  <si>
    <t>مخراج کار،قلم زن و جواهر نشان بر روي فلزات قیمتی</t>
  </si>
  <si>
    <t>مدل ساز فلزات قیمتی *</t>
  </si>
  <si>
    <t>7-94/11/1/2</t>
  </si>
  <si>
    <t>ملیله ساز فلزات قیمتی</t>
  </si>
  <si>
    <t>فرش</t>
  </si>
  <si>
    <t>ارزیاب قالی</t>
  </si>
  <si>
    <t>پرداخت کار قالی</t>
  </si>
  <si>
    <t>چله دوان و نصاب چله</t>
  </si>
  <si>
    <t>چله کش</t>
  </si>
  <si>
    <t>رفوگر قالی ( مقدماتی )</t>
  </si>
  <si>
    <t>رفوگر قالی( پیشرفته )</t>
  </si>
  <si>
    <t>رنگ و نقطه کار نقشه قالی</t>
  </si>
  <si>
    <t>رنگرز شیمیایی قالی دستباف</t>
  </si>
  <si>
    <t>رنگرز طبیعی قالی دستباف</t>
  </si>
  <si>
    <t>طراح قالی( مقدماتی )</t>
  </si>
  <si>
    <t>طراح نقشه فرش( کار ودانش )</t>
  </si>
  <si>
    <t>1-62/93/2/1</t>
  </si>
  <si>
    <t>طراح نقشه قالی با رایانه</t>
  </si>
  <si>
    <t>قالی باف تابلویی ( کار و دانش )</t>
  </si>
  <si>
    <t>7-54/56/1/2</t>
  </si>
  <si>
    <t>قالی باف حجمی</t>
  </si>
  <si>
    <t>قالی باف درجه 1 ( کار و دانش )</t>
  </si>
  <si>
    <t>7-54/57/1/3</t>
  </si>
  <si>
    <t>قالی باف درجه 2 ( کار و دانش )</t>
  </si>
  <si>
    <t>7-54/57/2/3</t>
  </si>
  <si>
    <t>قالی باف درجه 2( کار و دانش )</t>
  </si>
  <si>
    <t>7-54/57/2/1</t>
  </si>
  <si>
    <t>قالیباف ترکمن</t>
  </si>
  <si>
    <t>قالیباف ترکی ( گره متقارن )</t>
  </si>
  <si>
    <t>قالیباف فارسی ( گره نا متقارن )</t>
  </si>
  <si>
    <t>قالیباف هنري</t>
  </si>
  <si>
    <t>کاربر نقشه خوان فرش دستباف</t>
  </si>
  <si>
    <t>گبه باف( کار ودانش )</t>
  </si>
  <si>
    <t>7-54/96/1/1</t>
  </si>
  <si>
    <t>ناظر فنی قالی</t>
  </si>
  <si>
    <t>فناوري نرم و فرهنگی</t>
  </si>
  <si>
    <t>بکارگیري زبان بدن در بر قراري ارتباط</t>
  </si>
  <si>
    <t>بکارگیري مهارتهاي زندگی</t>
  </si>
  <si>
    <t>خبرنگار</t>
  </si>
  <si>
    <t>مشاور امور مهاجرتی</t>
  </si>
  <si>
    <t>مشاور تحصیل در خارج از کشور</t>
  </si>
  <si>
    <t>ویراستار مطبوعات و کتاب</t>
  </si>
  <si>
    <t>هنرهاي تجسمی</t>
  </si>
  <si>
    <t>برنامه ریز امور هنري در خانواده</t>
  </si>
  <si>
    <t>بکارگیري فیلترها</t>
  </si>
  <si>
    <t>تذهیب کار</t>
  </si>
  <si>
    <t>تصویرساز کتاب کودك</t>
  </si>
  <si>
    <t>تندیس تراش با موم ( wax )</t>
  </si>
  <si>
    <t>چهره پردازي و گرافیک با نرم افزار Adobe photo deluxe</t>
  </si>
  <si>
    <t>حجم ساز درجه 1</t>
  </si>
  <si>
    <t>حجم ساز درجه 2</t>
  </si>
  <si>
    <t>حجم ساز و نقش برجسته کار با گچ</t>
  </si>
  <si>
    <t>خوشنویس با خودکار به شیوه ي خط نسخ</t>
  </si>
  <si>
    <t>خوشنویس پیشرفته ( عالی و ممتاز )</t>
  </si>
  <si>
    <t>خوشنویسی با خودکار به شیوه خط نستعلیق</t>
  </si>
  <si>
    <t>خوشنویسی مقدماتی ( متوسط و خوش )</t>
  </si>
  <si>
    <t>راه اندازي و بکارگیري دوربین هاي دیجیتال</t>
  </si>
  <si>
    <t>ساخت آلبوم دیجیتال</t>
  </si>
  <si>
    <t>سازنده بوم هاي چند بعدي</t>
  </si>
  <si>
    <t>سازنده پاپیه ماشه</t>
  </si>
  <si>
    <t>سازنده وسایل وجعبه هاي تزئینی و کاربردي( کارتوناژ )</t>
  </si>
  <si>
    <t>طراح سنتی</t>
  </si>
  <si>
    <t>طراح عمومی</t>
  </si>
  <si>
    <t>طراحی اولیه</t>
  </si>
  <si>
    <t>طراحی آناتومی و فیگور</t>
  </si>
  <si>
    <t>طراحی چهره</t>
  </si>
  <si>
    <t>طراحی منظره</t>
  </si>
  <si>
    <t>عکاس پرتره و آتلیه</t>
  </si>
  <si>
    <t>عکاس خبري</t>
  </si>
  <si>
    <t>عکاس دیجیتال</t>
  </si>
  <si>
    <t>عکاس صنعتی و تبلیغاتی( شاخه جواهرات و اشیاي درخشنده )</t>
  </si>
  <si>
    <t>عکاس عمومی( آنالوگ )</t>
  </si>
  <si>
    <t>عکاسی با انواع لنز و تاثیر آن در زیبایی شناسی تصویر</t>
  </si>
  <si>
    <t>عکاسی پاناروما و HDR</t>
  </si>
  <si>
    <t>کارور گرافیک پیشرفته</t>
  </si>
  <si>
    <t>کارور گرافیک مقدماتی</t>
  </si>
  <si>
    <t>گرافیست گسترده و کاربردي</t>
  </si>
  <si>
    <t>مربی نقاشی کودك</t>
  </si>
  <si>
    <t>مینیاتور ساز</t>
  </si>
  <si>
    <t>نقاش ایرانی</t>
  </si>
  <si>
    <t>نقاش آبرنگ</t>
  </si>
  <si>
    <t>نقاش آکریلیک</t>
  </si>
  <si>
    <t>نقاش پاستل</t>
  </si>
  <si>
    <t>نقاش پشت شیشه ( قلم زن شیشه )</t>
  </si>
  <si>
    <t>نقاش پیشرفته</t>
  </si>
  <si>
    <t>نقاش دیجیتال</t>
  </si>
  <si>
    <t>نقاش رنگ وروغن</t>
  </si>
  <si>
    <t>نقاش روي سفال</t>
  </si>
  <si>
    <t>نقاش سیاه قلم</t>
  </si>
  <si>
    <t>نقاش شیشه هاي تزئینی ( ویتراي )</t>
  </si>
  <si>
    <t>نقاش گواش</t>
  </si>
  <si>
    <t>نقاش مدادرنگی</t>
  </si>
  <si>
    <t>نقاش مقدماتی</t>
  </si>
  <si>
    <t>نقاشی آبرنگ</t>
  </si>
  <si>
    <t>نقاشی با مداد رنگی با سبک رئال روي زمینه سفید</t>
  </si>
  <si>
    <t>نقاشی روي سفال</t>
  </si>
  <si>
    <t>نقاشی روي شیشه کریستال و سرامیک با آب طلا</t>
  </si>
  <si>
    <t>نقاشی سه بعدي با رزین</t>
  </si>
  <si>
    <t>نقاشی طبیعت و طبیعت بیجان با رنگ و روغن</t>
  </si>
  <si>
    <t>نقش برجسته کار سفال</t>
  </si>
  <si>
    <t>نماکاري روي سفال</t>
  </si>
  <si>
    <t>هنر در خانه ( کار و دانش )</t>
  </si>
  <si>
    <t>7-99/95/1/2</t>
  </si>
  <si>
    <t>هنرهاي تزئینی</t>
  </si>
  <si>
    <t>حکاك میوه و سبزي آرا</t>
  </si>
  <si>
    <t>دکوراتیو مجالس حنابندان، عقد و ازدواج</t>
  </si>
  <si>
    <t>ساخت ظروف حجمی با خمیر چینی</t>
  </si>
  <si>
    <t>ساخت کاکتوس هاي فانتزي با خمیر چینی</t>
  </si>
  <si>
    <t>ساخت گل هاي بلندر</t>
  </si>
  <si>
    <t>ساخت گل هاي پارچه اي الگانس</t>
  </si>
  <si>
    <t>ساخت گل هاي پارچه اي دیسکوزین</t>
  </si>
  <si>
    <t>ساخت گل هاي چرمی</t>
  </si>
  <si>
    <t>ساخت گل هاي چینی</t>
  </si>
  <si>
    <t>ساخت گل هاي رویایی و کریستالی</t>
  </si>
  <si>
    <t>ساخت گل هاي شیشه اي</t>
  </si>
  <si>
    <t>ساخت میوه هاي خمیر چینی</t>
  </si>
  <si>
    <t>ساخت میوه هاي سبک حجمی</t>
  </si>
  <si>
    <t>ساخت نماها و تابلوهاي روستایی با مواد بازیافت</t>
  </si>
  <si>
    <t>سازنده تزئینات عروس</t>
  </si>
  <si>
    <t>سازنده تزئینات کریستالی و زیورآلات</t>
  </si>
  <si>
    <t>سازنده عروسک هاي خمیر چینی و اشیاي تزئینی</t>
  </si>
  <si>
    <t>سازنده ملیله کاغذي</t>
  </si>
  <si>
    <t>سازنده وسایل تزئینی با رزین</t>
  </si>
  <si>
    <t>سفره آراي مجالس</t>
  </si>
  <si>
    <t>شمع ساز</t>
  </si>
  <si>
    <t>گل آراي گل هاي خشک</t>
  </si>
  <si>
    <t>گل آراي گل هاي طبیعی پیشرفته</t>
  </si>
  <si>
    <t>گل آراي گل هاي طبیعی مقدماتی</t>
  </si>
  <si>
    <t>گلساز عمومی</t>
  </si>
  <si>
    <t>نما ترك کاري اسپایدر روي انواع مصنوعات</t>
  </si>
  <si>
    <t>نما ترك کاري موزائیک روي انواع مصنوعات</t>
  </si>
  <si>
    <t>هنرهاي نمایشی</t>
  </si>
  <si>
    <t>بازیگر پایه</t>
  </si>
  <si>
    <t>بازیگر تئاتر</t>
  </si>
  <si>
    <t>بازیگر سینما</t>
  </si>
  <si>
    <t>تدوین فیلم با نرم افزار EDIUS</t>
  </si>
  <si>
    <t>ترکیب کننده و نهایی ساز صدا</t>
  </si>
  <si>
    <t>تصویر بردار</t>
  </si>
  <si>
    <t>تولیدکننده موسیقی الکترونیک</t>
  </si>
  <si>
    <t>دوبلور</t>
  </si>
  <si>
    <t>صدابردار اجراي زنده ( Live )</t>
  </si>
  <si>
    <t>صدابردار استودیو</t>
  </si>
  <si>
    <t>طراح صحنه</t>
  </si>
  <si>
    <t>طراح مراسم و جشن</t>
  </si>
  <si>
    <t>فیلم نامه نویس</t>
  </si>
  <si>
    <t>کار با نرم افزار لایت روم</t>
  </si>
  <si>
    <t>کارگردان تئاتر</t>
  </si>
  <si>
    <t>گریمور سینما و تئاتر و تلویزیون</t>
  </si>
  <si>
    <t>گوینده</t>
  </si>
  <si>
    <t>مدیر دوبلاژ</t>
  </si>
  <si>
    <t>مربی موسیقی کودك</t>
  </si>
  <si>
    <t>میکس کننده موسیقی پلی بک</t>
  </si>
  <si>
    <t>نمایشنامه نویس</t>
  </si>
  <si>
    <t>نوازنده ارگ</t>
  </si>
  <si>
    <t>نوازنده پیانو</t>
  </si>
  <si>
    <t>نوازنده تار</t>
  </si>
  <si>
    <t>نوازنده درامز مقدماتی</t>
  </si>
  <si>
    <t>نوازنده ساز کوبه اي پرکاشن</t>
  </si>
  <si>
    <t>نوازنده ساز کوبه اي تمبک</t>
  </si>
  <si>
    <t>نوازنده ساز کوبه اي تمپو</t>
  </si>
  <si>
    <t>نوازنده ساز کوبه اي دف</t>
  </si>
  <si>
    <t>نوازنده ساز کوبه اي کاخن</t>
  </si>
  <si>
    <t>نوازنده سه تار</t>
  </si>
  <si>
    <t>نوازنده گیتار الکتریک</t>
  </si>
  <si>
    <t>نوازنده گیتار فلامنگو</t>
  </si>
  <si>
    <t>نوازنده گیتار کلاسیک</t>
  </si>
  <si>
    <t>نورپرداز</t>
  </si>
  <si>
    <t>کشاورزي</t>
  </si>
  <si>
    <t>امور باغی</t>
  </si>
  <si>
    <t>آبیاري باغات و مزارع</t>
  </si>
  <si>
    <t>باغبان</t>
  </si>
  <si>
    <t>پرورش دهنده گل درفضاي آزاد</t>
  </si>
  <si>
    <t>پرورش دهنده گل محمدي</t>
  </si>
  <si>
    <t>پرورش دهنده مرکبات</t>
  </si>
  <si>
    <t>پرورش گیاهان آپارتمانی در منزل</t>
  </si>
  <si>
    <t>پیوند زن درختان باغی</t>
  </si>
  <si>
    <t>تکثیر و پرورش گل هاي آپارتمانی</t>
  </si>
  <si>
    <t>تکنسین ماهر کلینیک گیاه پزشکی</t>
  </si>
  <si>
    <t>تولید کننده بونساي</t>
  </si>
  <si>
    <t>تولید کننده تراریوم</t>
  </si>
  <si>
    <t>عطر ساز عطر گل هاي طبیعی</t>
  </si>
  <si>
    <t>مبارزه با آفات و بیماري هاي درخت خرما</t>
  </si>
  <si>
    <t>مدیریت پرورش گل در گلخانه</t>
  </si>
  <si>
    <t>امور دام و ماکیان</t>
  </si>
  <si>
    <t>پروار بندي بره</t>
  </si>
  <si>
    <t>پرورش دهنده اسب</t>
  </si>
  <si>
    <t>پرورش دهنده بز</t>
  </si>
  <si>
    <t>پرورش دهنده بلدرچین</t>
  </si>
  <si>
    <t>پرورش دهنده بوقلمون گوشتی</t>
  </si>
  <si>
    <t>پرورش دهنده پرندگان زینتی</t>
  </si>
  <si>
    <t>پرورش دهنده زنبور عسل</t>
  </si>
  <si>
    <t>پرورش دهنده کبک</t>
  </si>
  <si>
    <t>پرورش دهنده گوسفند</t>
  </si>
  <si>
    <t>پرورش دهنده مرغ بومی</t>
  </si>
  <si>
    <t>تولیدکننده ورمی کمپوست</t>
  </si>
  <si>
    <t>رعایت بهداشت جایگاه دام</t>
  </si>
  <si>
    <t>فن ورز تلقیح مصنوعی دام</t>
  </si>
  <si>
    <t>کارگر فنی جایگاه اسب</t>
  </si>
  <si>
    <t>کارگر فنی گاوداري صنعتی ( شیري ، گوشتی )</t>
  </si>
  <si>
    <t>کارگر فنی مرغداري صنعتی</t>
  </si>
  <si>
    <t>مدیر واحد پرورش بلدرچین</t>
  </si>
  <si>
    <t>مدیر واحد پرورش شتر مرغ</t>
  </si>
  <si>
    <t>مدیر واحد پرورش گاو شیري</t>
  </si>
  <si>
    <t>مدیر واحد پرورش مرغ گوشتی</t>
  </si>
  <si>
    <t>واکسیناتور( دام و طیور )</t>
  </si>
  <si>
    <t>امور زراعی</t>
  </si>
  <si>
    <t>پرورش دهنده قارچ خوراکی</t>
  </si>
  <si>
    <t>پرورش دهنده قارچ دکمه اي</t>
  </si>
  <si>
    <t>پرورش دهنده قارچ صدفی</t>
  </si>
  <si>
    <t>تولید کننده جوانه هاي خوراکی</t>
  </si>
  <si>
    <t>تولید کننده نباتات علوفه اي</t>
  </si>
  <si>
    <t>تولید کننده نشاء صیفی</t>
  </si>
  <si>
    <t>زراعت کار</t>
  </si>
  <si>
    <t>زعفران کار</t>
  </si>
  <si>
    <t>طراح و مجري احداث گلخانه</t>
  </si>
  <si>
    <t>فروشنده سموم دفع آفات نباتی</t>
  </si>
  <si>
    <t>کشت کار حبوبات</t>
  </si>
  <si>
    <t>کشت گلخانه اي زعفران ( فوگ پونیک )</t>
  </si>
  <si>
    <t>کشتکار گلخانه اي خیار</t>
  </si>
  <si>
    <t>کشتکار گلخانه هاي خاکی</t>
  </si>
  <si>
    <t>کشتکار گلخانه هاي هیدروپونیک</t>
  </si>
  <si>
    <t>مجري احداث و طراحی گلخانه هاي کشت خاکی و کشت بدون خاك</t>
  </si>
  <si>
    <t>مدیر عامل شرکت تعاونی تولید روستایی و سهامی زراعی</t>
  </si>
  <si>
    <t>امور شیلات و آبزي پروري</t>
  </si>
  <si>
    <t>پرورش دهنده زالوي طب سنتی</t>
  </si>
  <si>
    <t>پرورش دهنده ماهیان آکواریومی</t>
  </si>
  <si>
    <t>پرورش دهنده ماهیان خاویاري ( تاسماهیان )</t>
  </si>
  <si>
    <t>پرورش دهنده ماهیان سرد آبی</t>
  </si>
  <si>
    <t>پرورش دهنده ماهیان گرم آبی</t>
  </si>
  <si>
    <t>تکنسین تغذیه و جیره نویسی آبزیان به روش دستی و رایانه اي</t>
  </si>
  <si>
    <t>متصدي واحد تکثیر وپ رورش جلبك اسپیرولینا</t>
  </si>
  <si>
    <t>زیست فناوري</t>
  </si>
  <si>
    <t>آزمایشگر PCR-RT.PCR</t>
  </si>
  <si>
    <t>آزمایشگر ارشد کروماتوگرافی گازي</t>
  </si>
  <si>
    <t>آزمایشگر ارشد مهندسی ژنتیک</t>
  </si>
  <si>
    <t>آزمایشگرارشدتشخیص مولکولی مقدماتی</t>
  </si>
  <si>
    <t>تخلیص RNA‘ DNA و سنتز CDNA</t>
  </si>
  <si>
    <t>طراحی پرایمر واصول PCR</t>
  </si>
  <si>
    <t>فن ورز ازمایشگاه asp-tarmapcr touch down pcr.pcr</t>
  </si>
  <si>
    <t>فن ورز پذیرش و نمونه گیري در آزمایشگاه</t>
  </si>
  <si>
    <t>فن ورز تکنیک هاي نوین علوم زیستی</t>
  </si>
  <si>
    <t>فن ورز کشت بافت گیاهی</t>
  </si>
  <si>
    <t>فن ورز کنترل کیفی در آزمایشگاه</t>
  </si>
  <si>
    <t>کاربر پِِژوهش درعلوم پایه</t>
  </si>
  <si>
    <t>کاربري پایگاه هاي علوم زیستی</t>
  </si>
  <si>
    <t>کاربري دستگاه Real time PCR</t>
  </si>
  <si>
    <t>کاربري دستگاه( ELISA )</t>
  </si>
  <si>
    <t>صنایع غذایی</t>
  </si>
  <si>
    <t>آزمایشگر ارشد آزمایشگاه شیمی فرآورده هاي لبنی</t>
  </si>
  <si>
    <t>پخت نان سنتی ( کار و دانش )</t>
  </si>
  <si>
    <t>7-26/22/1/1</t>
  </si>
  <si>
    <t>تولید خانگی میوه هاي خشک</t>
  </si>
  <si>
    <t>تولیدکننده ترشیجات و شور</t>
  </si>
  <si>
    <t>تولیدکننده عرقیات گیاهی</t>
  </si>
  <si>
    <t>تولیدکننده فرآورده هاي تخمیري( پنیر )</t>
  </si>
  <si>
    <t>تولیدکننده فرآورده هاي تخمیري( ماست )</t>
  </si>
  <si>
    <t>تهیه انواع ترشی و مرباي خانگی</t>
  </si>
  <si>
    <t>خمیر گیر و فرکار ماهر</t>
  </si>
  <si>
    <t>خمیرگیري کیک و بیسکوییت</t>
  </si>
  <si>
    <t>سازنده نقل و نبات و شکرپنیر</t>
  </si>
  <si>
    <t>سوهان پز</t>
  </si>
  <si>
    <t>کارور ازمایشگاه مواد غذایی *</t>
  </si>
  <si>
    <t>0-14/21/1/2</t>
  </si>
  <si>
    <t>کارور کنترل شیمیایی مواد غذایی</t>
  </si>
  <si>
    <t>کارور کنترل شیمیایی مواد غذایی *</t>
  </si>
  <si>
    <t>0-11/62/1/2</t>
  </si>
  <si>
    <t>کاروري فر کیک و بیسکوییت</t>
  </si>
  <si>
    <t>مدیر تدارکات غذائی( مدیر کیترینگ )</t>
  </si>
  <si>
    <t>مدیر تولید نان هاي حجیم و نیمه حجیم</t>
  </si>
  <si>
    <t>مدیر کیفیت و ایمنی در صنایع غذایی</t>
  </si>
  <si>
    <t>مدیر نانوایی ( کار و دانش )</t>
  </si>
  <si>
    <t>7-76/12/1/2</t>
  </si>
  <si>
    <t>مدیریت امور صنایع غذایی</t>
  </si>
  <si>
    <t>مسئول خط تولید سوسیس و کالباس</t>
  </si>
  <si>
    <t>نانوایی نان سنتی لواش</t>
  </si>
  <si>
    <t>نانوایی نانهاي حجیم و نیمه حجیم</t>
  </si>
  <si>
    <t>نانواي نان سنتی سنگک *</t>
  </si>
  <si>
    <t>7-76/22/1/1</t>
  </si>
  <si>
    <t>نانواي نان هاي حجیم و نیمه حجیم با تخصص خمیرساز ماهر *</t>
  </si>
  <si>
    <t>7-76/39/1/2</t>
  </si>
  <si>
    <t>نانواي نان هاي حجیم و نیمه حجیم با تخصص فردار ماهر *</t>
  </si>
  <si>
    <t>7-76/38/1/2</t>
  </si>
  <si>
    <t>نانواي نان هاي حجیم و نیمه حجیم صنعتی</t>
  </si>
  <si>
    <t>فناوري محیط زیست</t>
  </si>
  <si>
    <t>تدوین راهبردهاي مدیریت محیط زیست وتحلیل آن توسط ماتریس swot</t>
  </si>
  <si>
    <t>طراح فضاي سبز</t>
  </si>
  <si>
    <t>گیاهان دارویی و داروهاي گیاهی</t>
  </si>
  <si>
    <t>اسانس گیري از گیاهان دارویی</t>
  </si>
  <si>
    <t>بازاریاب گیاهان دارویی</t>
  </si>
  <si>
    <t>بهره بردار گیاهان دارویی- مرتعی و جنگلی</t>
  </si>
  <si>
    <t>پرورش دهنده گیاهان دارویی</t>
  </si>
  <si>
    <t>تولید کننده گیاهان دارویی ریشه اي</t>
  </si>
  <si>
    <t>سرپرست خط تولید جامدات ازگیاهان دارویی</t>
  </si>
  <si>
    <t>فرمولاتور تولید داروهاي گیاهی</t>
  </si>
  <si>
    <t>فرمولاتور تولید فراورده هاي آرایشی و بهداشتی گیاهی</t>
  </si>
  <si>
    <t>فروش گیاهان دارویی و عرقیات گیاهی</t>
  </si>
  <si>
    <t>فروشنده عرقیات گیاهی</t>
  </si>
  <si>
    <t>فروشنده گیاهان دارویی</t>
  </si>
  <si>
    <t>کاربر اسانس هاي گیاهی</t>
  </si>
  <si>
    <t>کاربر گیاهان دارویی</t>
  </si>
  <si>
    <t>کارشناس انالیز کیفی و کمی مواد موثره گیاهان دارویی</t>
  </si>
  <si>
    <t>کشت بید مشک</t>
  </si>
  <si>
    <t>کشت سیاه دانه</t>
  </si>
  <si>
    <t>کشت گیاه دارویی اسطوخودوس</t>
  </si>
  <si>
    <t>کشت گیاه دارویی آویشن</t>
  </si>
  <si>
    <t>کشت گیاه دارویی بادرنجبویه</t>
  </si>
  <si>
    <t>کشت گیاه دارویی زیره سیاه</t>
  </si>
  <si>
    <t>کشت گیاه دارویی صبر زرد</t>
  </si>
  <si>
    <t>کشت گیاه دارویی گل گاوزبان</t>
  </si>
  <si>
    <t>کشت گیاه دارویی نعناع فلفلی</t>
  </si>
  <si>
    <t>مدیریت فروش گیاهان دارویی</t>
  </si>
  <si>
    <t>ماشین آلات کشاورزي</t>
  </si>
  <si>
    <t>سرویس ونگهداري تراکتور و تیلر</t>
  </si>
  <si>
    <t>منابع طبیعی( جنگل ‘مرتع ‘آبخیز ‘بیابان )</t>
  </si>
  <si>
    <t>شناسایی و بهره داري محصولات فرعی جنگل و مرتع</t>
  </si>
  <si>
    <t>کارور دستگاه GPS در علوم کشاورزي و منابع طبیعی</t>
  </si>
  <si>
    <t>کارور سیستم اطلاعات جغرافیایی GIS با نرم افزار ArcGIS در کشاورزي</t>
  </si>
  <si>
    <t>شیراز</t>
  </si>
  <si>
    <t xml:space="preserve">نام سند حرفه </t>
  </si>
  <si>
    <t>عنوان سند حرفه</t>
  </si>
  <si>
    <t>ساعت آموزش</t>
  </si>
  <si>
    <t>شهریه نهایی</t>
  </si>
  <si>
    <t>آرایشگر و پیرایشگر موی (زنانه)5141110000 (360 ساعت)</t>
  </si>
  <si>
    <t>کوتاه کردن مو با تکنیک های شانه</t>
  </si>
  <si>
    <t>کوتاه کردن مو به روش کوتاه به بلند عمودی</t>
  </si>
  <si>
    <t>کوتاه کردن مو به روش لایه لایه</t>
  </si>
  <si>
    <t>خرد کردن مو</t>
  </si>
  <si>
    <t>اکستنشن مو</t>
  </si>
  <si>
    <t>بافت مو</t>
  </si>
  <si>
    <t>طراحی مدل های کوتاهی مو</t>
  </si>
  <si>
    <t>آرایش موی زنانه (شنیون)</t>
  </si>
  <si>
    <t>کوتاه کردن صفر درجه موی زنانه</t>
  </si>
  <si>
    <t>خشک کردن مو برای شکل دادن (براشینگ مو )</t>
  </si>
  <si>
    <t>حفظ ونگهداری ونصب کلاه گیس و تکه های موروی سر</t>
  </si>
  <si>
    <t>ساخت کلاه گیس و تکه های مو</t>
  </si>
  <si>
    <t>آرایشگر و پیرایشگر موی( کودک و نوجوانان)5141150000 (150 ساعت)</t>
  </si>
  <si>
    <t>آرایش موی کودک و نوجوان</t>
  </si>
  <si>
    <t>پیرایش موی کودک و نوجوان</t>
  </si>
  <si>
    <t>خدمات زیبایی کودک ونوجوان</t>
  </si>
  <si>
    <t>چیدمان دکوراسیون سالن آرایش کودک ونوجوان</t>
  </si>
  <si>
    <t>ارائه خدمات آرایش وپیرایش به کودک ونوجوان</t>
  </si>
  <si>
    <t>کاربرمواد شیمیایی5141130000 (300)</t>
  </si>
  <si>
    <t>رنگ کردن مو</t>
  </si>
  <si>
    <t>بی رنگ کردن مو</t>
  </si>
  <si>
    <t>روشن کردن مو</t>
  </si>
  <si>
    <t>خنثی‌کردن رنگ‌ها و تن‌های نامطلوب</t>
  </si>
  <si>
    <t>شستشو و ویتامینه¬کردن موهای آسیب دیده</t>
  </si>
  <si>
    <t>هایلایت مو به صورت کامل و تکه ای</t>
  </si>
  <si>
    <t>صاف کردن مو با مواد پروتیینی (ترمیم واحیاء )</t>
  </si>
  <si>
    <t>صاف کردن مو با مواد شیمیایی</t>
  </si>
  <si>
    <t>مراقبت ازکف سر</t>
  </si>
  <si>
    <t>فر کردن مو</t>
  </si>
  <si>
    <t>دستیار سالن 5141140000      (270 ساعت)</t>
  </si>
  <si>
    <t>رعایت الزامات و مقررات در محیط کار</t>
  </si>
  <si>
    <t>نگهداری و سازماندهی ابزار و تجهیزات و محیط کار</t>
  </si>
  <si>
    <t>برقراری ارتباط موثر با همکاران و مشتریان</t>
  </si>
  <si>
    <t>رعایت بهداشت و ایمنی در محیط کار</t>
  </si>
  <si>
    <t>انجام امور مالی سالن آرایش</t>
  </si>
  <si>
    <t>ارائه محصولات و خدمات به مشتریان</t>
  </si>
  <si>
    <t>تحقیق واستفاده ازاطلاعات صنعت آرایش وزیبایی</t>
  </si>
  <si>
    <t>شستشوی سر</t>
  </si>
  <si>
    <t>ماساژ سر و گردن و شانه برای آرامش</t>
  </si>
  <si>
    <t xml:space="preserve"> ارائه کننده خدمات زیبایی زنانه5142120000 (150 ساعت)</t>
  </si>
  <si>
    <t>پیرایش صورت</t>
  </si>
  <si>
    <t>پیرایش ابرو</t>
  </si>
  <si>
    <t>پیرایش موهای زائد با موم</t>
  </si>
  <si>
    <t>ارائه توصیه مراقبت پوست صورت</t>
  </si>
  <si>
    <t>طراحی با حنا بر روی بدن</t>
  </si>
  <si>
    <t>آرایشگر صورت زنانه 514210000  ( ساعت210)</t>
  </si>
  <si>
    <t>متعادل سازی چهره</t>
  </si>
  <si>
    <t>آرایش با ایربراش</t>
  </si>
  <si>
    <t>آرایش برای عکاسی</t>
  </si>
  <si>
    <t>طراحی و انجام آرایش جهت رفع عیوب چهره</t>
  </si>
  <si>
    <t>اکستنشن مژه</t>
  </si>
  <si>
    <t>طراحی خلاق در آرایش</t>
  </si>
  <si>
    <t>رنگ کردن وحالت دادن وویتامینه کردن مژه</t>
  </si>
  <si>
    <t>آرایشگرناخن زنانه5142130000 (150 ساعت)</t>
  </si>
  <si>
    <t>فرم دهی به ناخن (مانیکور و پدیکور )</t>
  </si>
  <si>
    <t>استفاده از اکریلیک ناخن</t>
  </si>
  <si>
    <t>استفاده از ژل اصلاح ناخن (اصلاح عیوب و اکستنشن )</t>
  </si>
  <si>
    <t>طراحی و دیزاین ناخن</t>
  </si>
  <si>
    <t>استفاده از تجهیزات الکتریکی برای خدمات ناخن</t>
  </si>
  <si>
    <t>سرپرستی سالن1439110000 (210 ساعت)</t>
  </si>
  <si>
    <t>رفع مشکلات پیچیده موهای رنگ شده</t>
  </si>
  <si>
    <t>رهبری تیم در محیط کار</t>
  </si>
  <si>
    <t>طراحی مو برای مراسم های ویژه</t>
  </si>
  <si>
    <t>طراحی مو با تکنیک های رنگ و لایت</t>
  </si>
  <si>
    <t>شناسایی شرایط غیرطبیعی مو و پوست سر وانجام اقدامات لازم</t>
  </si>
  <si>
    <t>ارتقاءکسب وکار خدمات</t>
  </si>
  <si>
    <t>ایجاد محیط کارایمن</t>
  </si>
  <si>
    <t xml:space="preserve"> کلانشهر</t>
  </si>
  <si>
    <t>سایر شهرها</t>
  </si>
  <si>
    <t>نظري</t>
  </si>
  <si>
    <t xml:space="preserve">عملی </t>
  </si>
  <si>
    <t xml:space="preserve">جمع </t>
  </si>
  <si>
    <t>شهریه پیشنهادی سند حرفه مراقبت زیبایی (مصوبه هیئت نظارت استان فارس مورخ 1401/12/21 ) جهت سال 1402</t>
  </si>
  <si>
    <t>مجازی- سایر شهرها</t>
  </si>
  <si>
    <t>مجازی - شیراز</t>
  </si>
  <si>
    <t>آرایش دائم سراسکالپ</t>
  </si>
  <si>
    <t>تصحیح و ترکیب رنگ آرایش دائم</t>
  </si>
  <si>
    <t>حالت دادن ویتامینه کردن ابرو وطراحی با حنا</t>
  </si>
  <si>
    <t>اضافه کردن مژه های دسته ای و موقت</t>
  </si>
  <si>
    <t>ترمیم واضافه کردن تار به تار مژه</t>
  </si>
  <si>
    <t>ترمیم واضافه کردن تار به تار ابرو</t>
  </si>
  <si>
    <t>مراقبت ناخن با پوست دست (مانیکور)</t>
  </si>
  <si>
    <t>مراقبت ناخن با پوست دست (پدیکور)</t>
  </si>
  <si>
    <t>طراحی ناخن با مواد گیاهی وشیمیائی</t>
  </si>
  <si>
    <t>فناوری ومراقبت عیوب ناخن</t>
  </si>
  <si>
    <t xml:space="preserve">رفع عیوب ناخن با مواد گیاهی و رزینی </t>
  </si>
  <si>
    <t>مراقبت پوست با دستگاههای غیر تهاجمی</t>
  </si>
  <si>
    <t>مدیریت کارآفرینی حرفه ای در مراقبت زیبائی</t>
  </si>
  <si>
    <t>طراحی خلاق</t>
  </si>
  <si>
    <t>مدیریت سالن مراقبت زیبائی</t>
  </si>
  <si>
    <t>آرایش مو برپایه بافت</t>
  </si>
  <si>
    <t>پروتز قالب گیری بافت تیکه های ریخته</t>
  </si>
  <si>
    <t>نصب پروتز موی سر</t>
  </si>
  <si>
    <t>آنالیزوتعیین درصد ریشه آسیب  ساقه موو کف سر</t>
  </si>
  <si>
    <t>ویتامینه کردن موهای آسیب دیده و مراقبت از کف سر</t>
  </si>
  <si>
    <t>هیدارته کردن مو مولتی فانکشن ها</t>
  </si>
  <si>
    <t>صاف کردن و ابریشم سازی</t>
  </si>
  <si>
    <t>آرایش صورت به سبک مختلف</t>
  </si>
  <si>
    <t>پیرایش صورت قرینه سازی آرایش دائم</t>
  </si>
  <si>
    <t>آرایش دائم با دستگاه قلم دستی ابرو</t>
  </si>
  <si>
    <t>آرایش دائم با دستگاه قلم دستی چشم</t>
  </si>
  <si>
    <t>آرایش دائم با دستگاه قلم دستی لب</t>
  </si>
  <si>
    <t>ترکیب و تصحیح رنگ آرایش دائم</t>
  </si>
  <si>
    <t>فناوری مژه و ابرو</t>
  </si>
  <si>
    <t>حالت دادن رنگ و ویتامینه کردن مژه</t>
  </si>
  <si>
    <t>اکستنشن ابرو</t>
  </si>
  <si>
    <t>فناوری ناخن</t>
  </si>
  <si>
    <t>پاکسازی پوست</t>
  </si>
  <si>
    <t>پاکسازی مقدماتی پوست صورت</t>
  </si>
  <si>
    <t>پیرایش ابرو صورت بدن</t>
  </si>
  <si>
    <t>آرایشگر صورت زنانه</t>
  </si>
  <si>
    <t>آرایش صورت عروس</t>
  </si>
  <si>
    <t>آرایش موی زنانه</t>
  </si>
  <si>
    <t>پیرایش موی زنانه</t>
  </si>
  <si>
    <t>شهریه پیشنهادی سند حرفه مراقبت زیبایی (مصوبه هیئت نظارت استان فارس مورخ 1402/08/30 ) جهت سال 1402</t>
  </si>
  <si>
    <t>شهریه 1403 شیراز</t>
  </si>
  <si>
    <t xml:space="preserve">آرایش موی زنان 5141610000 (180 ساعته) </t>
  </si>
  <si>
    <t>آرایش مو بر پایه بافت (شنیون بافت)</t>
  </si>
  <si>
    <t>آرایش موی عروس</t>
  </si>
  <si>
    <t>جمع کل</t>
  </si>
  <si>
    <t>آرایشگر دائم صورت 51426300000 (180 ساعت)</t>
  </si>
  <si>
    <t>پیرایش طراحی و قرینه سازی در آرایش دائم</t>
  </si>
  <si>
    <t>آرایش دائم ابرو (با دستگاه قلم دستی) ابرو</t>
  </si>
  <si>
    <t>آرایش دائم چشم</t>
  </si>
  <si>
    <t>آرایش دائم لب</t>
  </si>
  <si>
    <t>آرایش دائم سر اسکالب</t>
  </si>
  <si>
    <t>ترکیب رنگ آرایش دائم</t>
  </si>
  <si>
    <t xml:space="preserve"> احیاء و ترمیم موهای آسیب دیده(متصدی احیاء و ترمیم موهای آسیب دیده  5141640000 (120 ساعت)</t>
  </si>
  <si>
    <t>آنالیز و تعیین درصد آسیب ریشه , ساقه مو و کف سر (اسکالپ سر)</t>
  </si>
  <si>
    <t>ویتامینه کردن موهای آسیب دیده و مراقبت از کف سر( استفاده از ویال و آبرسان)</t>
  </si>
  <si>
    <t>هیدراته کردن مو ( مولتی فانکشن ها )</t>
  </si>
  <si>
    <t>صاف کردن (ابریشم سازی) با مواد بازسازی کننده</t>
  </si>
  <si>
    <t xml:space="preserve"> فناوری مژه و ابرو(متصدی فناوری مژه و ابرو)  5142640000 (150 ساعت)</t>
  </si>
  <si>
    <t>حالت دادن ،رنگ و ویتامینه کردن مژه</t>
  </si>
  <si>
    <t>حالت دادن و ویتامینه کردن ابرو و طراحی با حنا</t>
  </si>
  <si>
    <t>اضافه کردن مژه های دسته ایی موقت</t>
  </si>
  <si>
    <t>ترمیم و اضافه کردن تار به تار ابرو</t>
  </si>
  <si>
    <t xml:space="preserve">ترمیم و اضافه کردن تار به تار مژه </t>
  </si>
  <si>
    <t xml:space="preserve"> فناوری ناخن(متصدی فناوری ناخن) 5142650000 (180 ساعت)</t>
  </si>
  <si>
    <t>مراقبت ازناخن وپوست دست(مانیکور)</t>
  </si>
  <si>
    <t>مراقبت ازناخن وپوست پا (پدیکور)</t>
  </si>
  <si>
    <t>طراحی ناخن با مواد گیاهی و شیمیایی</t>
  </si>
  <si>
    <t>فناوری مراقبت و اصلاح عیوب ناخن</t>
  </si>
  <si>
    <t>رفع عیوب ناخن با مواد گیاهی و رزینی</t>
  </si>
  <si>
    <t xml:space="preserve"> پاکسازی پوست( متصدی پاکسازی پوست) 5142660000 ( 120 ساعت)</t>
  </si>
  <si>
    <t>ماساژ صورت و گردن و شانه برای ارامش</t>
  </si>
  <si>
    <t>مراقبت پوست با دستگاه های غیرتهاجمی</t>
  </si>
  <si>
    <t xml:space="preserve"> پیرایش ابرو،صورت وبدن(پیرایشگرابرو،صورت وبدن)  5142670000 (90 ساعت)</t>
  </si>
  <si>
    <t>پیرایش موهای زاید</t>
  </si>
  <si>
    <t xml:space="preserve"> آرایشگری صورت زنانه(متصدی گریم و میکاپ)  5142610000 (150 ساعت)</t>
  </si>
  <si>
    <t>خود آرایی چهره زنانه</t>
  </si>
  <si>
    <t>آرایش صورت به سبک های مختلف</t>
  </si>
  <si>
    <t xml:space="preserve"> کاربر مواد شیمایی 5141160000 (270 ساعت)</t>
  </si>
  <si>
    <t>خنثی کردن رنگ ها و تن های نامطلوب</t>
  </si>
  <si>
    <t>فرکردن مو</t>
  </si>
  <si>
    <t xml:space="preserve"> مدیریت سالن مراقبت زیبایی(مدیر سالن مراقبت زیبایی) 1439220000 (120 ساعت)</t>
  </si>
  <si>
    <t>ارتقاء کسب و کار خدمات</t>
  </si>
  <si>
    <t>مدیریت کارآفرینی حرفه در مراقبت وزیبایی</t>
  </si>
  <si>
    <t>ارایشگرو پیرایشگر زنانه</t>
  </si>
  <si>
    <t>آرایشگر دائم صورت( زنانه)</t>
  </si>
  <si>
    <t>اشپز سنتی (کار و دانش)</t>
  </si>
  <si>
    <t>اشپزی با مایکروویو *</t>
  </si>
  <si>
    <t>انتخاب ادويه مناسب براي غذا</t>
  </si>
  <si>
    <t>آشپزی با مایکروویو</t>
  </si>
  <si>
    <t>آشپزی غذاهای ایتالیایی</t>
  </si>
  <si>
    <t xml:space="preserve">آشپزی غذاهای ترکیه ای </t>
  </si>
  <si>
    <t>آشپزی غذاهای فوری</t>
  </si>
  <si>
    <t xml:space="preserve">آشپزی غذاهای گیاهی </t>
  </si>
  <si>
    <t>آشپزی مخصوص - روز</t>
  </si>
  <si>
    <t>پیتزاپزی</t>
  </si>
  <si>
    <t>تر سازی پیشرفته</t>
  </si>
  <si>
    <t>تر سازی مقدماتی</t>
  </si>
  <si>
    <t xml:space="preserve">تهیه کیک های کافی شاپ </t>
  </si>
  <si>
    <t>سالاد ساز و اردور ساز (کار و دانش)</t>
  </si>
  <si>
    <t>سبزي آرایی ، سفره آرایی و ميوه آرایی</t>
  </si>
  <si>
    <t>شیرینی پز بدون فر (اجاق کار) *</t>
  </si>
  <si>
    <t>شیرینی پز شیرینی های خشک (کار و دانش)</t>
  </si>
  <si>
    <t>شیرینی پزی با خرما</t>
  </si>
  <si>
    <t xml:space="preserve">قناد </t>
  </si>
  <si>
    <t>كيك ساز</t>
  </si>
  <si>
    <t xml:space="preserve">تهیه کباب </t>
  </si>
  <si>
    <t xml:space="preserve">تهیه سوسیس وکالباس </t>
  </si>
  <si>
    <t xml:space="preserve">تهیه بستنی خانگی </t>
  </si>
  <si>
    <t xml:space="preserve">تهیه انواع ترشی ومربای خانگی </t>
  </si>
  <si>
    <t xml:space="preserve">حلوا پز بوتیکی </t>
  </si>
  <si>
    <t>تهیه فینگر فود</t>
  </si>
  <si>
    <t>متصدی کافی شاپ</t>
  </si>
  <si>
    <t>12.000.000</t>
  </si>
  <si>
    <t xml:space="preserve">تهیه وطبخ نان خانگی </t>
  </si>
  <si>
    <t>تهیه انواع ترشی و مربای خانگی</t>
  </si>
  <si>
    <t>مدير کيفيت و ايمني در صنايع غذايي</t>
  </si>
  <si>
    <t>مدیر تدارکات غذائی(مدیر کیترینگ)</t>
  </si>
  <si>
    <t>تهیه خانگی فراورده های گوشتی (انواع برگر،سوسیس وکالباس)</t>
  </si>
  <si>
    <t>نانوای نان های حجیم و نیمه حجیم با تخصص خمیرساز ماهر *</t>
  </si>
  <si>
    <t>نانوای نان های حجیم و نیمه حجیم با تخصص فردار ماهر *</t>
  </si>
  <si>
    <t>نانوای نان های حجیم و نیمه حجیم صنعتی</t>
  </si>
  <si>
    <t>نانوایی نانهای حجیم و نیمه حجیم</t>
  </si>
  <si>
    <t>ساعت نظری</t>
  </si>
  <si>
    <t>ساعت عملی</t>
  </si>
  <si>
    <t>جمع ساعت</t>
  </si>
  <si>
    <t>شهریه دوره نیمه ورک شاپ (یکسان در کل شیراز به تومان )</t>
  </si>
  <si>
    <t>شهریه دوره ورک شاپ (یکسان در کل شیراز به تومان )</t>
  </si>
  <si>
    <t>خدمات تغذيه اي</t>
  </si>
  <si>
    <t>-</t>
  </si>
  <si>
    <t>کشاورزی</t>
  </si>
  <si>
    <t>پیرایشگر مردانه</t>
  </si>
  <si>
    <t>راننده کامیون حمل کالای برون شهری</t>
  </si>
  <si>
    <t>راننده کامیونت برون شهری</t>
  </si>
  <si>
    <t>راننده وانت بار برون شهری</t>
  </si>
  <si>
    <t>راننده اتوبوس برون شهری</t>
  </si>
  <si>
    <t>راننده مینی بوس برون شهری</t>
  </si>
  <si>
    <t>راننده سواری برون شهری</t>
  </si>
  <si>
    <t>رانندگی حمل محموله خطرناک</t>
  </si>
  <si>
    <t>مسئول فنی شرکت های حمل ونقل کالای برون شهری</t>
  </si>
  <si>
    <t>مسئول فنی شرکتهای مسافر بری برون شهری</t>
  </si>
  <si>
    <t>رانندگی مقدماتی حمل کالا</t>
  </si>
  <si>
    <t>رانندگی مقدماتی مسابربری برون شهری</t>
  </si>
  <si>
    <t>جدید</t>
  </si>
  <si>
    <t xml:space="preserve">شهریه  پیشنهادی کارآموزان آموزشگاه های فنی و حرفه ای آزاد رشته طلاوجواهرسازی شهرستان شیراز استان فارس    در سال 1403  استان  </t>
  </si>
  <si>
    <t>طلا و جواهرسازی</t>
  </si>
  <si>
    <t xml:space="preserve">شهریه پیشنهادی </t>
  </si>
  <si>
    <t xml:space="preserve">فرهنگ و هنر	</t>
  </si>
  <si>
    <t>پوشش گر الکتریکی (آبکار)فلزات قیمتی</t>
  </si>
  <si>
    <t>ذوبکاری و ساخت آلیاژهای فلزات قیمتی</t>
  </si>
  <si>
    <t>ریخته گری فلزات قیمتی</t>
  </si>
  <si>
    <t>ساخت حلقه نقره</t>
  </si>
  <si>
    <t>ساخت زنجیر نقره</t>
  </si>
  <si>
    <t>سازنده زيور آلات سنتي</t>
  </si>
  <si>
    <t>سازنده مدل های مومی طلا و جواهر</t>
  </si>
  <si>
    <t>طراح طلا و جواهر با رايانه پيشرفته</t>
  </si>
  <si>
    <t>طراح طلا و جواهر با رایانه مقدماتي</t>
  </si>
  <si>
    <t>طراح كلاسيك زيورآلات پيشرفته</t>
  </si>
  <si>
    <t>طراح كلاسيك زيورآلات مقدماتي</t>
  </si>
  <si>
    <t>طلا و جواهر ساز (کار و دانش)</t>
  </si>
  <si>
    <t>فيروزه كوبي</t>
  </si>
  <si>
    <t>گوهر تراش سنگ هاي قيمتي و نيمه قيمتي(تراش زاويه)</t>
  </si>
  <si>
    <t>گوهر تراش سنگ های قیمتی و نیمه قیمتی (دامله تراش)</t>
  </si>
  <si>
    <t>مخراج کار،قلم زن و جواهر نشان بر روی فلزات قیمتی</t>
  </si>
  <si>
    <t xml:space="preserve">ردیف </t>
  </si>
  <si>
    <t xml:space="preserve">خوشه </t>
  </si>
  <si>
    <t xml:space="preserve">نام حرفه </t>
  </si>
  <si>
    <t xml:space="preserve">نظری </t>
  </si>
  <si>
    <t>مجازی شیراز</t>
  </si>
  <si>
    <t>مجازی سایر شهرها</t>
  </si>
  <si>
    <t xml:space="preserve">صنعت ورزش </t>
  </si>
  <si>
    <t>آنالیز فوتبال(مقدماتی)</t>
  </si>
  <si>
    <t>بکارگیری آمادگی جسمانی در صنعت فوتبال</t>
  </si>
  <si>
    <t>بکارگیری رایانه در صنعت فوتبال(مقدماتی)</t>
  </si>
  <si>
    <t>سوارکاری مقدماتی</t>
  </si>
  <si>
    <t>سوارکاری مبتدی اسب های سواری</t>
  </si>
  <si>
    <t>مربی برای تونیک</t>
  </si>
  <si>
    <t>29/5</t>
  </si>
  <si>
    <t>67/5</t>
  </si>
  <si>
    <t>مربی مهادا</t>
  </si>
  <si>
    <t>مربیگری درجه 4 فوتبال</t>
  </si>
  <si>
    <t>مربیگری پارکور و دو آزاد</t>
  </si>
  <si>
    <t>بکارگیری مبانی روانشناسی فردی و اجتماعی در صنعت فوتبال</t>
  </si>
  <si>
    <t>دروازه بانی در فوتبال</t>
  </si>
  <si>
    <t>کاربرد شنا در فوتبال</t>
  </si>
  <si>
    <t>کاربرد ژیمناستیک در فوتبال</t>
  </si>
  <si>
    <t>سوارکار پیشرفته اسب های سواری</t>
  </si>
  <si>
    <t>بررسی حقوق اسناد و قراردادهای تجاری در صنعت فوتبال</t>
  </si>
  <si>
    <t>مدیریت بازاریابی و فروش در صنعت فوتبال (مقدماتی)</t>
  </si>
  <si>
    <t>درصد افزایش</t>
  </si>
  <si>
    <t>پیشنهاد آموزشگاه</t>
  </si>
  <si>
    <t xml:space="preserve">خدمات </t>
  </si>
  <si>
    <t xml:space="preserve">خدمات حقوقی </t>
  </si>
  <si>
    <t>تنظیم قراردادهای پیمانکاری (ساخت و ساز) بین المللی</t>
  </si>
  <si>
    <t>تنظیم قراردادهای تجاری (قراردادهای فروش، نمایندگی، توزیع و قراردادهای واگذاری) بین المللی</t>
  </si>
  <si>
    <t>تنظیم قراردادهای کنسرسیوم، جوینت ونچر و مشارکت های عمومی – خصوصی بین المللی</t>
  </si>
  <si>
    <t>دستیاری حقوقی خدمات الکترونیک قضایی</t>
  </si>
  <si>
    <t>متخصص دعاوی اداری</t>
  </si>
  <si>
    <t>نفر ساعت</t>
  </si>
  <si>
    <t>نفرساعت</t>
  </si>
  <si>
    <t>اصول بازار سرمایه</t>
  </si>
  <si>
    <t>معامله گر بورس های کالایی</t>
  </si>
  <si>
    <t>تابلو خانی بورس</t>
  </si>
  <si>
    <t>معامله گر ارزهای دیجیتال</t>
  </si>
  <si>
    <t>استخراج ارزهای دیجیتال</t>
  </si>
  <si>
    <t>معامله گری بورس بین الملل</t>
  </si>
  <si>
    <t>پایه کشوری</t>
  </si>
  <si>
    <t>شهریه دوره های عادی (یکسان در کل شیراز به ریال) )</t>
  </si>
  <si>
    <t>شهریه پیشنهادی استان فارس برای سال 1403 (ریال)</t>
  </si>
  <si>
    <t>نفرساعت 40 تومان</t>
  </si>
  <si>
    <t>نفرساعت 340000 ریال</t>
  </si>
  <si>
    <t>کوتاه کردن مو با ماشین اصلاح</t>
  </si>
  <si>
    <t>حکاکی خطوط بر روی سر</t>
  </si>
  <si>
    <t>فرم دادن مو</t>
  </si>
  <si>
    <t>خدمات نظافت عمومی مردانه</t>
  </si>
  <si>
    <t>مرتب کردن و کوتاه کردن ریش و سبیل</t>
  </si>
  <si>
    <t>اصلاح سر و صورت</t>
  </si>
  <si>
    <t>نفر ساعت 400000</t>
  </si>
  <si>
    <t>افزایش 30 درصد</t>
  </si>
  <si>
    <t>راننده وسایط نقلیه مسافری از نوع اتوبوس</t>
  </si>
  <si>
    <t xml:space="preserve">راننده حمل نقل مواد خطر ناک </t>
  </si>
  <si>
    <t>راننده حمل و نقل بین المللی کالا</t>
  </si>
  <si>
    <t>راننده حمل و نقل بین المللی مسافر</t>
  </si>
  <si>
    <t>اصول و تکنیک رانندگی حرفه ای</t>
  </si>
  <si>
    <t>متصدی باسکول و توزین</t>
  </si>
  <si>
    <t>تصدی صدور بلیط شرکت های حمل و نقل مسافری</t>
  </si>
  <si>
    <t>متصدی انبار توشه مسافر</t>
  </si>
  <si>
    <t>راننده وسایط نقلیه مسافری از نوع مینی بوس</t>
  </si>
  <si>
    <t>کمک راننده وسایط نقلیه مسافربری</t>
  </si>
  <si>
    <t>مشاور اخذ مجوزهای تولید و بسته بندی گیاهان دارویی وفرآورده ها</t>
  </si>
  <si>
    <t>2 1 3 2 4 1 0 5 0 6 8 0 0 0 1</t>
  </si>
  <si>
    <t>27</t>
  </si>
  <si>
    <t>91</t>
  </si>
  <si>
    <t>118</t>
  </si>
  <si>
    <t>مشاور ثبت اختراع داروهاي گياهي</t>
  </si>
  <si>
    <t>2 1 3 2 4 1 0 5 0 7 0 0 0 0 1</t>
  </si>
  <si>
    <t>62</t>
  </si>
  <si>
    <t>89</t>
  </si>
  <si>
    <t>نماینده علمی شرکت دارویی و مکمل(گیاهی و شیمیایی)</t>
  </si>
  <si>
    <t>3 3 2 2 3 1 0 5 0 7 5 0 0 0 1</t>
  </si>
  <si>
    <t>32</t>
  </si>
  <si>
    <t>50</t>
  </si>
  <si>
    <t>82</t>
  </si>
  <si>
    <t>مشاور سرمایه گذاری در حوزه داروهای گیاهی و فراورده ها</t>
  </si>
  <si>
    <t>2 4 1 2 4 1 0 5 0 7 3 0 0 0 1</t>
  </si>
  <si>
    <t>30</t>
  </si>
  <si>
    <t>112</t>
  </si>
  <si>
    <t>مشاور ثبت علایم و اسامی تجاری فراورده های تجاری دارویی</t>
  </si>
  <si>
    <t>2 4 1 2 4 1 0 5 0 7 1 0 0 0 1</t>
  </si>
  <si>
    <t>35</t>
  </si>
  <si>
    <t>68</t>
  </si>
  <si>
    <t>103</t>
  </si>
  <si>
    <t>مشاور حقوقی صادرات محصولات طبیعی</t>
  </si>
  <si>
    <t>2 4 1 2 4 1 0 5 0 7 2 0 0 0 1</t>
  </si>
  <si>
    <t>33</t>
  </si>
  <si>
    <t>76</t>
  </si>
  <si>
    <t>109</t>
  </si>
  <si>
    <t>145</t>
  </si>
  <si>
    <t xml:space="preserve">تولید صابون های گیاهی سنتی با روغن های گیاهی </t>
  </si>
  <si>
    <t>611121050910021</t>
  </si>
  <si>
    <t>45</t>
  </si>
  <si>
    <t>70</t>
  </si>
  <si>
    <t>115</t>
  </si>
  <si>
    <t xml:space="preserve">انجام فرمولاسیون تولید فرآورده های آرایشی وبهداشتی گیاهی </t>
  </si>
  <si>
    <t>226941050330012</t>
  </si>
  <si>
    <t>135</t>
  </si>
  <si>
    <t>205</t>
  </si>
  <si>
    <t>بررسی مزاج هادر کاربری گیاهان دارویی</t>
  </si>
  <si>
    <t>611121050920011</t>
  </si>
  <si>
    <t>16</t>
  </si>
  <si>
    <t>24</t>
  </si>
  <si>
    <t>40</t>
  </si>
  <si>
    <t>611121050990001</t>
  </si>
  <si>
    <t>175</t>
  </si>
  <si>
    <t>320</t>
  </si>
  <si>
    <t>تهیه مواداولیه دارویی کیاهی معدنی وحیوانی</t>
  </si>
  <si>
    <t>323041050040001</t>
  </si>
  <si>
    <t>6</t>
  </si>
  <si>
    <t>20</t>
  </si>
  <si>
    <t>86</t>
  </si>
  <si>
    <t xml:space="preserve">اسانس گیری از گیاهان داروئی </t>
  </si>
  <si>
    <t>313331050020011</t>
  </si>
  <si>
    <t>15</t>
  </si>
  <si>
    <t>60</t>
  </si>
  <si>
    <t>انبارداری داروهای گباهی طب سنتی</t>
  </si>
  <si>
    <t>323031050040001</t>
  </si>
  <si>
    <t>100</t>
  </si>
  <si>
    <t>ایجاد من متناسب در مهادا</t>
  </si>
  <si>
    <t>اجرای تکنیک های مقدماتی مهادا</t>
  </si>
  <si>
    <t>اجرای تکنیک های پیشرفته مهادا</t>
  </si>
  <si>
    <t>انجام تکنیک های مهادا</t>
  </si>
  <si>
    <t>مربی مهادای خنده</t>
  </si>
  <si>
    <t xml:space="preserve">مربی برای تونیک </t>
  </si>
  <si>
    <t xml:space="preserve">بکارگیری ایمنی و بهداشت و کمک های اولیه در صنعت فوتبال </t>
  </si>
  <si>
    <t>342230910010011</t>
  </si>
  <si>
    <t>342230910010021</t>
  </si>
  <si>
    <t>342230910010031</t>
  </si>
  <si>
    <t>342230910010041</t>
  </si>
  <si>
    <t>342230490050001</t>
  </si>
  <si>
    <t>34220910030001</t>
  </si>
  <si>
    <t>342130910000161</t>
  </si>
  <si>
    <t>90</t>
  </si>
  <si>
    <t>26</t>
  </si>
  <si>
    <t>96</t>
  </si>
  <si>
    <t>42</t>
  </si>
  <si>
    <t>132</t>
  </si>
  <si>
    <t>13</t>
  </si>
  <si>
    <t>39</t>
  </si>
  <si>
    <t>17</t>
  </si>
  <si>
    <t>57</t>
  </si>
  <si>
    <t>19</t>
  </si>
  <si>
    <t>25</t>
  </si>
  <si>
    <t>64</t>
  </si>
  <si>
    <t>احیا و کر اتین مو</t>
  </si>
  <si>
    <t>خود آرایی</t>
  </si>
  <si>
    <t>متصدی موقت پروتز مو</t>
  </si>
  <si>
    <t>ماساژ سر و گردن و شانه صورت برای آرامش</t>
  </si>
  <si>
    <t>5141100009</t>
  </si>
  <si>
    <t>شهریه 1402</t>
  </si>
  <si>
    <t>سایر شهرستانها</t>
  </si>
  <si>
    <t>پیشنهاد</t>
  </si>
  <si>
    <t>مصوب</t>
  </si>
  <si>
    <t>کوتاهی (180) با کد استاندارد 51416300000</t>
  </si>
  <si>
    <t>کوتاهی مو با روش عمودی</t>
  </si>
  <si>
    <t>کوتاه کردن مو روش لایه به لایه</t>
  </si>
  <si>
    <t>کوتاهی از روی عکس و تصویر</t>
  </si>
  <si>
    <t>کوتاهی مو با  تکنیک شانه</t>
  </si>
  <si>
    <t>طراحی مدل های کوتاهی</t>
  </si>
  <si>
    <t>اجرای پیش فرض های توسعه فردی با رویکرد nlp</t>
  </si>
  <si>
    <t>طراحی استراتژی های موفقیت با رویکرد nlp</t>
  </si>
  <si>
    <t>شخصیت شناسی با مدل ایناگرام</t>
  </si>
  <si>
    <t>برقراری ارتباط موثر با رویکرد nlp</t>
  </si>
  <si>
    <t>مدیریت ساختاری کلامی با رویکرد nlp</t>
  </si>
  <si>
    <t>مدیریت زمان با رویکرد NLP</t>
  </si>
  <si>
    <t>هدف سازی با رویکرد NLP</t>
  </si>
  <si>
    <t>رفع موانع ذهنی و رفتاری با رویکرد NLP</t>
  </si>
  <si>
    <t>مربیگری مغز</t>
  </si>
  <si>
    <t>کوچینگ توسعه فردی کسب و کار</t>
  </si>
  <si>
    <t>مدیریت فردی با رویکرد NLP</t>
  </si>
  <si>
    <t>نام استاندارد شغل</t>
  </si>
  <si>
    <t>اپراتوری دستگاه های GPS تجاری</t>
  </si>
  <si>
    <t>31123091000001-1</t>
  </si>
  <si>
    <t>مشاهده و توصیف در فوتبال</t>
  </si>
  <si>
    <t>3421-91-008-1</t>
  </si>
  <si>
    <t>3422-91-030-2</t>
  </si>
  <si>
    <t>34223091006001-1</t>
  </si>
  <si>
    <t>3421-91-011-1</t>
  </si>
  <si>
    <t>3421-91-010-1</t>
  </si>
  <si>
    <t>34223091000062-2</t>
  </si>
  <si>
    <t>6221-63-023-1</t>
  </si>
  <si>
    <t>3422-91-034-1</t>
  </si>
  <si>
    <t>3421-91-015-1</t>
  </si>
  <si>
    <t>شیراز 1404</t>
  </si>
  <si>
    <t>مراقبت و زیبایی مردانه</t>
  </si>
  <si>
    <t>تحلیل و ارزیابی دسترسی پذیری دیجیتال</t>
  </si>
  <si>
    <t>آموزش صافکاری بدون رنگ pdr</t>
  </si>
  <si>
    <t>انجام ریمپ و بهینه سازی برنامه ایسیو</t>
  </si>
  <si>
    <t>تعمیر سخت افزار و نرم افزار ایسیو</t>
  </si>
  <si>
    <t>پوشش دهی رنگ بدنه خودرو با مواد نانو</t>
  </si>
  <si>
    <t>صافکاری درجه 2</t>
  </si>
  <si>
    <t>شیراز 1403</t>
  </si>
  <si>
    <t>رشته</t>
  </si>
  <si>
    <t>حرفه</t>
  </si>
  <si>
    <t>میزان افزایش شهریه</t>
  </si>
  <si>
    <t>امورمالی و بازرگانی</t>
  </si>
  <si>
    <t>امور اداری</t>
  </si>
  <si>
    <t>خدمات تغذیه ای</t>
  </si>
  <si>
    <t>صنایع پوشاک</t>
  </si>
  <si>
    <t>فناوری اطلاعات</t>
  </si>
  <si>
    <t>گردشگری و هتل داری</t>
  </si>
  <si>
    <t>جوشکاری و بازرسی جوش</t>
  </si>
  <si>
    <t>حمل و نقل دریایی،ریلی، زمینی</t>
  </si>
  <si>
    <t>معماری</t>
  </si>
  <si>
    <t>صنایع چرم ،پوست و خز</t>
  </si>
  <si>
    <t>صنایع فلزی</t>
  </si>
  <si>
    <t>فناوری انرژی های نو و تجدید پذیر</t>
  </si>
  <si>
    <t>کنترل و ایزار دقیق</t>
  </si>
  <si>
    <t>متالوژی</t>
  </si>
  <si>
    <t>طلا و جواهر سازی</t>
  </si>
  <si>
    <t>فناوری نرم و فرهنگی</t>
  </si>
  <si>
    <t>هنرهای تجسمی</t>
  </si>
  <si>
    <t>هنرهای نمایشی</t>
  </si>
  <si>
    <t>هنر های تزیینی</t>
  </si>
  <si>
    <t>امورباغی و زراعی</t>
  </si>
  <si>
    <t>اموردام و ماکیان</t>
  </si>
  <si>
    <t>امور شیلات</t>
  </si>
  <si>
    <t>زیست فناوری</t>
  </si>
  <si>
    <t>گیاهان دارویی</t>
  </si>
  <si>
    <t>فناوری محیط زیست</t>
  </si>
  <si>
    <t>ماشین الات کشاورزی</t>
  </si>
  <si>
    <t>منابع طبیعی</t>
  </si>
  <si>
    <t>صنایع دستی(بافت ،دوخت و سایر )</t>
  </si>
  <si>
    <t>مراقبت و زیبایی زنانه</t>
  </si>
  <si>
    <t>سایر حرفه ها</t>
  </si>
  <si>
    <t>متعادیل سازی</t>
  </si>
  <si>
    <t>آرایشگر و پیرایشگر موی زنامه</t>
  </si>
  <si>
    <t>کاربرمواد شیمیایی</t>
  </si>
  <si>
    <t>کلیه حرفه ها</t>
  </si>
  <si>
    <t>فناوری ارتباطات</t>
  </si>
  <si>
    <t>سایر شهرستانها1404</t>
  </si>
  <si>
    <t xml:space="preserve">نقاشی زیر لعابی </t>
  </si>
  <si>
    <t xml:space="preserve">شیراز </t>
  </si>
  <si>
    <t>شهریه مجازی</t>
  </si>
  <si>
    <t>آرایش موی زنان</t>
  </si>
  <si>
    <t>آرایشگر دائم صورت</t>
  </si>
  <si>
    <t xml:space="preserve"> احیاء و ترمیم موهای آسیب دیده(متصدی احیاء و ترمیم موهای آسیب دیده)</t>
  </si>
  <si>
    <t xml:space="preserve"> فناوری مژه و ابرو(متصدی فناوری مژه و ابرو)</t>
  </si>
  <si>
    <t xml:space="preserve"> فناوری ناخن(متصدی فناوری ناخن)</t>
  </si>
  <si>
    <t xml:space="preserve"> پاکسازی پوست( متصدی پاکسازی پوست)</t>
  </si>
  <si>
    <t xml:space="preserve"> پیرایش ابرو،صورت وبدن(پیرایشگرابرو،صورت وبدن)</t>
  </si>
  <si>
    <t xml:space="preserve"> آرایشگری صورت زنانه(متصدی گریم و میکاپ)</t>
  </si>
  <si>
    <t xml:space="preserve"> کاربر مواد شیمایی</t>
  </si>
  <si>
    <t>کوتاهی</t>
  </si>
  <si>
    <t xml:space="preserve"> مدیریت سالن مراقبت زیبایی(مدیر سالن مراقبت زیبایی)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</si>
</sst>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2" x14ac:knownFonts="1">
    <font>
      <sz val="11"/>
      <name val="Arial"/>
    </font>
    <font>
      <sz val="11"/>
      <color rgb="FF000000"/>
      <name val="Calibri"/>
      <family val="2"/>
    </font>
    <font>
      <b/>
      <sz val="12"/>
      <color rgb="FFFFFFFF"/>
      <name val="B Nazanin"/>
      <charset val="178"/>
    </font>
    <font>
      <b/>
      <sz val="12"/>
      <color rgb="FF000000"/>
      <name val="B Nazanin"/>
      <charset val="178"/>
    </font>
    <font>
      <sz val="11"/>
      <color rgb="FF000000"/>
      <name val="B Nazanin"/>
      <charset val="178"/>
    </font>
    <font>
      <b/>
      <sz val="12"/>
      <name val="B Nazanin"/>
      <charset val="178"/>
    </font>
    <font>
      <sz val="11"/>
      <name val="Arial"/>
      <family val="2"/>
    </font>
    <font>
      <b/>
      <sz val="13"/>
      <color theme="1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8"/>
      <color theme="1"/>
      <name val="B Nazanin"/>
      <charset val="178"/>
    </font>
    <font>
      <b/>
      <sz val="10"/>
      <name val="B Nazanin"/>
      <charset val="178"/>
    </font>
    <font>
      <sz val="11"/>
      <name val="Calibri"/>
      <family val="2"/>
      <scheme val="minor"/>
    </font>
    <font>
      <b/>
      <sz val="10"/>
      <color theme="1"/>
      <name val="B Nazanin"/>
      <charset val="178"/>
    </font>
    <font>
      <sz val="11"/>
      <color rgb="FFFF0000"/>
      <name val="Calibri"/>
      <family val="2"/>
      <scheme val="minor"/>
    </font>
    <font>
      <b/>
      <sz val="12"/>
      <color rgb="FFCC00CC"/>
      <name val="B Titr"/>
      <charset val="178"/>
    </font>
    <font>
      <b/>
      <sz val="12"/>
      <color theme="1"/>
      <name val="B Titr"/>
      <charset val="178"/>
    </font>
    <font>
      <b/>
      <sz val="8"/>
      <color theme="1"/>
      <name val="B Titr"/>
      <charset val="178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6"/>
      <color rgb="FFFFFFFF"/>
      <name val="B Nazanin"/>
      <charset val="178"/>
    </font>
    <font>
      <b/>
      <sz val="12"/>
      <color theme="0"/>
      <name val="B Nazanin"/>
      <charset val="178"/>
    </font>
    <font>
      <sz val="12"/>
      <color rgb="FF000000"/>
      <name val="B Nazanin"/>
      <charset val="178"/>
    </font>
    <font>
      <sz val="20"/>
      <color theme="1"/>
      <name val="2  Zar"/>
      <charset val="178"/>
    </font>
    <font>
      <sz val="11"/>
      <name val="Nazanin"/>
      <charset val="178"/>
    </font>
    <font>
      <b/>
      <sz val="12"/>
      <name val="Titr"/>
      <charset val="178"/>
    </font>
    <font>
      <sz val="11"/>
      <name val="Titr"/>
      <charset val="178"/>
    </font>
    <font>
      <sz val="12"/>
      <name val="B Nazanin"/>
      <charset val="178"/>
    </font>
  </fonts>
  <fills count="15">
    <fill>
      <patternFill patternType="none"/>
    </fill>
    <fill>
      <patternFill patternType="gray125"/>
    </fill>
    <fill>
      <patternFill patternType="solid">
        <fgColor rgb="FF5C9BD5"/>
        <bgColor rgb="FF5C9BD5"/>
      </patternFill>
    </fill>
    <fill>
      <patternFill patternType="solid">
        <fgColor rgb="FFDEEAF6"/>
        <b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EEAF6"/>
      </patternFill>
    </fill>
    <fill>
      <patternFill patternType="solid">
        <fgColor rgb="FFFECC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rgb="FFDEEAF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protection locked="0"/>
    </xf>
    <xf numFmtId="0" fontId="6" fillId="5" borderId="5" applyNumberFormat="0" applyFont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76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 readingOrder="2"/>
    </xf>
    <xf numFmtId="3" fontId="3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1" fontId="3" fillId="0" borderId="0" xfId="0" applyNumberFormat="1" applyFont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shrinkToFit="1" readingOrder="2"/>
    </xf>
    <xf numFmtId="1" fontId="2" fillId="2" borderId="1" xfId="0" applyNumberFormat="1" applyFont="1" applyFill="1" applyBorder="1" applyAlignment="1">
      <alignment horizontal="center" vertical="center" shrinkToFit="1" readingOrder="2"/>
    </xf>
    <xf numFmtId="3" fontId="2" fillId="2" borderId="1" xfId="0" applyNumberFormat="1" applyFont="1" applyFill="1" applyBorder="1" applyAlignment="1">
      <alignment horizontal="center" vertical="center" shrinkToFit="1" readingOrder="2"/>
    </xf>
    <xf numFmtId="0" fontId="3" fillId="3" borderId="1" xfId="0" applyFont="1" applyFill="1" applyBorder="1" applyAlignment="1">
      <alignment horizontal="center" vertical="center" readingOrder="2"/>
    </xf>
    <xf numFmtId="0" fontId="3" fillId="3" borderId="1" xfId="0" applyFont="1" applyFill="1" applyBorder="1" applyAlignment="1">
      <alignment horizontal="center" vertical="center" shrinkToFit="1" readingOrder="2"/>
    </xf>
    <xf numFmtId="1" fontId="3" fillId="3" borderId="1" xfId="0" applyNumberFormat="1" applyFont="1" applyFill="1" applyBorder="1" applyAlignment="1">
      <alignment horizontal="center" vertical="center" readingOrder="2"/>
    </xf>
    <xf numFmtId="3" fontId="3" fillId="0" borderId="1" xfId="0" applyNumberFormat="1" applyFont="1" applyBorder="1" applyAlignment="1">
      <alignment horizontal="center" vertical="center" readingOrder="2"/>
    </xf>
    <xf numFmtId="3" fontId="3" fillId="3" borderId="1" xfId="0" applyNumberFormat="1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shrinkToFit="1" readingOrder="2"/>
    </xf>
    <xf numFmtId="1" fontId="3" fillId="0" borderId="1" xfId="0" applyNumberFormat="1" applyFont="1" applyBorder="1" applyAlignment="1">
      <alignment horizontal="center" vertical="center" readingOrder="2"/>
    </xf>
    <xf numFmtId="0" fontId="4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shrinkToFit="1" readingOrder="2"/>
    </xf>
    <xf numFmtId="0" fontId="5" fillId="3" borderId="1" xfId="0" applyFont="1" applyFill="1" applyBorder="1" applyAlignment="1">
      <alignment horizontal="center" vertical="center" shrinkToFit="1" readingOrder="2"/>
    </xf>
    <xf numFmtId="3" fontId="3" fillId="3" borderId="1" xfId="0" applyNumberFormat="1" applyFont="1" applyFill="1" applyBorder="1" applyAlignment="1">
      <alignment horizontal="center" vertical="center" shrinkToFit="1" readingOrder="2"/>
    </xf>
    <xf numFmtId="0" fontId="3" fillId="3" borderId="7" xfId="0" applyFont="1" applyFill="1" applyBorder="1" applyAlignment="1">
      <alignment horizontal="center" vertical="center" shrinkToFit="1" readingOrder="2"/>
    </xf>
    <xf numFmtId="0" fontId="3" fillId="0" borderId="6" xfId="0" applyFont="1" applyBorder="1" applyAlignment="1">
      <alignment horizontal="center" vertical="center" shrinkToFit="1" readingOrder="2"/>
    </xf>
    <xf numFmtId="3" fontId="3" fillId="0" borderId="7" xfId="0" applyNumberFormat="1" applyFont="1" applyBorder="1" applyAlignment="1">
      <alignment horizontal="center" vertical="center" readingOrder="2"/>
    </xf>
    <xf numFmtId="3" fontId="3" fillId="3" borderId="7" xfId="0" applyNumberFormat="1" applyFont="1" applyFill="1" applyBorder="1" applyAlignment="1">
      <alignment horizontal="center" vertical="center" shrinkToFit="1" readingOrder="2"/>
    </xf>
    <xf numFmtId="3" fontId="3" fillId="0" borderId="6" xfId="0" applyNumberFormat="1" applyFont="1" applyBorder="1" applyAlignment="1">
      <alignment horizontal="center" vertical="center" readingOrder="2"/>
    </xf>
    <xf numFmtId="0" fontId="3" fillId="0" borderId="7" xfId="0" applyFont="1" applyBorder="1" applyAlignment="1">
      <alignment horizontal="center" vertical="center" shrinkToFit="1" readingOrder="2"/>
    </xf>
    <xf numFmtId="0" fontId="3" fillId="3" borderId="6" xfId="0" applyFont="1" applyFill="1" applyBorder="1" applyAlignment="1">
      <alignment horizontal="center" vertical="center" shrinkToFit="1" readingOrder="2"/>
    </xf>
    <xf numFmtId="3" fontId="3" fillId="3" borderId="6" xfId="0" applyNumberFormat="1" applyFont="1" applyFill="1" applyBorder="1" applyAlignment="1">
      <alignment horizontal="center" vertical="center" shrinkToFit="1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7" xfId="0" applyFont="1" applyBorder="1" applyAlignment="1">
      <alignment horizontal="center" vertical="center" readingOrder="2"/>
    </xf>
    <xf numFmtId="0" fontId="3" fillId="3" borderId="0" xfId="0" applyFont="1" applyFill="1" applyAlignment="1">
      <alignment horizontal="center" vertical="center" readingOrder="2"/>
    </xf>
    <xf numFmtId="9" fontId="13" fillId="5" borderId="5" xfId="2" applyNumberFormat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 readingOrder="2"/>
    </xf>
    <xf numFmtId="0" fontId="15" fillId="0" borderId="1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/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3" fontId="9" fillId="0" borderId="0" xfId="0" applyNumberFormat="1" applyFont="1" applyAlignment="1"/>
    <xf numFmtId="0" fontId="14" fillId="6" borderId="1" xfId="0" applyFont="1" applyFill="1" applyBorder="1" applyAlignment="1">
      <alignment horizontal="center" vertical="center" wrapText="1" readingOrder="2"/>
    </xf>
    <xf numFmtId="0" fontId="17" fillId="6" borderId="1" xfId="0" applyFont="1" applyFill="1" applyBorder="1" applyAlignment="1">
      <alignment horizontal="center" vertical="center" wrapText="1" readingOrder="2"/>
    </xf>
    <xf numFmtId="0" fontId="17" fillId="6" borderId="4" xfId="0" applyFont="1" applyFill="1" applyBorder="1" applyAlignment="1">
      <alignment horizontal="center" vertical="center" wrapText="1" readingOrder="2"/>
    </xf>
    <xf numFmtId="0" fontId="0" fillId="0" borderId="0" xfId="0" applyAlignment="1"/>
    <xf numFmtId="0" fontId="18" fillId="0" borderId="1" xfId="0" applyFont="1" applyBorder="1" applyAlignment="1"/>
    <xf numFmtId="0" fontId="3" fillId="7" borderId="1" xfId="0" applyFont="1" applyFill="1" applyBorder="1" applyAlignment="1">
      <alignment horizontal="center" vertical="center" readingOrder="2"/>
    </xf>
    <xf numFmtId="3" fontId="3" fillId="8" borderId="1" xfId="0" applyNumberFormat="1" applyFont="1" applyFill="1" applyBorder="1" applyAlignment="1">
      <alignment horizontal="center" vertical="center" readingOrder="2"/>
    </xf>
    <xf numFmtId="9" fontId="3" fillId="7" borderId="0" xfId="0" applyNumberFormat="1" applyFont="1" applyFill="1" applyAlignment="1">
      <alignment horizontal="center" vertical="center" readingOrder="2"/>
    </xf>
    <xf numFmtId="1" fontId="21" fillId="9" borderId="1" xfId="0" applyNumberFormat="1" applyFont="1" applyFill="1" applyBorder="1" applyAlignment="1">
      <alignment horizontal="center" vertical="center" wrapText="1" readingOrder="2"/>
    </xf>
    <xf numFmtId="3" fontId="21" fillId="0" borderId="1" xfId="0" applyNumberFormat="1" applyFont="1" applyBorder="1" applyAlignment="1">
      <alignment horizontal="center" vertical="center" wrapText="1" shrinkToFit="1" readingOrder="2"/>
    </xf>
    <xf numFmtId="3" fontId="21" fillId="0" borderId="1" xfId="0" applyNumberFormat="1" applyFont="1" applyBorder="1" applyAlignment="1">
      <alignment horizontal="center" vertical="center" wrapText="1" readingOrder="2"/>
    </xf>
    <xf numFmtId="0" fontId="0" fillId="0" borderId="0" xfId="0" applyAlignment="1">
      <alignment horizontal="right" vertical="center"/>
    </xf>
    <xf numFmtId="0" fontId="22" fillId="0" borderId="0" xfId="0" applyFont="1" applyAlignment="1"/>
    <xf numFmtId="0" fontId="0" fillId="0" borderId="0" xfId="0" applyAlignment="1">
      <alignment horizontal="right"/>
    </xf>
    <xf numFmtId="3" fontId="21" fillId="0" borderId="0" xfId="0" applyNumberFormat="1" applyFont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readingOrder="2"/>
    </xf>
    <xf numFmtId="0" fontId="3" fillId="8" borderId="1" xfId="0" applyFont="1" applyFill="1" applyBorder="1" applyAlignment="1">
      <alignment horizontal="center" vertical="center" shrinkToFit="1" readingOrder="2"/>
    </xf>
    <xf numFmtId="0" fontId="0" fillId="7" borderId="0" xfId="0" applyFill="1" applyAlignment="1"/>
    <xf numFmtId="0" fontId="3" fillId="7" borderId="1" xfId="0" applyFont="1" applyFill="1" applyBorder="1" applyAlignment="1">
      <alignment horizontal="center" vertical="center" shrinkToFit="1" readingOrder="2"/>
    </xf>
    <xf numFmtId="1" fontId="3" fillId="8" borderId="1" xfId="0" applyNumberFormat="1" applyFont="1" applyFill="1" applyBorder="1" applyAlignment="1">
      <alignment horizontal="center" vertical="center" readingOrder="2"/>
    </xf>
    <xf numFmtId="3" fontId="3" fillId="7" borderId="1" xfId="0" applyNumberFormat="1" applyFont="1" applyFill="1" applyBorder="1" applyAlignment="1">
      <alignment horizontal="center" vertical="center" readingOrder="2"/>
    </xf>
    <xf numFmtId="3" fontId="0" fillId="0" borderId="0" xfId="0" applyNumberFormat="1">
      <alignment vertical="center"/>
    </xf>
    <xf numFmtId="3" fontId="16" fillId="0" borderId="10" xfId="0" applyNumberFormat="1" applyFont="1" applyBorder="1" applyAlignment="1">
      <alignment horizontal="center"/>
    </xf>
    <xf numFmtId="3" fontId="3" fillId="8" borderId="1" xfId="0" applyNumberFormat="1" applyFont="1" applyFill="1" applyBorder="1" applyAlignment="1">
      <alignment horizontal="center" vertical="center" shrinkToFit="1" readingOrder="2"/>
    </xf>
    <xf numFmtId="3" fontId="3" fillId="7" borderId="1" xfId="0" applyNumberFormat="1" applyFont="1" applyFill="1" applyBorder="1" applyAlignment="1">
      <alignment horizontal="center" vertical="center" shrinkToFit="1" readingOrder="2"/>
    </xf>
    <xf numFmtId="9" fontId="3" fillId="7" borderId="1" xfId="0" applyNumberFormat="1" applyFont="1" applyFill="1" applyBorder="1" applyAlignment="1">
      <alignment horizontal="center" vertical="center" readingOrder="2"/>
    </xf>
    <xf numFmtId="3" fontId="3" fillId="7" borderId="0" xfId="0" applyNumberFormat="1" applyFont="1" applyFill="1" applyAlignment="1">
      <alignment horizontal="center" vertical="center" readingOrder="2"/>
    </xf>
    <xf numFmtId="3" fontId="3" fillId="0" borderId="0" xfId="0" applyNumberFormat="1" applyFont="1" applyAlignment="1">
      <alignment horizontal="center" vertical="center" shrinkToFit="1" readingOrder="2"/>
    </xf>
    <xf numFmtId="3" fontId="0" fillId="0" borderId="0" xfId="0" applyNumberFormat="1" applyAlignment="1"/>
    <xf numFmtId="3" fontId="24" fillId="2" borderId="1" xfId="0" applyNumberFormat="1" applyFont="1" applyFill="1" applyBorder="1" applyAlignment="1">
      <alignment horizontal="center" vertical="center" shrinkToFit="1" readingOrder="2"/>
    </xf>
    <xf numFmtId="9" fontId="3" fillId="0" borderId="0" xfId="0" applyNumberFormat="1" applyFont="1" applyAlignment="1">
      <alignment horizontal="center" vertical="center" shrinkToFit="1" readingOrder="2"/>
    </xf>
    <xf numFmtId="9" fontId="0" fillId="0" borderId="0" xfId="0" applyNumberFormat="1">
      <alignment vertical="center"/>
    </xf>
    <xf numFmtId="3" fontId="0" fillId="0" borderId="1" xfId="0" applyNumberFormat="1" applyBorder="1" applyAlignment="1"/>
    <xf numFmtId="0" fontId="19" fillId="0" borderId="2" xfId="0" applyFont="1" applyBorder="1" applyAlignment="1">
      <alignment horizontal="center" vertical="center" wrapText="1" readingOrder="2"/>
    </xf>
    <xf numFmtId="0" fontId="20" fillId="0" borderId="2" xfId="0" applyFont="1" applyBorder="1" applyAlignment="1">
      <alignment horizontal="center" vertical="center" wrapText="1" readingOrder="2"/>
    </xf>
    <xf numFmtId="3" fontId="21" fillId="0" borderId="4" xfId="0" applyNumberFormat="1" applyFont="1" applyBorder="1" applyAlignment="1">
      <alignment horizontal="center" vertical="center" wrapText="1" readingOrder="2"/>
    </xf>
    <xf numFmtId="9" fontId="2" fillId="2" borderId="1" xfId="0" applyNumberFormat="1" applyFont="1" applyFill="1" applyBorder="1" applyAlignment="1">
      <alignment horizontal="center" vertical="center" shrinkToFit="1" readingOrder="2"/>
    </xf>
    <xf numFmtId="9" fontId="23" fillId="7" borderId="0" xfId="0" applyNumberFormat="1" applyFont="1" applyFill="1" applyAlignment="1"/>
    <xf numFmtId="0" fontId="15" fillId="0" borderId="4" xfId="0" applyFont="1" applyBorder="1" applyAlignment="1">
      <alignment horizontal="center" vertical="center" wrapText="1" readingOrder="2"/>
    </xf>
    <xf numFmtId="3" fontId="17" fillId="6" borderId="1" xfId="3" applyNumberFormat="1" applyFont="1" applyFill="1" applyBorder="1" applyAlignment="1">
      <alignment horizontal="center" vertical="center" wrapText="1" readingOrder="2"/>
    </xf>
    <xf numFmtId="3" fontId="15" fillId="0" borderId="4" xfId="0" applyNumberFormat="1" applyFont="1" applyBorder="1" applyAlignment="1">
      <alignment horizontal="center" vertical="center" wrapText="1" readingOrder="2"/>
    </xf>
    <xf numFmtId="3" fontId="0" fillId="0" borderId="0" xfId="3" applyNumberFormat="1" applyFont="1" applyAlignment="1"/>
    <xf numFmtId="0" fontId="21" fillId="0" borderId="1" xfId="0" applyFont="1" applyBorder="1" applyAlignment="1">
      <alignment horizontal="center" vertical="center" wrapText="1" readingOrder="2"/>
    </xf>
    <xf numFmtId="9" fontId="0" fillId="0" borderId="0" xfId="4" applyFont="1" applyAlignment="1">
      <alignment vertical="center"/>
    </xf>
    <xf numFmtId="0" fontId="3" fillId="10" borderId="1" xfId="0" applyFont="1" applyFill="1" applyBorder="1" applyAlignment="1">
      <alignment horizontal="center" vertical="center" shrinkToFit="1" readingOrder="2"/>
    </xf>
    <xf numFmtId="1" fontId="3" fillId="10" borderId="1" xfId="0" applyNumberFormat="1" applyFont="1" applyFill="1" applyBorder="1" applyAlignment="1">
      <alignment horizontal="center" vertical="center" readingOrder="2"/>
    </xf>
    <xf numFmtId="0" fontId="3" fillId="10" borderId="1" xfId="0" applyFont="1" applyFill="1" applyBorder="1" applyAlignment="1">
      <alignment horizontal="center" vertical="center" readingOrder="2"/>
    </xf>
    <xf numFmtId="3" fontId="3" fillId="10" borderId="1" xfId="0" applyNumberFormat="1" applyFont="1" applyFill="1" applyBorder="1" applyAlignment="1">
      <alignment horizontal="center" vertical="center" readingOrder="2"/>
    </xf>
    <xf numFmtId="0" fontId="23" fillId="10" borderId="0" xfId="0" applyFont="1" applyFill="1" applyAlignment="1">
      <alignment horizontal="center"/>
    </xf>
    <xf numFmtId="3" fontId="3" fillId="0" borderId="0" xfId="0" applyNumberFormat="1" applyFont="1" applyAlignment="1" applyProtection="1">
      <alignment horizontal="center" vertical="center" readingOrder="2"/>
      <protection locked="0"/>
    </xf>
    <xf numFmtId="3" fontId="3" fillId="7" borderId="1" xfId="0" applyNumberFormat="1" applyFont="1" applyFill="1" applyBorder="1" applyAlignment="1" applyProtection="1">
      <alignment horizontal="center" vertical="center" readingOrder="2"/>
      <protection locked="0"/>
    </xf>
    <xf numFmtId="3" fontId="3" fillId="7" borderId="0" xfId="0" applyNumberFormat="1" applyFont="1" applyFill="1" applyAlignment="1" applyProtection="1">
      <alignment horizontal="center" vertical="center" readingOrder="2"/>
      <protection locked="0"/>
    </xf>
    <xf numFmtId="3" fontId="3" fillId="8" borderId="1" xfId="0" applyNumberFormat="1" applyFont="1" applyFill="1" applyBorder="1" applyAlignment="1" applyProtection="1">
      <alignment horizontal="center" vertical="center" readingOrder="2"/>
      <protection locked="0"/>
    </xf>
    <xf numFmtId="9" fontId="0" fillId="0" borderId="0" xfId="0" applyNumberFormat="1" applyAlignment="1">
      <alignment horizontal="center" vertical="center"/>
    </xf>
    <xf numFmtId="3" fontId="3" fillId="11" borderId="0" xfId="0" applyNumberFormat="1" applyFont="1" applyFill="1" applyAlignment="1">
      <alignment horizontal="center" vertical="center" readingOrder="2"/>
    </xf>
    <xf numFmtId="3" fontId="0" fillId="11" borderId="0" xfId="0" applyNumberFormat="1" applyFill="1">
      <alignment vertical="center"/>
    </xf>
    <xf numFmtId="3" fontId="2" fillId="0" borderId="1" xfId="0" applyNumberFormat="1" applyFont="1" applyBorder="1" applyAlignment="1" applyProtection="1">
      <alignment horizontal="center" vertical="center" shrinkToFit="1" readingOrder="2"/>
      <protection locked="0"/>
    </xf>
    <xf numFmtId="3" fontId="3" fillId="0" borderId="1" xfId="0" applyNumberFormat="1" applyFont="1" applyBorder="1" applyAlignment="1" applyProtection="1">
      <alignment horizontal="center" vertical="center" readingOrder="2"/>
      <protection locked="0"/>
    </xf>
    <xf numFmtId="3" fontId="3" fillId="0" borderId="1" xfId="0" applyNumberFormat="1" applyFont="1" applyBorder="1" applyAlignment="1" applyProtection="1">
      <alignment horizontal="center" vertical="center" shrinkToFit="1" readingOrder="2"/>
      <protection locked="0"/>
    </xf>
    <xf numFmtId="3" fontId="3" fillId="0" borderId="1" xfId="0" applyNumberFormat="1" applyFont="1" applyBorder="1" applyAlignment="1">
      <alignment horizontal="center" vertical="center" shrinkToFit="1" readingOrder="2"/>
    </xf>
    <xf numFmtId="0" fontId="7" fillId="13" borderId="16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 wrapText="1"/>
    </xf>
    <xf numFmtId="3" fontId="7" fillId="13" borderId="17" xfId="0" applyNumberFormat="1" applyFont="1" applyFill="1" applyBorder="1" applyAlignment="1">
      <alignment horizontal="center" vertical="center"/>
    </xf>
    <xf numFmtId="3" fontId="7" fillId="13" borderId="18" xfId="0" applyNumberFormat="1" applyFont="1" applyFill="1" applyBorder="1" applyAlignment="1">
      <alignment horizontal="center" vertical="center"/>
    </xf>
    <xf numFmtId="0" fontId="12" fillId="13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 wrapText="1"/>
    </xf>
    <xf numFmtId="0" fontId="9" fillId="13" borderId="17" xfId="0" applyFont="1" applyFill="1" applyBorder="1" applyAlignment="1">
      <alignment horizontal="center" vertical="center"/>
    </xf>
    <xf numFmtId="1" fontId="8" fillId="13" borderId="17" xfId="0" applyNumberFormat="1" applyFont="1" applyFill="1" applyBorder="1" applyAlignment="1">
      <alignment horizontal="center" vertical="center" wrapText="1"/>
    </xf>
    <xf numFmtId="3" fontId="8" fillId="13" borderId="17" xfId="0" applyNumberFormat="1" applyFont="1" applyFill="1" applyBorder="1" applyAlignment="1">
      <alignment horizontal="center" vertical="center"/>
    </xf>
    <xf numFmtId="3" fontId="9" fillId="13" borderId="18" xfId="0" applyNumberFormat="1" applyFont="1" applyFill="1" applyBorder="1" applyAlignment="1">
      <alignment horizontal="center" vertical="center"/>
    </xf>
    <xf numFmtId="3" fontId="8" fillId="13" borderId="18" xfId="0" applyNumberFormat="1" applyFont="1" applyFill="1" applyBorder="1" applyAlignment="1">
      <alignment horizontal="center" vertical="center"/>
    </xf>
    <xf numFmtId="9" fontId="9" fillId="13" borderId="19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9" fontId="9" fillId="0" borderId="19" xfId="0" applyNumberFormat="1" applyFont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 wrapText="1"/>
    </xf>
    <xf numFmtId="0" fontId="9" fillId="13" borderId="11" xfId="0" applyFont="1" applyFill="1" applyBorder="1" applyAlignment="1">
      <alignment horizontal="center" vertical="center"/>
    </xf>
    <xf numFmtId="1" fontId="8" fillId="13" borderId="11" xfId="0" applyNumberFormat="1" applyFont="1" applyFill="1" applyBorder="1" applyAlignment="1">
      <alignment horizontal="center" vertical="center" wrapText="1"/>
    </xf>
    <xf numFmtId="3" fontId="8" fillId="13" borderId="11" xfId="0" applyNumberFormat="1" applyFont="1" applyFill="1" applyBorder="1" applyAlignment="1">
      <alignment horizontal="center" vertical="center"/>
    </xf>
    <xf numFmtId="0" fontId="10" fillId="13" borderId="16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 vertical="center"/>
    </xf>
    <xf numFmtId="3" fontId="10" fillId="13" borderId="17" xfId="0" applyNumberFormat="1" applyFont="1" applyFill="1" applyBorder="1" applyAlignment="1">
      <alignment horizontal="center" vertical="center"/>
    </xf>
    <xf numFmtId="3" fontId="10" fillId="13" borderId="16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0" fontId="8" fillId="13" borderId="1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0" fillId="0" borderId="16" xfId="0" applyNumberFormat="1" applyFont="1" applyBorder="1" applyAlignment="1">
      <alignment horizontal="center" vertical="center"/>
    </xf>
    <xf numFmtId="0" fontId="9" fillId="13" borderId="17" xfId="0" applyFont="1" applyFill="1" applyBorder="1" applyAlignment="1">
      <alignment horizontal="center" vertical="center" wrapText="1" readingOrder="1"/>
    </xf>
    <xf numFmtId="0" fontId="8" fillId="13" borderId="17" xfId="0" applyFont="1" applyFill="1" applyBorder="1" applyAlignment="1">
      <alignment horizontal="center" vertical="center" wrapText="1" readingOrder="1"/>
    </xf>
    <xf numFmtId="3" fontId="9" fillId="13" borderId="16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9" fillId="13" borderId="11" xfId="0" applyFont="1" applyFill="1" applyBorder="1" applyAlignment="1">
      <alignment horizontal="center" vertical="center" wrapText="1" readingOrder="1"/>
    </xf>
    <xf numFmtId="0" fontId="8" fillId="13" borderId="11" xfId="0" applyFont="1" applyFill="1" applyBorder="1" applyAlignment="1">
      <alignment horizontal="center" vertical="center" wrapText="1" readingOrder="1"/>
    </xf>
    <xf numFmtId="0" fontId="10" fillId="13" borderId="2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3" fontId="9" fillId="0" borderId="16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/>
    <xf numFmtId="3" fontId="9" fillId="13" borderId="18" xfId="0" applyNumberFormat="1" applyFont="1" applyFill="1" applyBorder="1" applyAlignment="1"/>
    <xf numFmtId="3" fontId="9" fillId="0" borderId="18" xfId="0" applyNumberFormat="1" applyFont="1" applyBorder="1" applyAlignment="1"/>
    <xf numFmtId="0" fontId="10" fillId="0" borderId="21" xfId="0" applyFont="1" applyBorder="1" applyAlignment="1">
      <alignment horizontal="center" vertical="center" wrapText="1"/>
    </xf>
    <xf numFmtId="0" fontId="11" fillId="13" borderId="17" xfId="0" applyFont="1" applyFill="1" applyBorder="1" applyAlignment="1">
      <alignment horizontal="center" vertical="center" wrapText="1" readingOrder="1"/>
    </xf>
    <xf numFmtId="0" fontId="12" fillId="13" borderId="17" xfId="0" applyFont="1" applyFill="1" applyBorder="1" applyAlignment="1">
      <alignment horizontal="center" vertical="center" wrapText="1" readingOrder="1"/>
    </xf>
    <xf numFmtId="3" fontId="9" fillId="13" borderId="16" xfId="0" applyNumberFormat="1" applyFont="1" applyFill="1" applyBorder="1" applyAlignment="1"/>
    <xf numFmtId="0" fontId="11" fillId="0" borderId="11" xfId="0" applyFont="1" applyBorder="1" applyAlignment="1">
      <alignment horizontal="center" vertical="center" wrapText="1" readingOrder="1"/>
    </xf>
    <xf numFmtId="0" fontId="12" fillId="0" borderId="11" xfId="0" applyFont="1" applyBorder="1" applyAlignment="1">
      <alignment horizontal="center" vertical="center" wrapText="1" readingOrder="1"/>
    </xf>
    <xf numFmtId="0" fontId="11" fillId="13" borderId="11" xfId="0" applyFont="1" applyFill="1" applyBorder="1" applyAlignment="1">
      <alignment horizontal="center" vertical="center" wrapText="1" readingOrder="1"/>
    </xf>
    <xf numFmtId="0" fontId="12" fillId="13" borderId="11" xfId="0" applyFont="1" applyFill="1" applyBorder="1" applyAlignment="1">
      <alignment horizontal="center" vertical="center" wrapText="1" readingOrder="1"/>
    </xf>
    <xf numFmtId="0" fontId="11" fillId="0" borderId="17" xfId="0" applyFont="1" applyBorder="1" applyAlignment="1">
      <alignment horizontal="center" vertical="center" wrapText="1" readingOrder="1"/>
    </xf>
    <xf numFmtId="0" fontId="12" fillId="0" borderId="17" xfId="0" applyFont="1" applyBorder="1" applyAlignment="1">
      <alignment horizontal="center" vertical="center" wrapText="1" readingOrder="1"/>
    </xf>
    <xf numFmtId="0" fontId="9" fillId="0" borderId="17" xfId="0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 wrapText="1"/>
    </xf>
    <xf numFmtId="0" fontId="9" fillId="13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/>
    </xf>
    <xf numFmtId="1" fontId="8" fillId="0" borderId="22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1" fontId="8" fillId="0" borderId="9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3" fontId="9" fillId="0" borderId="23" xfId="0" applyNumberFormat="1" applyFont="1" applyBorder="1" applyAlignment="1"/>
    <xf numFmtId="9" fontId="9" fillId="0" borderId="1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7" fillId="13" borderId="27" xfId="0" applyNumberFormat="1" applyFont="1" applyFill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8" fillId="13" borderId="27" xfId="0" applyNumberFormat="1" applyFont="1" applyFill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13" borderId="8" xfId="0" applyNumberFormat="1" applyFont="1" applyFill="1" applyBorder="1" applyAlignment="1">
      <alignment horizontal="center" vertical="center"/>
    </xf>
    <xf numFmtId="3" fontId="10" fillId="13" borderId="25" xfId="0" applyNumberFormat="1" applyFont="1" applyFill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8" fillId="13" borderId="25" xfId="0" applyNumberFormat="1" applyFont="1" applyFill="1" applyBorder="1" applyAlignment="1">
      <alignment horizontal="center" vertical="center"/>
    </xf>
    <xf numFmtId="3" fontId="9" fillId="0" borderId="25" xfId="0" applyNumberFormat="1" applyFont="1" applyBorder="1" applyAlignment="1">
      <alignment horizontal="center" vertical="center"/>
    </xf>
    <xf numFmtId="3" fontId="9" fillId="13" borderId="27" xfId="0" applyNumberFormat="1" applyFont="1" applyFill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7" fillId="13" borderId="0" xfId="0" applyNumberFormat="1" applyFont="1" applyFill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9" fontId="28" fillId="0" borderId="1" xfId="4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9" fontId="28" fillId="0" borderId="0" xfId="4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9" fontId="28" fillId="0" borderId="10" xfId="4" applyFont="1" applyBorder="1" applyAlignment="1">
      <alignment horizontal="center" vertical="center"/>
    </xf>
    <xf numFmtId="0" fontId="30" fillId="6" borderId="9" xfId="0" applyFont="1" applyFill="1" applyBorder="1" applyAlignment="1">
      <alignment horizontal="center" vertical="center"/>
    </xf>
    <xf numFmtId="3" fontId="3" fillId="14" borderId="1" xfId="0" applyNumberFormat="1" applyFont="1" applyFill="1" applyBorder="1" applyAlignment="1">
      <alignment horizontal="center" vertical="center" readingOrder="2"/>
    </xf>
    <xf numFmtId="0" fontId="3" fillId="0" borderId="1" xfId="0" applyFont="1" applyFill="1" applyBorder="1" applyAlignment="1">
      <alignment horizontal="center" vertical="center" shrinkToFit="1" readingOrder="2"/>
    </xf>
    <xf numFmtId="0" fontId="2" fillId="0" borderId="7" xfId="0" applyFont="1" applyFill="1" applyBorder="1" applyAlignment="1">
      <alignment horizontal="center" vertical="center" shrinkToFit="1" readingOrder="2"/>
    </xf>
    <xf numFmtId="3" fontId="25" fillId="0" borderId="7" xfId="0" applyNumberFormat="1" applyFont="1" applyFill="1" applyBorder="1" applyAlignment="1" applyProtection="1">
      <alignment horizontal="center" vertical="center" shrinkToFit="1" readingOrder="2"/>
      <protection locked="0"/>
    </xf>
    <xf numFmtId="3" fontId="25" fillId="0" borderId="30" xfId="0" applyNumberFormat="1" applyFont="1" applyFill="1" applyBorder="1" applyAlignment="1" applyProtection="1">
      <alignment horizontal="center" vertical="center" shrinkToFit="1" readingOrder="2"/>
      <protection locked="0"/>
    </xf>
    <xf numFmtId="0" fontId="3" fillId="0" borderId="0" xfId="0" applyFont="1" applyFill="1" applyAlignment="1">
      <alignment horizontal="center" vertical="center" shrinkToFit="1" readingOrder="2"/>
    </xf>
    <xf numFmtId="0" fontId="3" fillId="0" borderId="3" xfId="0" applyFont="1" applyFill="1" applyBorder="1" applyAlignment="1">
      <alignment horizontal="center" vertical="center" shrinkToFit="1" readingOrder="2"/>
    </xf>
    <xf numFmtId="0" fontId="2" fillId="0" borderId="29" xfId="0" applyNumberFormat="1" applyFont="1" applyFill="1" applyBorder="1" applyAlignment="1">
      <alignment horizontal="center" vertical="center" shrinkToFit="1" readingOrder="2"/>
    </xf>
    <xf numFmtId="0" fontId="26" fillId="0" borderId="1" xfId="0" applyFont="1" applyFill="1" applyBorder="1" applyAlignment="1">
      <alignment horizontal="center" vertical="center" shrinkToFit="1" readingOrder="2"/>
    </xf>
    <xf numFmtId="0" fontId="26" fillId="0" borderId="3" xfId="0" applyFont="1" applyFill="1" applyBorder="1" applyAlignment="1">
      <alignment horizontal="center" vertical="center" shrinkToFit="1" readingOrder="2"/>
    </xf>
    <xf numFmtId="0" fontId="26" fillId="0" borderId="0" xfId="0" applyFont="1" applyFill="1" applyAlignment="1">
      <alignment horizontal="center" vertical="center" shrinkToFit="1" readingOrder="2"/>
    </xf>
    <xf numFmtId="0" fontId="31" fillId="0" borderId="0" xfId="0" applyFont="1" applyFill="1" applyAlignment="1">
      <alignment vertical="center" shrinkToFit="1"/>
    </xf>
    <xf numFmtId="0" fontId="3" fillId="0" borderId="10" xfId="0" applyNumberFormat="1" applyFont="1" applyFill="1" applyBorder="1" applyAlignment="1">
      <alignment horizontal="center" vertical="center" shrinkToFit="1" readingOrder="2"/>
    </xf>
    <xf numFmtId="1" fontId="3" fillId="0" borderId="1" xfId="0" applyNumberFormat="1" applyFont="1" applyFill="1" applyBorder="1" applyAlignment="1">
      <alignment horizontal="center" vertical="center" shrinkToFit="1" readingOrder="2"/>
    </xf>
    <xf numFmtId="3" fontId="3" fillId="0" borderId="1" xfId="0" applyNumberFormat="1" applyFont="1" applyFill="1" applyBorder="1" applyAlignment="1">
      <alignment horizontal="center" vertical="center" shrinkToFit="1" readingOrder="2"/>
    </xf>
    <xf numFmtId="3" fontId="3" fillId="0" borderId="9" xfId="0" applyNumberFormat="1" applyFont="1" applyFill="1" applyBorder="1" applyAlignment="1">
      <alignment horizontal="center" vertical="center" shrinkToFit="1" readingOrder="2"/>
    </xf>
    <xf numFmtId="0" fontId="31" fillId="0" borderId="0" xfId="0" applyFont="1" applyFill="1" applyAlignment="1">
      <alignment shrinkToFit="1"/>
    </xf>
    <xf numFmtId="0" fontId="26" fillId="0" borderId="1" xfId="1" applyFont="1" applyFill="1" applyBorder="1" applyAlignment="1" applyProtection="1">
      <alignment horizontal="center" vertical="center" shrinkToFit="1"/>
    </xf>
    <xf numFmtId="3" fontId="3" fillId="0" borderId="0" xfId="0" applyNumberFormat="1" applyFont="1" applyFill="1" applyAlignment="1">
      <alignment horizontal="center" vertical="center" shrinkToFit="1" readingOrder="2"/>
    </xf>
    <xf numFmtId="1" fontId="3" fillId="0" borderId="3" xfId="0" applyNumberFormat="1" applyFont="1" applyFill="1" applyBorder="1" applyAlignment="1">
      <alignment horizontal="center" vertical="center" shrinkToFit="1" readingOrder="2"/>
    </xf>
    <xf numFmtId="3" fontId="3" fillId="0" borderId="3" xfId="0" applyNumberFormat="1" applyFont="1" applyFill="1" applyBorder="1" applyAlignment="1">
      <alignment horizontal="center" vertical="center" shrinkToFit="1" readingOrder="2"/>
    </xf>
    <xf numFmtId="3" fontId="3" fillId="0" borderId="11" xfId="0" applyNumberFormat="1" applyFont="1" applyFill="1" applyBorder="1" applyAlignment="1">
      <alignment horizontal="center" vertical="center" shrinkToFit="1" readingOrder="2"/>
    </xf>
    <xf numFmtId="0" fontId="3" fillId="0" borderId="0" xfId="0" applyNumberFormat="1" applyFont="1" applyFill="1" applyAlignment="1">
      <alignment horizontal="center" vertical="center" shrinkToFit="1" readingOrder="2"/>
    </xf>
    <xf numFmtId="1" fontId="3" fillId="0" borderId="0" xfId="0" applyNumberFormat="1" applyFont="1" applyFill="1" applyAlignment="1">
      <alignment horizontal="center" vertical="center" shrinkToFit="1" readingOrder="2"/>
    </xf>
    <xf numFmtId="0" fontId="3" fillId="0" borderId="7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readingOrder="2"/>
    </xf>
    <xf numFmtId="0" fontId="3" fillId="4" borderId="7" xfId="0" applyFont="1" applyFill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3" fillId="4" borderId="6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shrinkToFit="1" readingOrder="2"/>
    </xf>
    <xf numFmtId="1" fontId="3" fillId="0" borderId="1" xfId="0" applyNumberFormat="1" applyFont="1" applyBorder="1" applyAlignment="1">
      <alignment horizontal="center" vertical="center" readingOrder="2"/>
    </xf>
    <xf numFmtId="1" fontId="3" fillId="3" borderId="1" xfId="0" applyNumberFormat="1" applyFont="1" applyFill="1" applyBorder="1" applyAlignment="1">
      <alignment horizontal="center" vertical="center" readingOrder="2"/>
    </xf>
    <xf numFmtId="1" fontId="3" fillId="3" borderId="6" xfId="0" applyNumberFormat="1" applyFont="1" applyFill="1" applyBorder="1" applyAlignment="1">
      <alignment horizontal="center" vertical="center" readingOrder="2"/>
    </xf>
    <xf numFmtId="1" fontId="3" fillId="0" borderId="7" xfId="0" applyNumberFormat="1" applyFont="1" applyBorder="1" applyAlignment="1">
      <alignment horizontal="center" vertical="center" readingOrder="2"/>
    </xf>
    <xf numFmtId="1" fontId="3" fillId="0" borderId="6" xfId="0" applyNumberFormat="1" applyFont="1" applyBorder="1" applyAlignment="1">
      <alignment horizontal="center" vertical="center" readingOrder="2"/>
    </xf>
    <xf numFmtId="1" fontId="3" fillId="3" borderId="7" xfId="0" applyNumberFormat="1" applyFont="1" applyFill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 wrapText="1" readingOrder="2"/>
    </xf>
    <xf numFmtId="0" fontId="0" fillId="0" borderId="6" xfId="0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  <xf numFmtId="0" fontId="19" fillId="0" borderId="2" xfId="0" applyFont="1" applyBorder="1" applyAlignment="1">
      <alignment horizontal="center" vertical="center" wrapText="1" readingOrder="2"/>
    </xf>
    <xf numFmtId="0" fontId="20" fillId="0" borderId="2" xfId="0" applyFont="1" applyBorder="1" applyAlignment="1">
      <alignment horizontal="center" vertical="center" wrapText="1" readingOrder="2"/>
    </xf>
    <xf numFmtId="0" fontId="27" fillId="12" borderId="0" xfId="0" applyFont="1" applyFill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13" borderId="2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13" borderId="25" xfId="0" applyFont="1" applyFill="1" applyBorder="1" applyAlignment="1">
      <alignment horizontal="center" vertical="center"/>
    </xf>
    <xf numFmtId="0" fontId="8" fillId="13" borderId="14" xfId="0" applyFont="1" applyFill="1" applyBorder="1" applyAlignment="1">
      <alignment horizontal="center" vertical="center"/>
    </xf>
    <xf numFmtId="0" fontId="8" fillId="13" borderId="26" xfId="0" applyFont="1" applyFill="1" applyBorder="1" applyAlignment="1">
      <alignment horizontal="center" vertical="center"/>
    </xf>
    <xf numFmtId="0" fontId="8" fillId="13" borderId="15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</cellXfs>
  <cellStyles count="5">
    <cellStyle name="Comma" xfId="3" builtinId="3"/>
    <cellStyle name="Normal" xfId="0" builtinId="0"/>
    <cellStyle name="Normal 2" xfId="1"/>
    <cellStyle name="Note" xfId="2" builtinId="10"/>
    <cellStyle name="Percent" xfId="4" builtinId="5"/>
  </cellStyles>
  <dxfs count="16">
    <dxf>
      <font>
        <strike val="0"/>
        <outline val="0"/>
        <shadow val="0"/>
        <u val="none"/>
        <vertAlign val="baseline"/>
        <sz val="12"/>
        <name val="B Nazanin"/>
        <scheme val="none"/>
      </font>
      <numFmt numFmtId="3" formatCode="#,##0"/>
      <fill>
        <patternFill patternType="none">
          <bgColor auto="1"/>
        </patternFill>
      </fill>
      <alignment textRotation="0" wrapText="0" justifyLastLine="0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 Nazanin"/>
        <scheme val="none"/>
      </font>
      <numFmt numFmtId="3" formatCode="#,##0"/>
      <fill>
        <patternFill patternType="none">
          <fgColor rgb="FF5C9BD5"/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fill>
        <patternFill patternType="none">
          <fgColor rgb="FFDEEAF6"/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fill>
        <patternFill patternType="none">
          <fgColor rgb="FFDEEAF6"/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fill>
        <patternFill patternType="none">
          <fgColor rgb="FFDEEAF6"/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numFmt numFmtId="1" formatCode="0"/>
      <fill>
        <patternFill patternType="none">
          <fgColor rgb="FFDEEAF6"/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fill>
        <patternFill patternType="none">
          <fgColor rgb="FFDEEAF6"/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fill>
        <patternFill patternType="none">
          <fgColor rgb="FFDEEAF6"/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 Nazanin"/>
        <scheme val="none"/>
      </font>
      <numFmt numFmtId="0" formatCode="General"/>
      <fill>
        <patternFill patternType="none">
          <fgColor rgb="FFDEEAF6"/>
          <bgColor auto="1"/>
        </patternFill>
      </fill>
      <alignment horizontal="center" vertical="center" textRotation="0" wrapText="0" indent="0" justifyLastLine="0" shrinkToFit="1" readingOrder="2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J1893" totalsRowShown="0" headerRowDxfId="1" dataDxfId="0" headerRowBorderDxfId="13" tableBorderDxfId="14" totalsRowBorderDxfId="12">
  <autoFilter ref="A1:J1893"/>
  <tableColumns count="10">
    <tableColumn id="1" name="ردیف" dataDxfId="11"/>
    <tableColumn id="3" name="گروه" dataDxfId="10"/>
    <tableColumn id="4" name="نام حرفه" dataDxfId="9"/>
    <tableColumn id="5" name="کد استاندارد" dataDxfId="8"/>
    <tableColumn id="6" name="نظري" dataDxfId="7"/>
    <tableColumn id="7" name="عملی " dataDxfId="6"/>
    <tableColumn id="8" name="جمع " dataDxfId="5"/>
    <tableColumn id="9" name="شیراز " dataDxfId="4"/>
    <tableColumn id="10" name="سایر شهرستانها" dataDxfId="3"/>
    <tableColumn id="11" name="شهریه مجازی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X1875"/>
  <sheetViews>
    <sheetView rightToLeft="1" zoomScale="90" zoomScaleNormal="90" zoomScaleSheetLayoutView="90" workbookViewId="0">
      <pane xSplit="4" ySplit="2" topLeftCell="E1840" activePane="bottomRight" state="frozen"/>
      <selection pane="topRight" activeCell="E1" sqref="E1"/>
      <selection pane="bottomLeft" activeCell="A3" sqref="A3"/>
      <selection pane="bottomRight" activeCell="D1852" sqref="D1852"/>
    </sheetView>
  </sheetViews>
  <sheetFormatPr defaultColWidth="9" defaultRowHeight="24" customHeight="1" x14ac:dyDescent="0.2"/>
  <cols>
    <col min="1" max="1" width="6.625" style="3" customWidth="1"/>
    <col min="2" max="2" width="11.375" style="1" hidden="1" customWidth="1"/>
    <col min="3" max="3" width="17.875" style="1" customWidth="1"/>
    <col min="4" max="4" width="35.375" style="1" customWidth="1"/>
    <col min="5" max="5" width="28.75" style="4" customWidth="1"/>
    <col min="6" max="7" width="6.625" style="3" customWidth="1"/>
    <col min="8" max="8" width="10.625" style="3" customWidth="1"/>
    <col min="9" max="9" width="11.875" style="3" hidden="1" customWidth="1"/>
    <col min="10" max="10" width="13.25" style="3" hidden="1" customWidth="1"/>
    <col min="11" max="11" width="14.125" style="2" bestFit="1" customWidth="1"/>
    <col min="12" max="12" width="13.75" style="2" hidden="1" customWidth="1"/>
    <col min="13" max="13" width="14.125" style="2" hidden="1" customWidth="1"/>
    <col min="14" max="14" width="21.875" style="2" hidden="1" customWidth="1"/>
    <col min="15" max="15" width="13" style="2" customWidth="1"/>
    <col min="16" max="16" width="22.5" style="32" bestFit="1" customWidth="1"/>
    <col min="17" max="17" width="13.75" style="2" customWidth="1"/>
    <col min="18" max="18" width="14.25" style="2" hidden="1" customWidth="1"/>
    <col min="19" max="19" width="16" style="32" customWidth="1"/>
    <col min="20" max="20" width="10.125" style="2" bestFit="1" customWidth="1"/>
    <col min="21" max="22" width="9" style="3"/>
    <col min="23" max="23" width="15.25" style="3" customWidth="1"/>
    <col min="24" max="16384" width="9" style="3"/>
  </cols>
  <sheetData>
    <row r="1" spans="1:20" ht="24" customHeight="1" x14ac:dyDescent="0.2">
      <c r="A1" s="239" t="s">
        <v>2337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3"/>
      <c r="N1" s="3"/>
    </row>
    <row r="2" spans="1:20" s="1" customFormat="1" ht="24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2124</v>
      </c>
      <c r="G2" s="5" t="s">
        <v>2125</v>
      </c>
      <c r="H2" s="5" t="s">
        <v>2126</v>
      </c>
      <c r="I2" s="7" t="s">
        <v>2122</v>
      </c>
      <c r="J2" s="7" t="s">
        <v>2123</v>
      </c>
      <c r="K2" s="7" t="s">
        <v>2049</v>
      </c>
      <c r="L2" s="7" t="s">
        <v>2123</v>
      </c>
      <c r="M2" s="7" t="s">
        <v>2129</v>
      </c>
      <c r="N2" s="7" t="s">
        <v>2128</v>
      </c>
      <c r="O2" s="7" t="s">
        <v>2170</v>
      </c>
      <c r="P2" s="80" t="s">
        <v>2318</v>
      </c>
      <c r="Q2" s="73" t="s">
        <v>2319</v>
      </c>
      <c r="R2" s="71" t="s">
        <v>2335</v>
      </c>
      <c r="S2" s="74"/>
      <c r="T2" s="71"/>
    </row>
    <row r="3" spans="1:20" ht="24" hidden="1" customHeight="1" x14ac:dyDescent="0.2">
      <c r="A3" s="8">
        <v>1</v>
      </c>
      <c r="B3" s="9" t="s">
        <v>5</v>
      </c>
      <c r="C3" s="9" t="s">
        <v>6</v>
      </c>
      <c r="D3" s="9" t="s">
        <v>7</v>
      </c>
      <c r="E3" s="10">
        <v>263140450010011</v>
      </c>
      <c r="F3" s="8">
        <v>25</v>
      </c>
      <c r="G3" s="8">
        <v>15</v>
      </c>
      <c r="H3" s="8">
        <v>40</v>
      </c>
      <c r="I3" s="11">
        <v>12973270.208333334</v>
      </c>
      <c r="J3" s="11">
        <v>11850536.875</v>
      </c>
      <c r="K3" s="12">
        <v>12973270.208333334</v>
      </c>
      <c r="L3" s="12">
        <v>11850536.875</v>
      </c>
      <c r="M3" s="12">
        <f>K3*0.8</f>
        <v>10378616.166666668</v>
      </c>
      <c r="N3" s="12">
        <f>L3*0.8</f>
        <v>9480429.5</v>
      </c>
      <c r="O3" s="2">
        <f>K3+K3*P3</f>
        <v>15567924.25</v>
      </c>
      <c r="P3" s="32">
        <v>0.2</v>
      </c>
      <c r="R3" s="2">
        <v>10970000</v>
      </c>
    </row>
    <row r="4" spans="1:20" ht="24" hidden="1" customHeight="1" x14ac:dyDescent="0.2">
      <c r="A4" s="13">
        <v>2</v>
      </c>
      <c r="B4" s="14" t="s">
        <v>5</v>
      </c>
      <c r="C4" s="14" t="s">
        <v>6</v>
      </c>
      <c r="D4" s="14" t="s">
        <v>8</v>
      </c>
      <c r="E4" s="15">
        <v>432120450010001</v>
      </c>
      <c r="F4" s="13">
        <v>70</v>
      </c>
      <c r="G4" s="13">
        <v>122</v>
      </c>
      <c r="H4" s="13">
        <v>192</v>
      </c>
      <c r="I4" s="11">
        <v>37753056.875</v>
      </c>
      <c r="J4" s="11">
        <v>33908523.541666664</v>
      </c>
      <c r="K4" s="11">
        <v>37753056.875</v>
      </c>
      <c r="L4" s="11">
        <v>33908523.541666664</v>
      </c>
      <c r="M4" s="11">
        <f t="shared" ref="M4:M73" si="0">K4*0.8</f>
        <v>30202445.5</v>
      </c>
      <c r="N4" s="11">
        <f t="shared" ref="N4:N73" si="1">L4*0.8</f>
        <v>27126818.833333332</v>
      </c>
      <c r="O4" s="2">
        <f t="shared" ref="O4:O73" si="2">K4+K4*P4</f>
        <v>45303668.25</v>
      </c>
      <c r="P4" s="32">
        <v>0.2</v>
      </c>
      <c r="R4" s="2">
        <v>53090000</v>
      </c>
    </row>
    <row r="5" spans="1:20" ht="24" hidden="1" customHeight="1" x14ac:dyDescent="0.2">
      <c r="A5" s="8">
        <v>3</v>
      </c>
      <c r="B5" s="9" t="s">
        <v>5</v>
      </c>
      <c r="C5" s="9" t="s">
        <v>6</v>
      </c>
      <c r="D5" s="9" t="s">
        <v>9</v>
      </c>
      <c r="E5" s="10">
        <v>332130450010001</v>
      </c>
      <c r="F5" s="8">
        <v>75</v>
      </c>
      <c r="G5" s="8">
        <v>15</v>
      </c>
      <c r="H5" s="8">
        <v>90</v>
      </c>
      <c r="I5" s="11">
        <v>22399336.875</v>
      </c>
      <c r="J5" s="11">
        <v>20340616.875</v>
      </c>
      <c r="K5" s="12">
        <v>22399336.875</v>
      </c>
      <c r="L5" s="12">
        <v>20340616.875</v>
      </c>
      <c r="M5" s="12">
        <f t="shared" si="0"/>
        <v>17919469.5</v>
      </c>
      <c r="N5" s="12">
        <f t="shared" si="1"/>
        <v>16272493.5</v>
      </c>
      <c r="O5" s="2">
        <f t="shared" si="2"/>
        <v>26879204.25</v>
      </c>
      <c r="P5" s="32">
        <v>0.2</v>
      </c>
      <c r="R5" s="2">
        <v>24540000</v>
      </c>
    </row>
    <row r="6" spans="1:20" ht="24" hidden="1" customHeight="1" x14ac:dyDescent="0.2">
      <c r="A6" s="13">
        <v>4</v>
      </c>
      <c r="B6" s="14" t="s">
        <v>5</v>
      </c>
      <c r="C6" s="14" t="s">
        <v>6</v>
      </c>
      <c r="D6" s="14" t="s">
        <v>10</v>
      </c>
      <c r="E6" s="15">
        <v>332230450010002</v>
      </c>
      <c r="F6" s="13">
        <v>60</v>
      </c>
      <c r="G6" s="13">
        <v>90</v>
      </c>
      <c r="H6" s="13">
        <v>150</v>
      </c>
      <c r="I6" s="11">
        <v>37485270.208333336</v>
      </c>
      <c r="J6" s="11">
        <v>34118096.875</v>
      </c>
      <c r="K6" s="11">
        <v>37485270.208333336</v>
      </c>
      <c r="L6" s="11">
        <v>34118096.875</v>
      </c>
      <c r="M6" s="11">
        <f t="shared" si="0"/>
        <v>29988216.166666672</v>
      </c>
      <c r="N6" s="11">
        <f t="shared" si="1"/>
        <v>27294477.5</v>
      </c>
      <c r="O6" s="2">
        <f t="shared" si="2"/>
        <v>44982324.25</v>
      </c>
      <c r="P6" s="32">
        <v>0.2</v>
      </c>
      <c r="R6" s="2">
        <v>41430000</v>
      </c>
    </row>
    <row r="7" spans="1:20" ht="24" hidden="1" customHeight="1" x14ac:dyDescent="0.2">
      <c r="A7" s="8">
        <v>5</v>
      </c>
      <c r="B7" s="9" t="s">
        <v>5</v>
      </c>
      <c r="C7" s="9" t="s">
        <v>6</v>
      </c>
      <c r="D7" s="9" t="s">
        <v>11</v>
      </c>
      <c r="E7" s="10">
        <v>524220450010011</v>
      </c>
      <c r="F7" s="8">
        <v>6</v>
      </c>
      <c r="G7" s="8">
        <v>18</v>
      </c>
      <c r="H7" s="8">
        <v>24</v>
      </c>
      <c r="I7" s="11">
        <v>5718480</v>
      </c>
      <c r="J7" s="11">
        <v>4948520</v>
      </c>
      <c r="K7" s="12">
        <v>5718480</v>
      </c>
      <c r="L7" s="12">
        <v>4948520</v>
      </c>
      <c r="M7" s="12">
        <f t="shared" si="0"/>
        <v>4574784</v>
      </c>
      <c r="N7" s="12">
        <f t="shared" si="1"/>
        <v>3958816</v>
      </c>
      <c r="O7" s="2">
        <f t="shared" si="2"/>
        <v>6862176</v>
      </c>
      <c r="P7" s="32">
        <v>0.2</v>
      </c>
      <c r="R7" s="2">
        <v>6650000</v>
      </c>
    </row>
    <row r="8" spans="1:20" ht="24" hidden="1" customHeight="1" x14ac:dyDescent="0.2">
      <c r="A8" s="13">
        <v>6</v>
      </c>
      <c r="B8" s="14" t="s">
        <v>5</v>
      </c>
      <c r="C8" s="14" t="s">
        <v>6</v>
      </c>
      <c r="D8" s="14" t="s">
        <v>12</v>
      </c>
      <c r="E8" s="15">
        <v>332230450010011</v>
      </c>
      <c r="F8" s="13">
        <v>4</v>
      </c>
      <c r="G8" s="13">
        <v>12</v>
      </c>
      <c r="H8" s="13">
        <v>16</v>
      </c>
      <c r="I8" s="11">
        <v>4788803.541666667</v>
      </c>
      <c r="J8" s="11">
        <v>4308736.875</v>
      </c>
      <c r="K8" s="11">
        <v>4788803.541666667</v>
      </c>
      <c r="L8" s="11">
        <v>4308736.875</v>
      </c>
      <c r="M8" s="11">
        <f t="shared" si="0"/>
        <v>3831042.833333334</v>
      </c>
      <c r="N8" s="11">
        <f t="shared" si="1"/>
        <v>3446989.5</v>
      </c>
      <c r="O8" s="2">
        <f t="shared" si="2"/>
        <v>5746564.25</v>
      </c>
      <c r="P8" s="32">
        <v>0.2</v>
      </c>
      <c r="R8" s="2">
        <v>4430000</v>
      </c>
    </row>
    <row r="9" spans="1:20" ht="24" hidden="1" customHeight="1" x14ac:dyDescent="0.2">
      <c r="A9" s="8">
        <v>7</v>
      </c>
      <c r="B9" s="9" t="s">
        <v>5</v>
      </c>
      <c r="C9" s="9" t="s">
        <v>6</v>
      </c>
      <c r="D9" s="9" t="s">
        <v>13</v>
      </c>
      <c r="E9" s="10">
        <v>431220450010001</v>
      </c>
      <c r="F9" s="8">
        <v>74</v>
      </c>
      <c r="G9" s="8">
        <v>46</v>
      </c>
      <c r="H9" s="8">
        <v>120</v>
      </c>
      <c r="I9" s="11">
        <v>27456480</v>
      </c>
      <c r="J9" s="11">
        <v>24044640</v>
      </c>
      <c r="K9" s="12">
        <v>27456480</v>
      </c>
      <c r="L9" s="12">
        <v>24044640</v>
      </c>
      <c r="M9" s="12">
        <f t="shared" si="0"/>
        <v>21965184</v>
      </c>
      <c r="N9" s="12">
        <f t="shared" si="1"/>
        <v>19235712</v>
      </c>
      <c r="O9" s="2">
        <f t="shared" si="2"/>
        <v>32947776</v>
      </c>
      <c r="P9" s="32">
        <v>0.2</v>
      </c>
      <c r="R9" s="2">
        <v>32930000</v>
      </c>
    </row>
    <row r="10" spans="1:20" ht="24" hidden="1" customHeight="1" x14ac:dyDescent="0.2">
      <c r="A10" s="13">
        <v>8</v>
      </c>
      <c r="B10" s="14" t="s">
        <v>5</v>
      </c>
      <c r="C10" s="14" t="s">
        <v>6</v>
      </c>
      <c r="D10" s="14" t="s">
        <v>14</v>
      </c>
      <c r="E10" s="15" t="s">
        <v>15</v>
      </c>
      <c r="F10" s="13">
        <v>74</v>
      </c>
      <c r="G10" s="13">
        <v>46</v>
      </c>
      <c r="H10" s="13">
        <v>120</v>
      </c>
      <c r="I10" s="11">
        <v>27396000</v>
      </c>
      <c r="J10" s="11">
        <v>23903520</v>
      </c>
      <c r="K10" s="11">
        <v>27396000</v>
      </c>
      <c r="L10" s="11">
        <v>23903520</v>
      </c>
      <c r="M10" s="11">
        <f t="shared" si="0"/>
        <v>21916800</v>
      </c>
      <c r="N10" s="11">
        <f t="shared" si="1"/>
        <v>19122816</v>
      </c>
      <c r="O10" s="2">
        <f t="shared" si="2"/>
        <v>32875200</v>
      </c>
      <c r="P10" s="32">
        <v>0.2</v>
      </c>
      <c r="R10" s="2">
        <v>32930000</v>
      </c>
    </row>
    <row r="11" spans="1:20" ht="24" customHeight="1" x14ac:dyDescent="0.2">
      <c r="A11" s="8">
        <v>9</v>
      </c>
      <c r="B11" s="9" t="s">
        <v>5</v>
      </c>
      <c r="C11" s="9" t="s">
        <v>6</v>
      </c>
      <c r="D11" s="9" t="s">
        <v>16</v>
      </c>
      <c r="E11" s="10" t="s">
        <v>17</v>
      </c>
      <c r="F11" s="8">
        <v>40</v>
      </c>
      <c r="G11" s="8">
        <v>70</v>
      </c>
      <c r="H11" s="8">
        <v>110</v>
      </c>
      <c r="I11" s="11">
        <v>26178960</v>
      </c>
      <c r="J11" s="11">
        <v>22808680</v>
      </c>
      <c r="K11" s="12">
        <v>26178960</v>
      </c>
      <c r="L11" s="12">
        <v>22808680</v>
      </c>
      <c r="M11" s="12">
        <f t="shared" si="0"/>
        <v>20943168</v>
      </c>
      <c r="N11" s="12">
        <f t="shared" si="1"/>
        <v>18246944</v>
      </c>
      <c r="O11" s="2">
        <f t="shared" si="2"/>
        <v>52357920</v>
      </c>
      <c r="P11" s="32">
        <v>1</v>
      </c>
      <c r="Q11" s="2">
        <v>80000000</v>
      </c>
      <c r="R11" s="2">
        <v>30410000</v>
      </c>
    </row>
    <row r="12" spans="1:20" ht="24" customHeight="1" x14ac:dyDescent="0.2">
      <c r="A12" s="13">
        <v>10</v>
      </c>
      <c r="B12" s="14" t="s">
        <v>5</v>
      </c>
      <c r="C12" s="14" t="s">
        <v>6</v>
      </c>
      <c r="D12" s="14" t="s">
        <v>18</v>
      </c>
      <c r="E12" s="15">
        <v>331130450020001</v>
      </c>
      <c r="F12" s="13">
        <v>35</v>
      </c>
      <c r="G12" s="13">
        <v>85</v>
      </c>
      <c r="H12" s="13">
        <v>120</v>
      </c>
      <c r="I12" s="11">
        <v>35301750.208333336</v>
      </c>
      <c r="J12" s="11">
        <v>32522256.875</v>
      </c>
      <c r="K12" s="11">
        <v>35301750.208333336</v>
      </c>
      <c r="L12" s="11">
        <v>32522256.875</v>
      </c>
      <c r="M12" s="11">
        <f t="shared" si="0"/>
        <v>28241400.166666672</v>
      </c>
      <c r="N12" s="11">
        <f t="shared" si="1"/>
        <v>26017805.5</v>
      </c>
      <c r="O12" s="2">
        <f t="shared" si="2"/>
        <v>70603500.416666672</v>
      </c>
      <c r="P12" s="32">
        <v>1</v>
      </c>
      <c r="Q12" s="2">
        <v>60000000</v>
      </c>
      <c r="R12" s="2">
        <v>33250000</v>
      </c>
    </row>
    <row r="13" spans="1:20" ht="24" customHeight="1" x14ac:dyDescent="0.2">
      <c r="A13" s="8">
        <v>11</v>
      </c>
      <c r="B13" s="9" t="s">
        <v>5</v>
      </c>
      <c r="C13" s="9" t="s">
        <v>6</v>
      </c>
      <c r="D13" s="9" t="s">
        <v>19</v>
      </c>
      <c r="E13" s="10">
        <v>241340450010001</v>
      </c>
      <c r="F13" s="8">
        <v>37</v>
      </c>
      <c r="G13" s="8">
        <v>63</v>
      </c>
      <c r="H13" s="8">
        <v>100</v>
      </c>
      <c r="I13" s="11">
        <v>38044330.208333336</v>
      </c>
      <c r="J13" s="11">
        <v>35254090.208333336</v>
      </c>
      <c r="K13" s="12">
        <v>38044330.208333336</v>
      </c>
      <c r="L13" s="12">
        <v>35254090.208333336</v>
      </c>
      <c r="M13" s="12">
        <f t="shared" si="0"/>
        <v>30435464.166666672</v>
      </c>
      <c r="N13" s="12">
        <f t="shared" si="1"/>
        <v>28203272.166666672</v>
      </c>
      <c r="O13" s="2">
        <f t="shared" si="2"/>
        <v>76088660.416666672</v>
      </c>
      <c r="P13" s="32">
        <v>1</v>
      </c>
      <c r="Q13" s="2">
        <v>120000000</v>
      </c>
      <c r="R13" s="2">
        <v>27640000</v>
      </c>
    </row>
    <row r="14" spans="1:20" ht="24" customHeight="1" x14ac:dyDescent="0.2">
      <c r="A14" s="13">
        <v>12</v>
      </c>
      <c r="B14" s="14" t="s">
        <v>5</v>
      </c>
      <c r="C14" s="14" t="s">
        <v>6</v>
      </c>
      <c r="D14" s="14" t="s">
        <v>20</v>
      </c>
      <c r="E14" s="15">
        <v>331130450030001</v>
      </c>
      <c r="F14" s="13">
        <v>27</v>
      </c>
      <c r="G14" s="13">
        <v>91</v>
      </c>
      <c r="H14" s="13">
        <v>118</v>
      </c>
      <c r="I14" s="11">
        <v>32554180</v>
      </c>
      <c r="J14" s="11">
        <v>28395120</v>
      </c>
      <c r="K14" s="11">
        <v>32554180</v>
      </c>
      <c r="L14" s="11">
        <v>28395120</v>
      </c>
      <c r="M14" s="11">
        <f t="shared" si="0"/>
        <v>26043344</v>
      </c>
      <c r="N14" s="11">
        <f t="shared" si="1"/>
        <v>22716096</v>
      </c>
      <c r="O14" s="2">
        <f t="shared" si="2"/>
        <v>65108360</v>
      </c>
      <c r="P14" s="32">
        <v>1</v>
      </c>
      <c r="Q14" s="2">
        <v>10000000</v>
      </c>
      <c r="R14" s="2">
        <v>32760000</v>
      </c>
    </row>
    <row r="15" spans="1:20" ht="24" customHeight="1" x14ac:dyDescent="0.2">
      <c r="A15" s="8">
        <v>13</v>
      </c>
      <c r="B15" s="9" t="s">
        <v>5</v>
      </c>
      <c r="C15" s="9" t="s">
        <v>6</v>
      </c>
      <c r="D15" s="9" t="s">
        <v>21</v>
      </c>
      <c r="E15" s="10">
        <v>331130450020031</v>
      </c>
      <c r="F15" s="8">
        <v>20</v>
      </c>
      <c r="G15" s="8">
        <v>50</v>
      </c>
      <c r="H15" s="8">
        <v>70</v>
      </c>
      <c r="I15" s="11">
        <v>26062396.875</v>
      </c>
      <c r="J15" s="11">
        <v>24067996.875</v>
      </c>
      <c r="K15" s="12">
        <v>26062396.875</v>
      </c>
      <c r="L15" s="12">
        <v>22680000</v>
      </c>
      <c r="M15" s="12">
        <f t="shared" si="0"/>
        <v>20849917.5</v>
      </c>
      <c r="N15" s="12">
        <f t="shared" si="1"/>
        <v>18144000</v>
      </c>
      <c r="O15" s="2">
        <f t="shared" si="2"/>
        <v>52124793.75</v>
      </c>
      <c r="P15" s="32">
        <v>1</v>
      </c>
      <c r="Q15" s="2">
        <v>70000000</v>
      </c>
      <c r="R15" s="2">
        <v>19400000</v>
      </c>
    </row>
    <row r="16" spans="1:20" ht="24" customHeight="1" x14ac:dyDescent="0.2">
      <c r="A16" s="8"/>
      <c r="B16" s="9" t="s">
        <v>5</v>
      </c>
      <c r="C16" s="9" t="s">
        <v>6</v>
      </c>
      <c r="D16" s="9" t="s">
        <v>2329</v>
      </c>
      <c r="E16" s="50" t="s">
        <v>2272</v>
      </c>
      <c r="F16" s="8"/>
      <c r="G16" s="8"/>
      <c r="H16" s="8">
        <v>55</v>
      </c>
      <c r="I16" s="11"/>
      <c r="J16" s="11"/>
      <c r="K16" s="70">
        <f t="shared" ref="K16:K21" si="3">H16*380000</f>
        <v>20900000</v>
      </c>
      <c r="L16" s="50"/>
      <c r="M16" s="50"/>
      <c r="N16" s="50"/>
      <c r="O16" s="2">
        <f t="shared" si="2"/>
        <v>41800000</v>
      </c>
      <c r="P16" s="32">
        <v>1</v>
      </c>
      <c r="Q16" s="2">
        <v>60000000</v>
      </c>
      <c r="R16" s="2" t="e">
        <v>#N/A</v>
      </c>
    </row>
    <row r="17" spans="1:18" ht="24" customHeight="1" x14ac:dyDescent="0.2">
      <c r="A17" s="8"/>
      <c r="B17" s="9"/>
      <c r="C17" s="9" t="s">
        <v>6</v>
      </c>
      <c r="D17" s="9" t="s">
        <v>2330</v>
      </c>
      <c r="E17" s="50" t="s">
        <v>2272</v>
      </c>
      <c r="F17" s="8"/>
      <c r="G17" s="8"/>
      <c r="H17" s="8">
        <v>46</v>
      </c>
      <c r="I17" s="11"/>
      <c r="J17" s="11"/>
      <c r="K17" s="70">
        <f t="shared" si="3"/>
        <v>17480000</v>
      </c>
      <c r="L17" s="50"/>
      <c r="M17" s="50"/>
      <c r="N17" s="50"/>
      <c r="O17" s="2">
        <f t="shared" si="2"/>
        <v>34960000</v>
      </c>
      <c r="P17" s="32">
        <v>1</v>
      </c>
      <c r="Q17" s="2">
        <v>50000000</v>
      </c>
      <c r="R17" s="2" t="e">
        <v>#N/A</v>
      </c>
    </row>
    <row r="18" spans="1:18" ht="24" customHeight="1" x14ac:dyDescent="0.2">
      <c r="A18" s="8"/>
      <c r="B18" s="9"/>
      <c r="C18" s="9" t="s">
        <v>6</v>
      </c>
      <c r="D18" s="9" t="s">
        <v>2331</v>
      </c>
      <c r="E18" s="50" t="s">
        <v>2272</v>
      </c>
      <c r="F18" s="8"/>
      <c r="G18" s="8"/>
      <c r="H18" s="8">
        <v>40</v>
      </c>
      <c r="I18" s="11"/>
      <c r="J18" s="11"/>
      <c r="K18" s="70">
        <f t="shared" si="3"/>
        <v>15200000</v>
      </c>
      <c r="L18" s="50"/>
      <c r="M18" s="50"/>
      <c r="N18" s="50"/>
      <c r="O18" s="2">
        <f t="shared" si="2"/>
        <v>30400000</v>
      </c>
      <c r="P18" s="32">
        <v>1</v>
      </c>
      <c r="Q18" s="2">
        <v>60000000</v>
      </c>
      <c r="R18" s="2" t="e">
        <v>#N/A</v>
      </c>
    </row>
    <row r="19" spans="1:18" ht="24" customHeight="1" x14ac:dyDescent="0.2">
      <c r="A19" s="8"/>
      <c r="B19" s="9"/>
      <c r="C19" s="9" t="s">
        <v>6</v>
      </c>
      <c r="D19" s="9" t="s">
        <v>2332</v>
      </c>
      <c r="E19" s="50" t="s">
        <v>2272</v>
      </c>
      <c r="F19" s="8"/>
      <c r="G19" s="8"/>
      <c r="H19" s="8">
        <v>30</v>
      </c>
      <c r="I19" s="11"/>
      <c r="J19" s="11"/>
      <c r="K19" s="70">
        <f t="shared" si="3"/>
        <v>11400000</v>
      </c>
      <c r="L19" s="50"/>
      <c r="M19" s="50"/>
      <c r="N19" s="50"/>
      <c r="O19" s="2">
        <f t="shared" si="2"/>
        <v>22800000</v>
      </c>
      <c r="P19" s="32">
        <v>1</v>
      </c>
      <c r="Q19" s="2">
        <v>70000000</v>
      </c>
      <c r="R19" s="2" t="e">
        <v>#N/A</v>
      </c>
    </row>
    <row r="20" spans="1:18" ht="24" customHeight="1" x14ac:dyDescent="0.2">
      <c r="A20" s="8"/>
      <c r="B20" s="9"/>
      <c r="C20" s="9" t="s">
        <v>6</v>
      </c>
      <c r="D20" s="9" t="s">
        <v>2334</v>
      </c>
      <c r="E20" s="50" t="s">
        <v>2272</v>
      </c>
      <c r="F20" s="8"/>
      <c r="G20" s="8"/>
      <c r="H20" s="8">
        <v>60</v>
      </c>
      <c r="I20" s="11"/>
      <c r="J20" s="11"/>
      <c r="K20" s="70">
        <f t="shared" si="3"/>
        <v>22800000</v>
      </c>
      <c r="L20" s="50"/>
      <c r="M20" s="50"/>
      <c r="N20" s="50"/>
      <c r="O20" s="2">
        <f t="shared" si="2"/>
        <v>45600000</v>
      </c>
      <c r="P20" s="32">
        <v>1</v>
      </c>
      <c r="Q20" s="2">
        <v>10000000</v>
      </c>
      <c r="R20" s="2" t="e">
        <v>#N/A</v>
      </c>
    </row>
    <row r="21" spans="1:18" ht="24" customHeight="1" x14ac:dyDescent="0.2">
      <c r="A21" s="8"/>
      <c r="B21" s="9"/>
      <c r="C21" s="9" t="s">
        <v>6</v>
      </c>
      <c r="D21" s="9" t="s">
        <v>2333</v>
      </c>
      <c r="E21" s="50" t="s">
        <v>2272</v>
      </c>
      <c r="F21" s="8"/>
      <c r="G21" s="8"/>
      <c r="H21" s="8">
        <v>30</v>
      </c>
      <c r="I21" s="11"/>
      <c r="J21" s="11"/>
      <c r="K21" s="70">
        <f t="shared" si="3"/>
        <v>11400000</v>
      </c>
      <c r="L21" s="50"/>
      <c r="M21" s="50"/>
      <c r="N21" s="50"/>
      <c r="O21" s="2">
        <f t="shared" si="2"/>
        <v>22800000</v>
      </c>
      <c r="P21" s="32">
        <v>1</v>
      </c>
      <c r="Q21" s="2">
        <v>70000000</v>
      </c>
      <c r="R21" s="2" t="e">
        <v>#N/A</v>
      </c>
    </row>
    <row r="22" spans="1:18" ht="24" hidden="1" customHeight="1" x14ac:dyDescent="0.2">
      <c r="A22" s="13">
        <v>14</v>
      </c>
      <c r="B22" s="14" t="s">
        <v>5</v>
      </c>
      <c r="C22" s="14" t="s">
        <v>6</v>
      </c>
      <c r="D22" s="14" t="s">
        <v>22</v>
      </c>
      <c r="E22" s="15">
        <v>333130450020001</v>
      </c>
      <c r="F22" s="13">
        <v>20</v>
      </c>
      <c r="G22" s="13">
        <v>60</v>
      </c>
      <c r="H22" s="13">
        <v>80</v>
      </c>
      <c r="I22" s="11">
        <v>40726630.208333336</v>
      </c>
      <c r="J22" s="11">
        <v>37945296.875</v>
      </c>
      <c r="K22" s="11">
        <v>31162000</v>
      </c>
      <c r="L22" s="11">
        <v>25968000</v>
      </c>
      <c r="M22" s="11">
        <f t="shared" si="0"/>
        <v>24929600</v>
      </c>
      <c r="N22" s="11">
        <f t="shared" si="1"/>
        <v>20774400</v>
      </c>
      <c r="O22" s="2">
        <f t="shared" si="2"/>
        <v>37394400</v>
      </c>
      <c r="P22" s="32">
        <v>0.2</v>
      </c>
      <c r="R22" s="2">
        <v>22190000</v>
      </c>
    </row>
    <row r="23" spans="1:18" ht="24" hidden="1" customHeight="1" x14ac:dyDescent="0.2">
      <c r="A23" s="8">
        <v>15</v>
      </c>
      <c r="B23" s="9" t="s">
        <v>5</v>
      </c>
      <c r="C23" s="9" t="s">
        <v>6</v>
      </c>
      <c r="D23" s="9" t="s">
        <v>23</v>
      </c>
      <c r="E23" s="10" t="s">
        <v>24</v>
      </c>
      <c r="F23" s="8">
        <v>60</v>
      </c>
      <c r="G23" s="8">
        <v>20</v>
      </c>
      <c r="H23" s="8">
        <v>80</v>
      </c>
      <c r="I23" s="11">
        <v>32294000</v>
      </c>
      <c r="J23" s="11">
        <v>28720000</v>
      </c>
      <c r="K23" s="12">
        <v>25248000</v>
      </c>
      <c r="L23" s="12">
        <v>21040000</v>
      </c>
      <c r="M23" s="12">
        <f t="shared" si="0"/>
        <v>20198400</v>
      </c>
      <c r="N23" s="12">
        <f t="shared" si="1"/>
        <v>16832000</v>
      </c>
      <c r="O23" s="2">
        <f t="shared" si="2"/>
        <v>30297600</v>
      </c>
      <c r="P23" s="32">
        <v>0.2</v>
      </c>
      <c r="R23" s="2">
        <v>21870000</v>
      </c>
    </row>
    <row r="24" spans="1:18" ht="24" hidden="1" customHeight="1" x14ac:dyDescent="0.2">
      <c r="A24" s="13">
        <v>16</v>
      </c>
      <c r="B24" s="14" t="s">
        <v>5</v>
      </c>
      <c r="C24" s="14" t="s">
        <v>6</v>
      </c>
      <c r="D24" s="14" t="s">
        <v>25</v>
      </c>
      <c r="E24" s="15">
        <v>332430450030011</v>
      </c>
      <c r="F24" s="13">
        <v>22</v>
      </c>
      <c r="G24" s="13">
        <v>18</v>
      </c>
      <c r="H24" s="13">
        <v>40</v>
      </c>
      <c r="I24" s="11">
        <v>18205470.208333332</v>
      </c>
      <c r="J24" s="11">
        <v>17233176.875</v>
      </c>
      <c r="K24" s="11">
        <v>15322000</v>
      </c>
      <c r="L24" s="11">
        <v>12768000</v>
      </c>
      <c r="M24" s="11">
        <f t="shared" si="0"/>
        <v>12257600</v>
      </c>
      <c r="N24" s="11">
        <f t="shared" si="1"/>
        <v>10214400</v>
      </c>
      <c r="O24" s="2">
        <f t="shared" si="2"/>
        <v>18386400</v>
      </c>
      <c r="P24" s="32">
        <v>0.2</v>
      </c>
      <c r="R24" s="2">
        <v>11000000</v>
      </c>
    </row>
    <row r="25" spans="1:18" ht="24" hidden="1" customHeight="1" x14ac:dyDescent="0.2">
      <c r="A25" s="8">
        <v>17</v>
      </c>
      <c r="B25" s="9" t="s">
        <v>5</v>
      </c>
      <c r="C25" s="9" t="s">
        <v>6</v>
      </c>
      <c r="D25" s="9" t="s">
        <v>26</v>
      </c>
      <c r="E25" s="10">
        <v>335430450000011</v>
      </c>
      <c r="F25" s="8">
        <v>74</v>
      </c>
      <c r="G25" s="8">
        <v>154</v>
      </c>
      <c r="H25" s="8">
        <v>228</v>
      </c>
      <c r="I25" s="11">
        <v>51797550.208333336</v>
      </c>
      <c r="J25" s="11">
        <v>46512616.875</v>
      </c>
      <c r="K25" s="12">
        <v>51797550.208333336</v>
      </c>
      <c r="L25" s="12">
        <v>46512616.875</v>
      </c>
      <c r="M25" s="12">
        <f t="shared" si="0"/>
        <v>41438040.166666672</v>
      </c>
      <c r="N25" s="12">
        <f t="shared" si="1"/>
        <v>37210093.5</v>
      </c>
      <c r="O25" s="2">
        <f t="shared" si="2"/>
        <v>62157060.25</v>
      </c>
      <c r="P25" s="32">
        <v>0.2</v>
      </c>
      <c r="R25" s="2">
        <v>63120000</v>
      </c>
    </row>
    <row r="26" spans="1:18" ht="24" hidden="1" customHeight="1" x14ac:dyDescent="0.2">
      <c r="A26" s="13">
        <v>18</v>
      </c>
      <c r="B26" s="14" t="s">
        <v>5</v>
      </c>
      <c r="C26" s="14" t="s">
        <v>6</v>
      </c>
      <c r="D26" s="14" t="s">
        <v>27</v>
      </c>
      <c r="E26" s="15">
        <v>431120450080001</v>
      </c>
      <c r="F26" s="13">
        <v>139</v>
      </c>
      <c r="G26" s="13">
        <v>241</v>
      </c>
      <c r="H26" s="13">
        <v>380</v>
      </c>
      <c r="I26" s="11">
        <v>71220656.875</v>
      </c>
      <c r="J26" s="11">
        <v>61903430.208333336</v>
      </c>
      <c r="K26" s="11">
        <v>71220656.875</v>
      </c>
      <c r="L26" s="11">
        <v>61903430.208333336</v>
      </c>
      <c r="M26" s="11">
        <f t="shared" si="0"/>
        <v>56976525.5</v>
      </c>
      <c r="N26" s="11">
        <f t="shared" si="1"/>
        <v>49522744.166666672</v>
      </c>
      <c r="O26" s="2">
        <f t="shared" si="2"/>
        <v>85464788.25</v>
      </c>
      <c r="P26" s="32">
        <v>0.2</v>
      </c>
      <c r="R26" s="2">
        <v>105070000</v>
      </c>
    </row>
    <row r="27" spans="1:18" ht="24" hidden="1" customHeight="1" x14ac:dyDescent="0.2">
      <c r="A27" s="8">
        <v>19</v>
      </c>
      <c r="B27" s="9" t="s">
        <v>5</v>
      </c>
      <c r="C27" s="9" t="s">
        <v>6</v>
      </c>
      <c r="D27" s="9" t="s">
        <v>28</v>
      </c>
      <c r="E27" s="10">
        <v>431120450090001</v>
      </c>
      <c r="F27" s="8">
        <v>119</v>
      </c>
      <c r="G27" s="8">
        <v>221</v>
      </c>
      <c r="H27" s="8">
        <v>340</v>
      </c>
      <c r="I27" s="11">
        <v>66887856.875</v>
      </c>
      <c r="J27" s="11">
        <v>60271083.541666664</v>
      </c>
      <c r="K27" s="12">
        <v>66887856.875</v>
      </c>
      <c r="L27" s="12">
        <v>60271083.541666664</v>
      </c>
      <c r="M27" s="12">
        <f t="shared" si="0"/>
        <v>53510285.5</v>
      </c>
      <c r="N27" s="12">
        <f t="shared" si="1"/>
        <v>48216866.833333336</v>
      </c>
      <c r="O27" s="2">
        <f t="shared" si="2"/>
        <v>80265428.25</v>
      </c>
      <c r="P27" s="32">
        <v>0.2</v>
      </c>
      <c r="R27" s="2">
        <v>94060000</v>
      </c>
    </row>
    <row r="28" spans="1:18" ht="24" hidden="1" customHeight="1" x14ac:dyDescent="0.2">
      <c r="A28" s="13">
        <v>20</v>
      </c>
      <c r="B28" s="14" t="s">
        <v>5</v>
      </c>
      <c r="C28" s="14" t="s">
        <v>6</v>
      </c>
      <c r="D28" s="14" t="s">
        <v>29</v>
      </c>
      <c r="E28" s="15">
        <v>431320450010002</v>
      </c>
      <c r="F28" s="13">
        <v>38</v>
      </c>
      <c r="G28" s="13">
        <v>82</v>
      </c>
      <c r="H28" s="13">
        <v>120</v>
      </c>
      <c r="I28" s="11">
        <v>26601760</v>
      </c>
      <c r="J28" s="11">
        <v>24344293.333333332</v>
      </c>
      <c r="K28" s="11">
        <v>26601760</v>
      </c>
      <c r="L28" s="11">
        <v>24344293.333333332</v>
      </c>
      <c r="M28" s="11">
        <f t="shared" si="0"/>
        <v>21281408</v>
      </c>
      <c r="N28" s="11">
        <f t="shared" si="1"/>
        <v>19475434.666666668</v>
      </c>
      <c r="O28" s="2">
        <f t="shared" si="2"/>
        <v>31922112</v>
      </c>
      <c r="P28" s="32">
        <v>0.2</v>
      </c>
      <c r="R28" s="2">
        <v>33230000</v>
      </c>
    </row>
    <row r="29" spans="1:18" ht="24" hidden="1" customHeight="1" x14ac:dyDescent="0.2">
      <c r="A29" s="8">
        <v>21</v>
      </c>
      <c r="B29" s="9" t="s">
        <v>5</v>
      </c>
      <c r="C29" s="9" t="s">
        <v>6</v>
      </c>
      <c r="D29" s="9" t="s">
        <v>30</v>
      </c>
      <c r="E29" s="10" t="s">
        <v>31</v>
      </c>
      <c r="F29" s="8">
        <v>80</v>
      </c>
      <c r="G29" s="8">
        <v>40</v>
      </c>
      <c r="H29" s="8">
        <v>120</v>
      </c>
      <c r="I29" s="11">
        <v>27079920</v>
      </c>
      <c r="J29" s="11">
        <v>23646840</v>
      </c>
      <c r="K29" s="12">
        <v>27079920</v>
      </c>
      <c r="L29" s="12">
        <v>23646840</v>
      </c>
      <c r="M29" s="12">
        <f t="shared" si="0"/>
        <v>21663936</v>
      </c>
      <c r="N29" s="12">
        <f t="shared" si="1"/>
        <v>18917472</v>
      </c>
      <c r="O29" s="2">
        <f t="shared" si="2"/>
        <v>32495904</v>
      </c>
      <c r="P29" s="32">
        <v>0.2</v>
      </c>
      <c r="R29" s="2">
        <v>32890000</v>
      </c>
    </row>
    <row r="30" spans="1:18" ht="24" hidden="1" customHeight="1" x14ac:dyDescent="0.2">
      <c r="A30" s="13">
        <v>22</v>
      </c>
      <c r="B30" s="14" t="s">
        <v>5</v>
      </c>
      <c r="C30" s="14" t="s">
        <v>6</v>
      </c>
      <c r="D30" s="14" t="s">
        <v>32</v>
      </c>
      <c r="E30" s="15" t="s">
        <v>33</v>
      </c>
      <c r="F30" s="13">
        <v>50</v>
      </c>
      <c r="G30" s="13">
        <v>90</v>
      </c>
      <c r="H30" s="13">
        <v>140</v>
      </c>
      <c r="I30" s="11">
        <v>32357520</v>
      </c>
      <c r="J30" s="11">
        <v>28300200</v>
      </c>
      <c r="K30" s="11">
        <v>32357520</v>
      </c>
      <c r="L30" s="11">
        <v>28300200</v>
      </c>
      <c r="M30" s="11">
        <f t="shared" si="0"/>
        <v>25886016</v>
      </c>
      <c r="N30" s="11">
        <f t="shared" si="1"/>
        <v>22640160</v>
      </c>
      <c r="O30" s="2">
        <f t="shared" si="2"/>
        <v>38829024</v>
      </c>
      <c r="P30" s="32">
        <v>0.2</v>
      </c>
      <c r="R30" s="2">
        <v>38720000</v>
      </c>
    </row>
    <row r="31" spans="1:18" ht="24" hidden="1" customHeight="1" x14ac:dyDescent="0.2">
      <c r="A31" s="8">
        <v>23</v>
      </c>
      <c r="B31" s="9" t="s">
        <v>5</v>
      </c>
      <c r="C31" s="9" t="s">
        <v>6</v>
      </c>
      <c r="D31" s="9" t="s">
        <v>34</v>
      </c>
      <c r="E31" s="10">
        <v>241140450030001</v>
      </c>
      <c r="F31" s="8">
        <v>55</v>
      </c>
      <c r="G31" s="8">
        <v>95</v>
      </c>
      <c r="H31" s="8">
        <v>150</v>
      </c>
      <c r="I31" s="11">
        <v>41723640.208333336</v>
      </c>
      <c r="J31" s="11">
        <v>37604146.875</v>
      </c>
      <c r="K31" s="12">
        <v>41723640.208333336</v>
      </c>
      <c r="L31" s="12">
        <v>37604146.875</v>
      </c>
      <c r="M31" s="12">
        <f t="shared" si="0"/>
        <v>33378912.166666672</v>
      </c>
      <c r="N31" s="12">
        <f t="shared" si="1"/>
        <v>30083317.5</v>
      </c>
      <c r="O31" s="2">
        <f t="shared" si="2"/>
        <v>50068368.25</v>
      </c>
      <c r="P31" s="32">
        <v>0.2</v>
      </c>
      <c r="R31" s="2">
        <v>41470000</v>
      </c>
    </row>
    <row r="32" spans="1:18" ht="24" hidden="1" customHeight="1" x14ac:dyDescent="0.2">
      <c r="A32" s="13">
        <v>24</v>
      </c>
      <c r="B32" s="14" t="s">
        <v>5</v>
      </c>
      <c r="C32" s="14" t="s">
        <v>6</v>
      </c>
      <c r="D32" s="14" t="s">
        <v>35</v>
      </c>
      <c r="E32" s="15">
        <v>431120450020001</v>
      </c>
      <c r="F32" s="13">
        <v>60</v>
      </c>
      <c r="G32" s="13">
        <v>80</v>
      </c>
      <c r="H32" s="13">
        <v>140</v>
      </c>
      <c r="I32" s="11">
        <v>31240036.875</v>
      </c>
      <c r="J32" s="11">
        <v>28518276.875</v>
      </c>
      <c r="K32" s="11">
        <v>31240036.875</v>
      </c>
      <c r="L32" s="11">
        <v>28518276.875</v>
      </c>
      <c r="M32" s="11">
        <f t="shared" si="0"/>
        <v>24992029.5</v>
      </c>
      <c r="N32" s="11">
        <f t="shared" si="1"/>
        <v>22814621.5</v>
      </c>
      <c r="O32" s="2">
        <f t="shared" si="2"/>
        <v>37488044.25</v>
      </c>
      <c r="P32" s="32">
        <v>0.2</v>
      </c>
      <c r="R32" s="2">
        <v>38640000</v>
      </c>
    </row>
    <row r="33" spans="1:18" ht="24" hidden="1" customHeight="1" x14ac:dyDescent="0.2">
      <c r="A33" s="8">
        <v>25</v>
      </c>
      <c r="B33" s="9" t="s">
        <v>5</v>
      </c>
      <c r="C33" s="9" t="s">
        <v>6</v>
      </c>
      <c r="D33" s="9" t="s">
        <v>36</v>
      </c>
      <c r="E33" s="10" t="s">
        <v>37</v>
      </c>
      <c r="F33" s="8">
        <v>60</v>
      </c>
      <c r="G33" s="8">
        <v>80</v>
      </c>
      <c r="H33" s="8">
        <v>140</v>
      </c>
      <c r="I33" s="11">
        <v>32469120</v>
      </c>
      <c r="J33" s="11">
        <v>28336080</v>
      </c>
      <c r="K33" s="12">
        <v>32469120</v>
      </c>
      <c r="L33" s="12">
        <v>28336080</v>
      </c>
      <c r="M33" s="12">
        <f t="shared" si="0"/>
        <v>25975296</v>
      </c>
      <c r="N33" s="12">
        <f t="shared" si="1"/>
        <v>22668864</v>
      </c>
      <c r="O33" s="2">
        <f t="shared" si="2"/>
        <v>38962944</v>
      </c>
      <c r="P33" s="32">
        <v>0.2</v>
      </c>
      <c r="R33" s="2">
        <v>38640000</v>
      </c>
    </row>
    <row r="34" spans="1:18" ht="24" hidden="1" customHeight="1" x14ac:dyDescent="0.2">
      <c r="A34" s="13">
        <v>26</v>
      </c>
      <c r="B34" s="14" t="s">
        <v>5</v>
      </c>
      <c r="C34" s="14" t="s">
        <v>6</v>
      </c>
      <c r="D34" s="14" t="s">
        <v>38</v>
      </c>
      <c r="E34" s="15" t="s">
        <v>39</v>
      </c>
      <c r="F34" s="13">
        <v>59</v>
      </c>
      <c r="G34" s="13">
        <v>91</v>
      </c>
      <c r="H34" s="13">
        <v>150</v>
      </c>
      <c r="I34" s="11">
        <v>34649280</v>
      </c>
      <c r="J34" s="11">
        <v>30038640</v>
      </c>
      <c r="K34" s="11">
        <v>34649280</v>
      </c>
      <c r="L34" s="11">
        <v>30038640</v>
      </c>
      <c r="M34" s="11">
        <f t="shared" si="0"/>
        <v>27719424</v>
      </c>
      <c r="N34" s="11">
        <f t="shared" si="1"/>
        <v>24030912</v>
      </c>
      <c r="O34" s="2">
        <f t="shared" si="2"/>
        <v>41579136</v>
      </c>
      <c r="P34" s="32">
        <v>0.2</v>
      </c>
      <c r="R34" s="2">
        <v>41440000</v>
      </c>
    </row>
    <row r="35" spans="1:18" ht="24" hidden="1" customHeight="1" x14ac:dyDescent="0.2">
      <c r="A35" s="8">
        <v>27</v>
      </c>
      <c r="B35" s="9" t="s">
        <v>5</v>
      </c>
      <c r="C35" s="9" t="s">
        <v>6</v>
      </c>
      <c r="D35" s="9" t="s">
        <v>40</v>
      </c>
      <c r="E35" s="10" t="s">
        <v>41</v>
      </c>
      <c r="F35" s="8">
        <v>60</v>
      </c>
      <c r="G35" s="8">
        <v>70</v>
      </c>
      <c r="H35" s="8">
        <v>130</v>
      </c>
      <c r="I35" s="11">
        <v>30432000</v>
      </c>
      <c r="J35" s="11">
        <v>26472160</v>
      </c>
      <c r="K35" s="12">
        <v>30432000</v>
      </c>
      <c r="L35" s="12">
        <v>26472160</v>
      </c>
      <c r="M35" s="12">
        <f t="shared" si="0"/>
        <v>24345600</v>
      </c>
      <c r="N35" s="12">
        <f t="shared" si="1"/>
        <v>21177728</v>
      </c>
      <c r="O35" s="2">
        <f t="shared" si="2"/>
        <v>36518400</v>
      </c>
      <c r="P35" s="32">
        <v>0.2</v>
      </c>
      <c r="R35" s="2">
        <v>35840000</v>
      </c>
    </row>
    <row r="36" spans="1:18" ht="24" hidden="1" customHeight="1" x14ac:dyDescent="0.2">
      <c r="A36" s="13">
        <v>28</v>
      </c>
      <c r="B36" s="14" t="s">
        <v>5</v>
      </c>
      <c r="C36" s="14" t="s">
        <v>6</v>
      </c>
      <c r="D36" s="14" t="s">
        <v>42</v>
      </c>
      <c r="E36" s="15">
        <v>431120450040001</v>
      </c>
      <c r="F36" s="13">
        <v>33</v>
      </c>
      <c r="G36" s="13">
        <v>55</v>
      </c>
      <c r="H36" s="13">
        <v>88</v>
      </c>
      <c r="I36" s="11">
        <v>21943936.875</v>
      </c>
      <c r="J36" s="11">
        <v>20078976.875</v>
      </c>
      <c r="K36" s="11">
        <v>21943936.875</v>
      </c>
      <c r="L36" s="11">
        <v>20078976.875</v>
      </c>
      <c r="M36" s="11">
        <f t="shared" si="0"/>
        <v>17555149.5</v>
      </c>
      <c r="N36" s="11">
        <f t="shared" si="1"/>
        <v>16063181.5</v>
      </c>
      <c r="O36" s="2">
        <f t="shared" si="2"/>
        <v>26332724.25</v>
      </c>
      <c r="P36" s="32">
        <v>0.2</v>
      </c>
      <c r="R36" s="2">
        <v>24320000</v>
      </c>
    </row>
    <row r="37" spans="1:18" ht="24" hidden="1" customHeight="1" x14ac:dyDescent="0.2">
      <c r="A37" s="8">
        <v>29</v>
      </c>
      <c r="B37" s="9" t="s">
        <v>5</v>
      </c>
      <c r="C37" s="9" t="s">
        <v>6</v>
      </c>
      <c r="D37" s="9" t="s">
        <v>43</v>
      </c>
      <c r="E37" s="10" t="s">
        <v>44</v>
      </c>
      <c r="F37" s="8">
        <v>50</v>
      </c>
      <c r="G37" s="8">
        <v>86</v>
      </c>
      <c r="H37" s="8">
        <v>136</v>
      </c>
      <c r="I37" s="11">
        <v>31965600</v>
      </c>
      <c r="J37" s="11">
        <v>27815680</v>
      </c>
      <c r="K37" s="12">
        <v>31965600</v>
      </c>
      <c r="L37" s="12">
        <v>27815680</v>
      </c>
      <c r="M37" s="12">
        <f t="shared" si="0"/>
        <v>25572480</v>
      </c>
      <c r="N37" s="12">
        <f t="shared" si="1"/>
        <v>22252544</v>
      </c>
      <c r="O37" s="2">
        <f t="shared" si="2"/>
        <v>38358720</v>
      </c>
      <c r="P37" s="32">
        <v>0.2</v>
      </c>
      <c r="R37" s="2">
        <v>37600000</v>
      </c>
    </row>
    <row r="38" spans="1:18" ht="24" hidden="1" customHeight="1" x14ac:dyDescent="0.2">
      <c r="A38" s="13">
        <v>30</v>
      </c>
      <c r="B38" s="14" t="s">
        <v>5</v>
      </c>
      <c r="C38" s="14" t="s">
        <v>6</v>
      </c>
      <c r="D38" s="14" t="s">
        <v>45</v>
      </c>
      <c r="E38" s="15">
        <v>241140450050002</v>
      </c>
      <c r="F38" s="13">
        <v>112</v>
      </c>
      <c r="G38" s="13">
        <v>103</v>
      </c>
      <c r="H38" s="13">
        <v>215</v>
      </c>
      <c r="I38" s="11">
        <v>55047320</v>
      </c>
      <c r="J38" s="11">
        <v>49619680</v>
      </c>
      <c r="K38" s="11">
        <v>55047320</v>
      </c>
      <c r="L38" s="11">
        <v>49619680</v>
      </c>
      <c r="M38" s="11">
        <f t="shared" si="0"/>
        <v>44037856</v>
      </c>
      <c r="N38" s="11">
        <f t="shared" si="1"/>
        <v>39695744</v>
      </c>
      <c r="O38" s="2">
        <f t="shared" si="2"/>
        <v>66056784</v>
      </c>
      <c r="P38" s="32">
        <v>0.2</v>
      </c>
      <c r="R38" s="2">
        <v>59180000</v>
      </c>
    </row>
    <row r="39" spans="1:18" ht="24" hidden="1" customHeight="1" x14ac:dyDescent="0.2">
      <c r="A39" s="8">
        <v>31</v>
      </c>
      <c r="B39" s="9" t="s">
        <v>5</v>
      </c>
      <c r="C39" s="9" t="s">
        <v>6</v>
      </c>
      <c r="D39" s="9" t="s">
        <v>46</v>
      </c>
      <c r="E39" s="10" t="s">
        <v>47</v>
      </c>
      <c r="F39" s="8">
        <v>72</v>
      </c>
      <c r="G39" s="8">
        <v>38</v>
      </c>
      <c r="H39" s="8">
        <v>110</v>
      </c>
      <c r="I39" s="11">
        <v>25991760</v>
      </c>
      <c r="J39" s="11">
        <v>22609000</v>
      </c>
      <c r="K39" s="12">
        <v>25991760</v>
      </c>
      <c r="L39" s="12">
        <v>22609000</v>
      </c>
      <c r="M39" s="12">
        <f t="shared" si="0"/>
        <v>20793408</v>
      </c>
      <c r="N39" s="12">
        <f t="shared" si="1"/>
        <v>18087200</v>
      </c>
      <c r="O39" s="2">
        <f t="shared" si="2"/>
        <v>31190112</v>
      </c>
      <c r="P39" s="32">
        <v>0.2</v>
      </c>
      <c r="R39" s="2">
        <v>30160000</v>
      </c>
    </row>
    <row r="40" spans="1:18" ht="24" hidden="1" customHeight="1" x14ac:dyDescent="0.2">
      <c r="A40" s="13">
        <v>32</v>
      </c>
      <c r="B40" s="14" t="s">
        <v>5</v>
      </c>
      <c r="C40" s="14" t="s">
        <v>6</v>
      </c>
      <c r="D40" s="14" t="s">
        <v>48</v>
      </c>
      <c r="E40" s="15">
        <v>431120450020011</v>
      </c>
      <c r="F40" s="13">
        <v>32</v>
      </c>
      <c r="G40" s="13">
        <v>56</v>
      </c>
      <c r="H40" s="13">
        <v>88</v>
      </c>
      <c r="I40" s="11">
        <v>21796693.333333332</v>
      </c>
      <c r="J40" s="11">
        <v>20132000</v>
      </c>
      <c r="K40" s="11">
        <v>21796693.333333332</v>
      </c>
      <c r="L40" s="11">
        <v>20132000</v>
      </c>
      <c r="M40" s="11">
        <f t="shared" si="0"/>
        <v>17437354.666666668</v>
      </c>
      <c r="N40" s="11">
        <f t="shared" si="1"/>
        <v>16105600</v>
      </c>
      <c r="O40" s="2">
        <f t="shared" si="2"/>
        <v>26156032</v>
      </c>
      <c r="P40" s="32">
        <v>0.2</v>
      </c>
      <c r="R40" s="2">
        <v>24330000</v>
      </c>
    </row>
    <row r="41" spans="1:18" ht="24" hidden="1" customHeight="1" x14ac:dyDescent="0.2">
      <c r="A41" s="8">
        <v>33</v>
      </c>
      <c r="B41" s="9" t="s">
        <v>5</v>
      </c>
      <c r="C41" s="9" t="s">
        <v>6</v>
      </c>
      <c r="D41" s="9" t="s">
        <v>49</v>
      </c>
      <c r="E41" s="10">
        <v>431120450010101</v>
      </c>
      <c r="F41" s="8">
        <v>15</v>
      </c>
      <c r="G41" s="8">
        <v>45</v>
      </c>
      <c r="H41" s="8">
        <v>60</v>
      </c>
      <c r="I41" s="11">
        <v>15786676.875</v>
      </c>
      <c r="J41" s="11">
        <v>14556836.875</v>
      </c>
      <c r="K41" s="12">
        <v>15786676.875</v>
      </c>
      <c r="L41" s="12">
        <v>14556836.875</v>
      </c>
      <c r="M41" s="12">
        <f t="shared" si="0"/>
        <v>12629341.5</v>
      </c>
      <c r="N41" s="12">
        <f t="shared" si="1"/>
        <v>11645469.5</v>
      </c>
      <c r="O41" s="2">
        <f t="shared" si="2"/>
        <v>18944012.25</v>
      </c>
      <c r="P41" s="32">
        <v>0.2</v>
      </c>
      <c r="R41" s="2">
        <v>16640000</v>
      </c>
    </row>
    <row r="42" spans="1:18" ht="24" hidden="1" customHeight="1" x14ac:dyDescent="0.2">
      <c r="A42" s="13">
        <v>34</v>
      </c>
      <c r="B42" s="14" t="s">
        <v>5</v>
      </c>
      <c r="C42" s="14" t="s">
        <v>6</v>
      </c>
      <c r="D42" s="14" t="s">
        <v>50</v>
      </c>
      <c r="E42" s="15">
        <v>241140450050012</v>
      </c>
      <c r="F42" s="13">
        <v>30</v>
      </c>
      <c r="G42" s="13">
        <v>70</v>
      </c>
      <c r="H42" s="13">
        <v>100</v>
      </c>
      <c r="I42" s="11">
        <v>28877183.541666668</v>
      </c>
      <c r="J42" s="11">
        <v>26076943.541666668</v>
      </c>
      <c r="K42" s="11">
        <v>28877183.541666668</v>
      </c>
      <c r="L42" s="11">
        <v>26076943.541666668</v>
      </c>
      <c r="M42" s="11">
        <f t="shared" si="0"/>
        <v>23101746.833333336</v>
      </c>
      <c r="N42" s="11">
        <f t="shared" si="1"/>
        <v>20861554.833333336</v>
      </c>
      <c r="O42" s="2">
        <f t="shared" si="2"/>
        <v>34652620.25</v>
      </c>
      <c r="P42" s="32">
        <v>0.2</v>
      </c>
      <c r="R42" s="2">
        <v>27700000</v>
      </c>
    </row>
    <row r="43" spans="1:18" ht="24" hidden="1" customHeight="1" x14ac:dyDescent="0.2">
      <c r="A43" s="8">
        <v>35</v>
      </c>
      <c r="B43" s="9" t="s">
        <v>5</v>
      </c>
      <c r="C43" s="9" t="s">
        <v>6</v>
      </c>
      <c r="D43" s="9" t="s">
        <v>51</v>
      </c>
      <c r="E43" s="10">
        <v>431120450010071</v>
      </c>
      <c r="F43" s="8">
        <v>20</v>
      </c>
      <c r="G43" s="8">
        <v>20</v>
      </c>
      <c r="H43" s="8">
        <v>40</v>
      </c>
      <c r="I43" s="11">
        <v>10578456.875</v>
      </c>
      <c r="J43" s="11">
        <v>9746163.541666666</v>
      </c>
      <c r="K43" s="12">
        <v>10578456.875</v>
      </c>
      <c r="L43" s="12">
        <v>9746163.541666666</v>
      </c>
      <c r="M43" s="12">
        <f t="shared" si="0"/>
        <v>8462765.5</v>
      </c>
      <c r="N43" s="12">
        <f t="shared" si="1"/>
        <v>7796930.833333333</v>
      </c>
      <c r="O43" s="2">
        <f t="shared" si="2"/>
        <v>12694148.25</v>
      </c>
      <c r="P43" s="32">
        <v>0.2</v>
      </c>
      <c r="R43" s="2">
        <v>11010000</v>
      </c>
    </row>
    <row r="44" spans="1:18" ht="24" hidden="1" customHeight="1" x14ac:dyDescent="0.2">
      <c r="A44" s="13">
        <v>36</v>
      </c>
      <c r="B44" s="14" t="s">
        <v>5</v>
      </c>
      <c r="C44" s="14" t="s">
        <v>6</v>
      </c>
      <c r="D44" s="14" t="s">
        <v>52</v>
      </c>
      <c r="E44" s="15">
        <v>431120450010061</v>
      </c>
      <c r="F44" s="13">
        <v>28</v>
      </c>
      <c r="G44" s="13">
        <v>12</v>
      </c>
      <c r="H44" s="13">
        <v>40</v>
      </c>
      <c r="I44" s="11">
        <v>10510296.875</v>
      </c>
      <c r="J44" s="11">
        <v>9699443.541666666</v>
      </c>
      <c r="K44" s="11">
        <v>10510296.875</v>
      </c>
      <c r="L44" s="11">
        <v>9699443.541666666</v>
      </c>
      <c r="M44" s="11">
        <f t="shared" si="0"/>
        <v>8408237.5</v>
      </c>
      <c r="N44" s="11">
        <f t="shared" si="1"/>
        <v>7759554.833333333</v>
      </c>
      <c r="O44" s="2">
        <f t="shared" si="2"/>
        <v>12612356.25</v>
      </c>
      <c r="P44" s="32">
        <v>0.2</v>
      </c>
      <c r="R44" s="2">
        <v>10950000</v>
      </c>
    </row>
    <row r="45" spans="1:18" ht="24" hidden="1" customHeight="1" x14ac:dyDescent="0.2">
      <c r="A45" s="8">
        <v>37</v>
      </c>
      <c r="B45" s="9" t="s">
        <v>5</v>
      </c>
      <c r="C45" s="9" t="s">
        <v>6</v>
      </c>
      <c r="D45" s="9" t="s">
        <v>53</v>
      </c>
      <c r="E45" s="10">
        <v>241140450060001</v>
      </c>
      <c r="F45" s="8">
        <v>34</v>
      </c>
      <c r="G45" s="8">
        <v>68</v>
      </c>
      <c r="H45" s="8">
        <v>102</v>
      </c>
      <c r="I45" s="11">
        <v>29412220.208333332</v>
      </c>
      <c r="J45" s="11">
        <v>26465180.208333332</v>
      </c>
      <c r="K45" s="12">
        <v>29412220.208333332</v>
      </c>
      <c r="L45" s="12">
        <v>26465180.208333332</v>
      </c>
      <c r="M45" s="12">
        <f t="shared" si="0"/>
        <v>23529776.166666668</v>
      </c>
      <c r="N45" s="12">
        <f t="shared" si="1"/>
        <v>21172144.166666668</v>
      </c>
      <c r="O45" s="2">
        <f t="shared" si="2"/>
        <v>35294664.25</v>
      </c>
      <c r="P45" s="32">
        <v>0.2</v>
      </c>
      <c r="R45" s="2">
        <v>28230000</v>
      </c>
    </row>
    <row r="46" spans="1:18" ht="24" hidden="1" customHeight="1" x14ac:dyDescent="0.2">
      <c r="A46" s="13">
        <v>38</v>
      </c>
      <c r="B46" s="14" t="s">
        <v>5</v>
      </c>
      <c r="C46" s="14" t="s">
        <v>6</v>
      </c>
      <c r="D46" s="14" t="s">
        <v>54</v>
      </c>
      <c r="E46" s="15">
        <v>431120450010011</v>
      </c>
      <c r="F46" s="13">
        <v>8</v>
      </c>
      <c r="G46" s="13">
        <v>24</v>
      </c>
      <c r="H46" s="13">
        <v>32</v>
      </c>
      <c r="I46" s="11">
        <v>8836256.875</v>
      </c>
      <c r="J46" s="11">
        <v>8145350.208333333</v>
      </c>
      <c r="K46" s="11">
        <v>8836256.875</v>
      </c>
      <c r="L46" s="11">
        <v>8145350.208333333</v>
      </c>
      <c r="M46" s="11">
        <f t="shared" si="0"/>
        <v>7069005.5</v>
      </c>
      <c r="N46" s="11">
        <f t="shared" si="1"/>
        <v>6516280.166666667</v>
      </c>
      <c r="O46" s="2">
        <f t="shared" si="2"/>
        <v>10603508.25</v>
      </c>
      <c r="P46" s="32">
        <v>0.2</v>
      </c>
      <c r="R46" s="2">
        <v>8870000</v>
      </c>
    </row>
    <row r="47" spans="1:18" ht="24" hidden="1" customHeight="1" x14ac:dyDescent="0.2">
      <c r="A47" s="8">
        <v>39</v>
      </c>
      <c r="B47" s="9" t="s">
        <v>5</v>
      </c>
      <c r="C47" s="9" t="s">
        <v>6</v>
      </c>
      <c r="D47" s="9" t="s">
        <v>55</v>
      </c>
      <c r="E47" s="10">
        <v>524920450010071</v>
      </c>
      <c r="F47" s="8">
        <v>29</v>
      </c>
      <c r="G47" s="8">
        <v>30</v>
      </c>
      <c r="H47" s="8">
        <v>59</v>
      </c>
      <c r="I47" s="11">
        <v>15616866.875</v>
      </c>
      <c r="J47" s="11">
        <v>14184493.541666666</v>
      </c>
      <c r="K47" s="12">
        <v>15616866.875</v>
      </c>
      <c r="L47" s="12">
        <v>14184493.541666666</v>
      </c>
      <c r="M47" s="12">
        <f t="shared" si="0"/>
        <v>12493493.5</v>
      </c>
      <c r="N47" s="12">
        <f t="shared" si="1"/>
        <v>11347594.833333334</v>
      </c>
      <c r="O47" s="2">
        <f t="shared" si="2"/>
        <v>18740240.25</v>
      </c>
      <c r="P47" s="32">
        <v>0.2</v>
      </c>
      <c r="R47" s="2">
        <v>16250000</v>
      </c>
    </row>
    <row r="48" spans="1:18" ht="24" hidden="1" customHeight="1" x14ac:dyDescent="0.2">
      <c r="A48" s="13">
        <v>40</v>
      </c>
      <c r="B48" s="14" t="s">
        <v>5</v>
      </c>
      <c r="C48" s="14" t="s">
        <v>6</v>
      </c>
      <c r="D48" s="14" t="s">
        <v>56</v>
      </c>
      <c r="E48" s="15" t="s">
        <v>57</v>
      </c>
      <c r="F48" s="13">
        <v>56</v>
      </c>
      <c r="G48" s="13">
        <v>40</v>
      </c>
      <c r="H48" s="13">
        <v>96</v>
      </c>
      <c r="I48" s="11">
        <v>21856080</v>
      </c>
      <c r="J48" s="11">
        <v>18964360</v>
      </c>
      <c r="K48" s="11">
        <v>21856080</v>
      </c>
      <c r="L48" s="11">
        <v>18964360</v>
      </c>
      <c r="M48" s="11">
        <f t="shared" si="0"/>
        <v>17484864</v>
      </c>
      <c r="N48" s="11">
        <f t="shared" si="1"/>
        <v>15171488</v>
      </c>
      <c r="O48" s="2">
        <f t="shared" si="2"/>
        <v>26227296</v>
      </c>
      <c r="P48" s="32">
        <v>0.2</v>
      </c>
      <c r="R48" s="2">
        <v>26370000</v>
      </c>
    </row>
    <row r="49" spans="1:18" ht="24" hidden="1" customHeight="1" x14ac:dyDescent="0.2">
      <c r="A49" s="8">
        <v>41</v>
      </c>
      <c r="B49" s="9" t="s">
        <v>5</v>
      </c>
      <c r="C49" s="9" t="s">
        <v>6</v>
      </c>
      <c r="D49" s="9" t="s">
        <v>58</v>
      </c>
      <c r="E49" s="10">
        <v>333130450030001</v>
      </c>
      <c r="F49" s="8">
        <v>13</v>
      </c>
      <c r="G49" s="8">
        <v>75</v>
      </c>
      <c r="H49" s="8">
        <v>88</v>
      </c>
      <c r="I49" s="11">
        <v>26098336.875</v>
      </c>
      <c r="J49" s="11">
        <v>23967296.875</v>
      </c>
      <c r="K49" s="12">
        <v>26098336.875</v>
      </c>
      <c r="L49" s="12">
        <v>23967296.875</v>
      </c>
      <c r="M49" s="12">
        <f t="shared" si="0"/>
        <v>20878669.5</v>
      </c>
      <c r="N49" s="12">
        <f t="shared" si="1"/>
        <v>19173837.5</v>
      </c>
      <c r="O49" s="2">
        <f t="shared" si="2"/>
        <v>31318004.25</v>
      </c>
      <c r="P49" s="32">
        <v>0.2</v>
      </c>
      <c r="R49" s="2">
        <v>24480000</v>
      </c>
    </row>
    <row r="50" spans="1:18" ht="24" hidden="1" customHeight="1" x14ac:dyDescent="0.2">
      <c r="A50" s="13">
        <v>42</v>
      </c>
      <c r="B50" s="14" t="s">
        <v>5</v>
      </c>
      <c r="C50" s="14" t="s">
        <v>6</v>
      </c>
      <c r="D50" s="14" t="s">
        <v>58</v>
      </c>
      <c r="E50" s="15" t="s">
        <v>59</v>
      </c>
      <c r="F50" s="13">
        <v>13</v>
      </c>
      <c r="G50" s="13">
        <v>75</v>
      </c>
      <c r="H50" s="13">
        <v>88</v>
      </c>
      <c r="I50" s="11">
        <v>21577200</v>
      </c>
      <c r="J50" s="11">
        <v>18819320</v>
      </c>
      <c r="K50" s="11">
        <v>21577200</v>
      </c>
      <c r="L50" s="11">
        <v>18819320</v>
      </c>
      <c r="M50" s="11">
        <f t="shared" si="0"/>
        <v>17261760</v>
      </c>
      <c r="N50" s="11">
        <f t="shared" si="1"/>
        <v>15055456</v>
      </c>
      <c r="O50" s="2">
        <f t="shared" si="2"/>
        <v>25892640</v>
      </c>
      <c r="P50" s="32">
        <v>0.2</v>
      </c>
      <c r="R50" s="2">
        <v>24480000</v>
      </c>
    </row>
    <row r="51" spans="1:18" ht="24" hidden="1" customHeight="1" x14ac:dyDescent="0.2">
      <c r="A51" s="8">
        <v>43</v>
      </c>
      <c r="B51" s="9" t="s">
        <v>5</v>
      </c>
      <c r="C51" s="9" t="s">
        <v>6</v>
      </c>
      <c r="D51" s="9" t="s">
        <v>60</v>
      </c>
      <c r="E51" s="10">
        <v>331130450010021</v>
      </c>
      <c r="F51" s="8">
        <v>15</v>
      </c>
      <c r="G51" s="8">
        <v>40</v>
      </c>
      <c r="H51" s="8">
        <v>55</v>
      </c>
      <c r="I51" s="11">
        <v>17492058.541666668</v>
      </c>
      <c r="J51" s="11">
        <v>16101791.875</v>
      </c>
      <c r="K51" s="12">
        <v>17492058.541666668</v>
      </c>
      <c r="L51" s="12">
        <v>16101791.875</v>
      </c>
      <c r="M51" s="12">
        <f t="shared" si="0"/>
        <v>13993646.833333336</v>
      </c>
      <c r="N51" s="12">
        <f t="shared" si="1"/>
        <v>12881433.5</v>
      </c>
      <c r="O51" s="2">
        <f t="shared" si="2"/>
        <v>20990470.25</v>
      </c>
      <c r="P51" s="32">
        <v>0.2</v>
      </c>
      <c r="R51" s="2">
        <v>15250000</v>
      </c>
    </row>
    <row r="52" spans="1:18" ht="24" hidden="1" customHeight="1" x14ac:dyDescent="0.2">
      <c r="A52" s="13">
        <v>44</v>
      </c>
      <c r="B52" s="14" t="s">
        <v>5</v>
      </c>
      <c r="C52" s="14" t="s">
        <v>6</v>
      </c>
      <c r="D52" s="14" t="s">
        <v>61</v>
      </c>
      <c r="E52" s="15">
        <v>524920450010021</v>
      </c>
      <c r="F52" s="13">
        <v>5</v>
      </c>
      <c r="G52" s="13">
        <v>15</v>
      </c>
      <c r="H52" s="13">
        <v>20</v>
      </c>
      <c r="I52" s="11">
        <v>5418656.875</v>
      </c>
      <c r="J52" s="11">
        <v>4997510.208333333</v>
      </c>
      <c r="K52" s="11">
        <v>5418656.875</v>
      </c>
      <c r="L52" s="11">
        <v>4997510.208333333</v>
      </c>
      <c r="M52" s="11">
        <f t="shared" si="0"/>
        <v>4334925.5</v>
      </c>
      <c r="N52" s="11">
        <f t="shared" si="1"/>
        <v>3998008.1666666665</v>
      </c>
      <c r="O52" s="2">
        <f t="shared" si="2"/>
        <v>6502388.25</v>
      </c>
      <c r="P52" s="32">
        <v>0.2</v>
      </c>
      <c r="R52" s="2">
        <v>5540000</v>
      </c>
    </row>
    <row r="53" spans="1:18" ht="24" hidden="1" customHeight="1" x14ac:dyDescent="0.2">
      <c r="A53" s="8">
        <v>45</v>
      </c>
      <c r="B53" s="9" t="s">
        <v>5</v>
      </c>
      <c r="C53" s="9" t="s">
        <v>6</v>
      </c>
      <c r="D53" s="9" t="s">
        <v>62</v>
      </c>
      <c r="E53" s="10">
        <v>335230450010011</v>
      </c>
      <c r="F53" s="8">
        <v>5</v>
      </c>
      <c r="G53" s="8">
        <v>15</v>
      </c>
      <c r="H53" s="8">
        <v>20</v>
      </c>
      <c r="I53" s="11">
        <v>5878203.541666667</v>
      </c>
      <c r="J53" s="11">
        <v>5371616.875</v>
      </c>
      <c r="K53" s="12">
        <v>5878203.541666667</v>
      </c>
      <c r="L53" s="12">
        <v>5371616.875</v>
      </c>
      <c r="M53" s="12">
        <f t="shared" si="0"/>
        <v>4702562.833333334</v>
      </c>
      <c r="N53" s="12">
        <f t="shared" si="1"/>
        <v>4297293.5</v>
      </c>
      <c r="O53" s="2">
        <f t="shared" si="2"/>
        <v>7053844.25</v>
      </c>
      <c r="P53" s="32">
        <v>0.2</v>
      </c>
      <c r="R53" s="2">
        <v>5540000</v>
      </c>
    </row>
    <row r="54" spans="1:18" ht="24" hidden="1" customHeight="1" x14ac:dyDescent="0.2">
      <c r="A54" s="13">
        <v>46</v>
      </c>
      <c r="B54" s="14" t="s">
        <v>5</v>
      </c>
      <c r="C54" s="14" t="s">
        <v>6</v>
      </c>
      <c r="D54" s="14" t="s">
        <v>63</v>
      </c>
      <c r="E54" s="15">
        <v>523020450010001</v>
      </c>
      <c r="F54" s="13">
        <v>23</v>
      </c>
      <c r="G54" s="13">
        <v>54</v>
      </c>
      <c r="H54" s="13">
        <v>77</v>
      </c>
      <c r="I54" s="11">
        <v>18223680</v>
      </c>
      <c r="J54" s="11">
        <v>15762640</v>
      </c>
      <c r="K54" s="11">
        <v>18223680</v>
      </c>
      <c r="L54" s="11">
        <v>15762640</v>
      </c>
      <c r="M54" s="11">
        <f t="shared" si="0"/>
        <v>14578944</v>
      </c>
      <c r="N54" s="11">
        <f t="shared" si="1"/>
        <v>12610112</v>
      </c>
      <c r="O54" s="2">
        <f t="shared" si="2"/>
        <v>21868416</v>
      </c>
      <c r="P54" s="32">
        <v>0.2</v>
      </c>
      <c r="R54" s="2">
        <v>21330000</v>
      </c>
    </row>
    <row r="55" spans="1:18" ht="24" hidden="1" customHeight="1" x14ac:dyDescent="0.2">
      <c r="A55" s="8">
        <v>47</v>
      </c>
      <c r="B55" s="9" t="s">
        <v>5</v>
      </c>
      <c r="C55" s="9" t="s">
        <v>6</v>
      </c>
      <c r="D55" s="9" t="s">
        <v>64</v>
      </c>
      <c r="E55" s="10">
        <v>331130450020021</v>
      </c>
      <c r="F55" s="8">
        <v>20</v>
      </c>
      <c r="G55" s="8">
        <v>20</v>
      </c>
      <c r="H55" s="8">
        <v>40</v>
      </c>
      <c r="I55" s="11">
        <v>11647163.541666666</v>
      </c>
      <c r="J55" s="11">
        <v>10605336.875</v>
      </c>
      <c r="K55" s="12">
        <v>11647163.541666666</v>
      </c>
      <c r="L55" s="12">
        <v>10605336.875</v>
      </c>
      <c r="M55" s="12">
        <f t="shared" si="0"/>
        <v>9317730.833333334</v>
      </c>
      <c r="N55" s="12">
        <f t="shared" si="1"/>
        <v>8484269.5</v>
      </c>
      <c r="O55" s="2">
        <f t="shared" si="2"/>
        <v>13976596.25</v>
      </c>
      <c r="P55" s="32">
        <v>0.2</v>
      </c>
      <c r="R55" s="2">
        <v>11010000</v>
      </c>
    </row>
    <row r="56" spans="1:18" ht="24" hidden="1" customHeight="1" x14ac:dyDescent="0.2">
      <c r="A56" s="13">
        <v>48</v>
      </c>
      <c r="B56" s="14" t="s">
        <v>5</v>
      </c>
      <c r="C56" s="14" t="s">
        <v>6</v>
      </c>
      <c r="D56" s="14" t="s">
        <v>65</v>
      </c>
      <c r="E56" s="15">
        <v>522320450010001</v>
      </c>
      <c r="F56" s="13">
        <v>80</v>
      </c>
      <c r="G56" s="13">
        <v>50</v>
      </c>
      <c r="H56" s="13">
        <v>130</v>
      </c>
      <c r="I56" s="11">
        <v>28754216.875</v>
      </c>
      <c r="J56" s="11">
        <v>26101390.208333332</v>
      </c>
      <c r="K56" s="11">
        <v>28754216.875</v>
      </c>
      <c r="L56" s="11">
        <v>26101390.208333332</v>
      </c>
      <c r="M56" s="11">
        <f t="shared" si="0"/>
        <v>23003373.5</v>
      </c>
      <c r="N56" s="11">
        <f t="shared" si="1"/>
        <v>20881112.166666668</v>
      </c>
      <c r="O56" s="2">
        <f t="shared" si="2"/>
        <v>34505060.25</v>
      </c>
      <c r="P56" s="32">
        <v>0.2</v>
      </c>
      <c r="R56" s="2">
        <v>35680000</v>
      </c>
    </row>
    <row r="57" spans="1:18" ht="24" hidden="1" customHeight="1" x14ac:dyDescent="0.2">
      <c r="A57" s="8">
        <v>49</v>
      </c>
      <c r="B57" s="9" t="s">
        <v>5</v>
      </c>
      <c r="C57" s="9" t="s">
        <v>6</v>
      </c>
      <c r="D57" s="9" t="s">
        <v>66</v>
      </c>
      <c r="E57" s="10" t="s">
        <v>67</v>
      </c>
      <c r="F57" s="8">
        <v>80</v>
      </c>
      <c r="G57" s="8">
        <v>50</v>
      </c>
      <c r="H57" s="8">
        <v>130</v>
      </c>
      <c r="I57" s="11">
        <v>30356880</v>
      </c>
      <c r="J57" s="11">
        <v>25994600</v>
      </c>
      <c r="K57" s="12">
        <v>30356880</v>
      </c>
      <c r="L57" s="12">
        <v>25994600</v>
      </c>
      <c r="M57" s="12">
        <f t="shared" si="0"/>
        <v>24285504</v>
      </c>
      <c r="N57" s="12">
        <f t="shared" si="1"/>
        <v>20795680</v>
      </c>
      <c r="O57" s="2">
        <f t="shared" si="2"/>
        <v>36428256</v>
      </c>
      <c r="P57" s="32">
        <v>0.2</v>
      </c>
      <c r="R57" s="2">
        <v>35680000</v>
      </c>
    </row>
    <row r="58" spans="1:18" ht="24" hidden="1" customHeight="1" x14ac:dyDescent="0.2">
      <c r="A58" s="13">
        <v>50</v>
      </c>
      <c r="B58" s="14" t="s">
        <v>5</v>
      </c>
      <c r="C58" s="14" t="s">
        <v>6</v>
      </c>
      <c r="D58" s="14" t="s">
        <v>68</v>
      </c>
      <c r="E58" s="15">
        <v>524920450010051</v>
      </c>
      <c r="F58" s="13">
        <v>26</v>
      </c>
      <c r="G58" s="13">
        <v>74</v>
      </c>
      <c r="H58" s="13">
        <v>100</v>
      </c>
      <c r="I58" s="11">
        <v>26672516.875</v>
      </c>
      <c r="J58" s="11">
        <v>24399450.208333332</v>
      </c>
      <c r="K58" s="11">
        <v>26672516.875</v>
      </c>
      <c r="L58" s="11">
        <v>24399450.208333332</v>
      </c>
      <c r="M58" s="11">
        <f t="shared" si="0"/>
        <v>21338013.5</v>
      </c>
      <c r="N58" s="11">
        <f t="shared" si="1"/>
        <v>19519560.166666668</v>
      </c>
      <c r="O58" s="2">
        <f t="shared" si="2"/>
        <v>32007020.25</v>
      </c>
      <c r="P58" s="32">
        <v>0.2</v>
      </c>
      <c r="R58" s="2">
        <v>27730000</v>
      </c>
    </row>
    <row r="59" spans="1:18" ht="24" hidden="1" customHeight="1" x14ac:dyDescent="0.2">
      <c r="A59" s="8">
        <v>51</v>
      </c>
      <c r="B59" s="9" t="s">
        <v>5</v>
      </c>
      <c r="C59" s="9" t="s">
        <v>6</v>
      </c>
      <c r="D59" s="9" t="s">
        <v>69</v>
      </c>
      <c r="E59" s="10">
        <v>524920450010041</v>
      </c>
      <c r="F59" s="8">
        <v>13</v>
      </c>
      <c r="G59" s="8">
        <v>37</v>
      </c>
      <c r="H59" s="8">
        <v>50</v>
      </c>
      <c r="I59" s="11">
        <v>13467021.875</v>
      </c>
      <c r="J59" s="11">
        <v>12303608.541666666</v>
      </c>
      <c r="K59" s="12">
        <v>13467021.875</v>
      </c>
      <c r="L59" s="12">
        <v>12303608.541666666</v>
      </c>
      <c r="M59" s="12">
        <f t="shared" si="0"/>
        <v>10773617.5</v>
      </c>
      <c r="N59" s="12">
        <f t="shared" si="1"/>
        <v>9842886.833333334</v>
      </c>
      <c r="O59" s="2">
        <f t="shared" si="2"/>
        <v>16160426.25</v>
      </c>
      <c r="P59" s="32">
        <v>0.2</v>
      </c>
      <c r="R59" s="2">
        <v>13860000</v>
      </c>
    </row>
    <row r="60" spans="1:18" ht="24" hidden="1" customHeight="1" x14ac:dyDescent="0.2">
      <c r="A60" s="13">
        <v>52</v>
      </c>
      <c r="B60" s="14" t="s">
        <v>5</v>
      </c>
      <c r="C60" s="14" t="s">
        <v>6</v>
      </c>
      <c r="D60" s="14" t="s">
        <v>70</v>
      </c>
      <c r="E60" s="15">
        <v>524920450010031</v>
      </c>
      <c r="F60" s="13">
        <v>13</v>
      </c>
      <c r="G60" s="13">
        <v>37</v>
      </c>
      <c r="H60" s="13">
        <v>50</v>
      </c>
      <c r="I60" s="11">
        <v>13520781.875</v>
      </c>
      <c r="J60" s="11">
        <v>12283448.541666666</v>
      </c>
      <c r="K60" s="11">
        <v>13520781.875</v>
      </c>
      <c r="L60" s="11">
        <v>12283448.541666666</v>
      </c>
      <c r="M60" s="11">
        <f t="shared" si="0"/>
        <v>10816625.5</v>
      </c>
      <c r="N60" s="11">
        <f t="shared" si="1"/>
        <v>9826758.833333334</v>
      </c>
      <c r="O60" s="2">
        <f t="shared" si="2"/>
        <v>16224938.25</v>
      </c>
      <c r="P60" s="32">
        <v>0.2</v>
      </c>
      <c r="R60" s="2">
        <v>13860000</v>
      </c>
    </row>
    <row r="61" spans="1:18" ht="24" hidden="1" customHeight="1" x14ac:dyDescent="0.2">
      <c r="A61" s="8">
        <v>53</v>
      </c>
      <c r="B61" s="9" t="s">
        <v>5</v>
      </c>
      <c r="C61" s="9" t="s">
        <v>6</v>
      </c>
      <c r="D61" s="9" t="s">
        <v>71</v>
      </c>
      <c r="E61" s="10">
        <v>243140450010031</v>
      </c>
      <c r="F61" s="8">
        <v>15</v>
      </c>
      <c r="G61" s="8">
        <v>35</v>
      </c>
      <c r="H61" s="8">
        <v>50</v>
      </c>
      <c r="I61" s="11">
        <v>16274105.208333334</v>
      </c>
      <c r="J61" s="11">
        <v>14786625.208333334</v>
      </c>
      <c r="K61" s="12">
        <v>16274105.208333334</v>
      </c>
      <c r="L61" s="12">
        <v>14786625.208333334</v>
      </c>
      <c r="M61" s="12">
        <f t="shared" si="0"/>
        <v>13019284.166666668</v>
      </c>
      <c r="N61" s="12">
        <f t="shared" si="1"/>
        <v>11829300.166666668</v>
      </c>
      <c r="O61" s="2">
        <f t="shared" si="2"/>
        <v>19528926.25</v>
      </c>
      <c r="P61" s="32">
        <v>0.2</v>
      </c>
      <c r="R61" s="2">
        <v>13850000</v>
      </c>
    </row>
    <row r="62" spans="1:18" ht="24" hidden="1" customHeight="1" x14ac:dyDescent="0.2">
      <c r="A62" s="13">
        <v>54</v>
      </c>
      <c r="B62" s="14" t="s">
        <v>5</v>
      </c>
      <c r="C62" s="14" t="s">
        <v>6</v>
      </c>
      <c r="D62" s="14" t="s">
        <v>72</v>
      </c>
      <c r="E62" s="15">
        <v>421120450030001</v>
      </c>
      <c r="F62" s="13">
        <v>118</v>
      </c>
      <c r="G62" s="13">
        <v>171</v>
      </c>
      <c r="H62" s="13">
        <v>289</v>
      </c>
      <c r="I62" s="11">
        <v>56694351.875</v>
      </c>
      <c r="J62" s="11">
        <v>51083498.541666664</v>
      </c>
      <c r="K62" s="11">
        <v>56694351.875</v>
      </c>
      <c r="L62" s="11">
        <v>51083498.541666664</v>
      </c>
      <c r="M62" s="11">
        <f t="shared" si="0"/>
        <v>45355481.5</v>
      </c>
      <c r="N62" s="11">
        <f t="shared" si="1"/>
        <v>40866798.833333336</v>
      </c>
      <c r="O62" s="2">
        <f t="shared" si="2"/>
        <v>68033222.25</v>
      </c>
      <c r="P62" s="32">
        <v>0.2</v>
      </c>
      <c r="R62" s="2">
        <v>79810000</v>
      </c>
    </row>
    <row r="63" spans="1:18" ht="24" hidden="1" customHeight="1" x14ac:dyDescent="0.2">
      <c r="A63" s="8">
        <v>55</v>
      </c>
      <c r="B63" s="9" t="s">
        <v>5</v>
      </c>
      <c r="C63" s="9" t="s">
        <v>6</v>
      </c>
      <c r="D63" s="9" t="s">
        <v>73</v>
      </c>
      <c r="E63" s="10">
        <v>431120450050002</v>
      </c>
      <c r="F63" s="8">
        <v>88</v>
      </c>
      <c r="G63" s="8">
        <v>232</v>
      </c>
      <c r="H63" s="8">
        <v>320</v>
      </c>
      <c r="I63" s="11">
        <v>62862346.666666664</v>
      </c>
      <c r="J63" s="11">
        <v>56802000</v>
      </c>
      <c r="K63" s="12">
        <v>62862346.666666664</v>
      </c>
      <c r="L63" s="12">
        <v>56802000</v>
      </c>
      <c r="M63" s="12">
        <f t="shared" si="0"/>
        <v>50289877.333333336</v>
      </c>
      <c r="N63" s="12">
        <f t="shared" si="1"/>
        <v>45441600</v>
      </c>
      <c r="O63" s="2">
        <f t="shared" si="2"/>
        <v>75434816</v>
      </c>
      <c r="P63" s="32">
        <v>0.2</v>
      </c>
      <c r="R63" s="2">
        <v>88720000</v>
      </c>
    </row>
    <row r="64" spans="1:18" ht="24" hidden="1" customHeight="1" x14ac:dyDescent="0.2">
      <c r="A64" s="13">
        <v>56</v>
      </c>
      <c r="B64" s="14" t="s">
        <v>5</v>
      </c>
      <c r="C64" s="14" t="s">
        <v>6</v>
      </c>
      <c r="D64" s="14" t="s">
        <v>74</v>
      </c>
      <c r="E64" s="15">
        <v>332130450050001</v>
      </c>
      <c r="F64" s="13">
        <v>34</v>
      </c>
      <c r="G64" s="13">
        <v>70</v>
      </c>
      <c r="H64" s="13">
        <v>104</v>
      </c>
      <c r="I64" s="11">
        <v>26394923.541666668</v>
      </c>
      <c r="J64" s="11">
        <v>23850856.875</v>
      </c>
      <c r="K64" s="11">
        <v>26394923.541666668</v>
      </c>
      <c r="L64" s="11">
        <v>23850856.875</v>
      </c>
      <c r="M64" s="11">
        <f t="shared" si="0"/>
        <v>21115938.833333336</v>
      </c>
      <c r="N64" s="11">
        <f t="shared" si="1"/>
        <v>19080685.5</v>
      </c>
      <c r="O64" s="2">
        <f t="shared" si="2"/>
        <v>31673908.25</v>
      </c>
      <c r="P64" s="32">
        <v>0.2</v>
      </c>
      <c r="R64" s="2">
        <v>28790000</v>
      </c>
    </row>
    <row r="65" spans="1:18" ht="24" hidden="1" customHeight="1" x14ac:dyDescent="0.2">
      <c r="A65" s="8">
        <v>57</v>
      </c>
      <c r="B65" s="9" t="s">
        <v>5</v>
      </c>
      <c r="C65" s="9" t="s">
        <v>6</v>
      </c>
      <c r="D65" s="9" t="s">
        <v>75</v>
      </c>
      <c r="E65" s="10">
        <v>332130450070001</v>
      </c>
      <c r="F65" s="8">
        <v>130</v>
      </c>
      <c r="G65" s="8">
        <v>320</v>
      </c>
      <c r="H65" s="8">
        <v>450</v>
      </c>
      <c r="I65" s="11">
        <v>101661736.875</v>
      </c>
      <c r="J65" s="11">
        <v>91189096.875</v>
      </c>
      <c r="K65" s="12">
        <v>101661736.875</v>
      </c>
      <c r="L65" s="12">
        <v>91189096.875</v>
      </c>
      <c r="M65" s="12">
        <f t="shared" si="0"/>
        <v>81329389.5</v>
      </c>
      <c r="N65" s="12">
        <f t="shared" si="1"/>
        <v>72951277.5</v>
      </c>
      <c r="O65" s="2">
        <f t="shared" si="2"/>
        <v>121994084.25</v>
      </c>
      <c r="P65" s="32">
        <v>0.2</v>
      </c>
      <c r="R65" s="2">
        <v>124710000</v>
      </c>
    </row>
    <row r="66" spans="1:18" ht="24" hidden="1" customHeight="1" x14ac:dyDescent="0.2">
      <c r="A66" s="13">
        <v>58</v>
      </c>
      <c r="B66" s="14" t="s">
        <v>5</v>
      </c>
      <c r="C66" s="14" t="s">
        <v>6</v>
      </c>
      <c r="D66" s="14" t="s">
        <v>76</v>
      </c>
      <c r="E66" s="15">
        <v>332130450060001</v>
      </c>
      <c r="F66" s="13">
        <v>26</v>
      </c>
      <c r="G66" s="13">
        <v>39</v>
      </c>
      <c r="H66" s="13">
        <v>65</v>
      </c>
      <c r="I66" s="11">
        <v>19124310.208333332</v>
      </c>
      <c r="J66" s="11">
        <v>17406416.875</v>
      </c>
      <c r="K66" s="11">
        <v>19124310.208333332</v>
      </c>
      <c r="L66" s="11">
        <v>17406416.875</v>
      </c>
      <c r="M66" s="11">
        <f t="shared" si="0"/>
        <v>15299448.166666666</v>
      </c>
      <c r="N66" s="11">
        <f t="shared" si="1"/>
        <v>13925133.5</v>
      </c>
      <c r="O66" s="2">
        <f t="shared" si="2"/>
        <v>22949172.25</v>
      </c>
      <c r="P66" s="32">
        <v>0.2</v>
      </c>
      <c r="R66" s="2">
        <v>17950000</v>
      </c>
    </row>
    <row r="67" spans="1:18" ht="24" hidden="1" customHeight="1" x14ac:dyDescent="0.2">
      <c r="A67" s="8">
        <v>59</v>
      </c>
      <c r="B67" s="9" t="s">
        <v>5</v>
      </c>
      <c r="C67" s="9" t="s">
        <v>6</v>
      </c>
      <c r="D67" s="9" t="s">
        <v>77</v>
      </c>
      <c r="E67" s="10">
        <v>421120450020001</v>
      </c>
      <c r="F67" s="8">
        <v>132</v>
      </c>
      <c r="G67" s="8">
        <v>263</v>
      </c>
      <c r="H67" s="8">
        <v>395</v>
      </c>
      <c r="I67" s="11">
        <v>78923199.375</v>
      </c>
      <c r="J67" s="11">
        <v>71280159.375</v>
      </c>
      <c r="K67" s="12">
        <v>78923199.375</v>
      </c>
      <c r="L67" s="12">
        <v>71280159.375</v>
      </c>
      <c r="M67" s="12">
        <f t="shared" si="0"/>
        <v>63138559.5</v>
      </c>
      <c r="N67" s="12">
        <f t="shared" si="1"/>
        <v>57024127.5</v>
      </c>
      <c r="O67" s="2">
        <f t="shared" si="2"/>
        <v>94707839.25</v>
      </c>
      <c r="P67" s="32">
        <v>0.2</v>
      </c>
      <c r="R67" s="2">
        <v>109320000</v>
      </c>
    </row>
    <row r="68" spans="1:18" ht="24" hidden="1" customHeight="1" x14ac:dyDescent="0.2">
      <c r="A68" s="13">
        <v>60</v>
      </c>
      <c r="B68" s="14" t="s">
        <v>5</v>
      </c>
      <c r="C68" s="14" t="s">
        <v>6</v>
      </c>
      <c r="D68" s="14" t="s">
        <v>78</v>
      </c>
      <c r="E68" s="15" t="s">
        <v>79</v>
      </c>
      <c r="F68" s="13">
        <v>60</v>
      </c>
      <c r="G68" s="13">
        <v>114</v>
      </c>
      <c r="H68" s="13">
        <v>174</v>
      </c>
      <c r="I68" s="11">
        <v>39891600</v>
      </c>
      <c r="J68" s="11">
        <v>34674360</v>
      </c>
      <c r="K68" s="11">
        <v>39891600</v>
      </c>
      <c r="L68" s="11">
        <v>34674360</v>
      </c>
      <c r="M68" s="11">
        <f t="shared" si="0"/>
        <v>31913280</v>
      </c>
      <c r="N68" s="11">
        <f t="shared" si="1"/>
        <v>27739488</v>
      </c>
      <c r="O68" s="2">
        <f t="shared" si="2"/>
        <v>47869920</v>
      </c>
      <c r="P68" s="32">
        <v>0.2</v>
      </c>
      <c r="R68" s="2">
        <v>48140000</v>
      </c>
    </row>
    <row r="69" spans="1:18" ht="24" hidden="1" customHeight="1" x14ac:dyDescent="0.2">
      <c r="A69" s="8">
        <v>61</v>
      </c>
      <c r="B69" s="9" t="s">
        <v>5</v>
      </c>
      <c r="C69" s="9" t="s">
        <v>6</v>
      </c>
      <c r="D69" s="9" t="s">
        <v>80</v>
      </c>
      <c r="E69" s="10">
        <v>431120450070001</v>
      </c>
      <c r="F69" s="8">
        <v>105</v>
      </c>
      <c r="G69" s="8">
        <v>195</v>
      </c>
      <c r="H69" s="8">
        <v>300</v>
      </c>
      <c r="I69" s="11">
        <v>56847216.875</v>
      </c>
      <c r="J69" s="11">
        <v>49351963.541666664</v>
      </c>
      <c r="K69" s="12">
        <v>56847216.875</v>
      </c>
      <c r="L69" s="12">
        <v>49351963.541666664</v>
      </c>
      <c r="M69" s="12">
        <f t="shared" si="0"/>
        <v>45477773.5</v>
      </c>
      <c r="N69" s="12">
        <f t="shared" si="1"/>
        <v>39481570.833333336</v>
      </c>
      <c r="O69" s="2">
        <f t="shared" si="2"/>
        <v>68216660.25</v>
      </c>
      <c r="P69" s="32">
        <v>0.2</v>
      </c>
      <c r="R69" s="2">
        <v>82990000</v>
      </c>
    </row>
    <row r="70" spans="1:18" ht="24" hidden="1" customHeight="1" x14ac:dyDescent="0.2">
      <c r="A70" s="13">
        <v>62</v>
      </c>
      <c r="B70" s="14" t="s">
        <v>5</v>
      </c>
      <c r="C70" s="14" t="s">
        <v>6</v>
      </c>
      <c r="D70" s="14" t="s">
        <v>81</v>
      </c>
      <c r="E70" s="15">
        <v>431220450040001</v>
      </c>
      <c r="F70" s="13">
        <v>187</v>
      </c>
      <c r="G70" s="13">
        <v>343</v>
      </c>
      <c r="H70" s="13">
        <v>530</v>
      </c>
      <c r="I70" s="11">
        <v>104168776.875</v>
      </c>
      <c r="J70" s="11">
        <v>93809336.875</v>
      </c>
      <c r="K70" s="11">
        <v>104168776.875</v>
      </c>
      <c r="L70" s="11">
        <v>93809336.875</v>
      </c>
      <c r="M70" s="11">
        <f t="shared" si="0"/>
        <v>83335021.5</v>
      </c>
      <c r="N70" s="11">
        <f t="shared" si="1"/>
        <v>75047469.5</v>
      </c>
      <c r="O70" s="2">
        <f t="shared" si="2"/>
        <v>125002532.25</v>
      </c>
      <c r="P70" s="32">
        <v>0.2</v>
      </c>
      <c r="R70" s="2">
        <v>146610000</v>
      </c>
    </row>
    <row r="71" spans="1:18" ht="24" hidden="1" customHeight="1" x14ac:dyDescent="0.2">
      <c r="A71" s="8">
        <v>63</v>
      </c>
      <c r="B71" s="9" t="s">
        <v>5</v>
      </c>
      <c r="C71" s="9" t="s">
        <v>6</v>
      </c>
      <c r="D71" s="9" t="s">
        <v>82</v>
      </c>
      <c r="E71" s="10">
        <v>431120450100002</v>
      </c>
      <c r="F71" s="8">
        <v>133</v>
      </c>
      <c r="G71" s="8">
        <v>207</v>
      </c>
      <c r="H71" s="8">
        <v>340</v>
      </c>
      <c r="I71" s="11">
        <v>66705776.875</v>
      </c>
      <c r="J71" s="11">
        <v>60231350.208333336</v>
      </c>
      <c r="K71" s="12">
        <v>66705776.875</v>
      </c>
      <c r="L71" s="12">
        <v>60231350.208333336</v>
      </c>
      <c r="M71" s="12">
        <f t="shared" si="0"/>
        <v>53364621.5</v>
      </c>
      <c r="N71" s="12">
        <f t="shared" si="1"/>
        <v>48185080.166666672</v>
      </c>
      <c r="O71" s="2">
        <f t="shared" si="2"/>
        <v>80046932.25</v>
      </c>
      <c r="P71" s="32">
        <v>0.2</v>
      </c>
      <c r="R71" s="2">
        <v>93940000</v>
      </c>
    </row>
    <row r="72" spans="1:18" ht="24" hidden="1" customHeight="1" x14ac:dyDescent="0.2">
      <c r="A72" s="13">
        <v>64</v>
      </c>
      <c r="B72" s="14" t="s">
        <v>5</v>
      </c>
      <c r="C72" s="14" t="s">
        <v>6</v>
      </c>
      <c r="D72" s="14" t="s">
        <v>83</v>
      </c>
      <c r="E72" s="15" t="s">
        <v>84</v>
      </c>
      <c r="F72" s="13">
        <v>33</v>
      </c>
      <c r="G72" s="13">
        <v>61</v>
      </c>
      <c r="H72" s="13">
        <v>94</v>
      </c>
      <c r="I72" s="11">
        <v>22078800</v>
      </c>
      <c r="J72" s="11">
        <v>19146600</v>
      </c>
      <c r="K72" s="11">
        <v>22078800</v>
      </c>
      <c r="L72" s="11">
        <v>19146600</v>
      </c>
      <c r="M72" s="11">
        <f t="shared" si="0"/>
        <v>17663040</v>
      </c>
      <c r="N72" s="11">
        <f t="shared" si="1"/>
        <v>15317280</v>
      </c>
      <c r="O72" s="2">
        <f t="shared" si="2"/>
        <v>26494560</v>
      </c>
      <c r="P72" s="32">
        <v>0.2</v>
      </c>
      <c r="R72" s="2">
        <v>26000000</v>
      </c>
    </row>
    <row r="73" spans="1:18" ht="24" hidden="1" customHeight="1" x14ac:dyDescent="0.2">
      <c r="A73" s="8">
        <v>65</v>
      </c>
      <c r="B73" s="9" t="s">
        <v>5</v>
      </c>
      <c r="C73" s="9" t="s">
        <v>6</v>
      </c>
      <c r="D73" s="9" t="s">
        <v>85</v>
      </c>
      <c r="E73" s="10">
        <v>524420450010001</v>
      </c>
      <c r="F73" s="8">
        <v>100</v>
      </c>
      <c r="G73" s="8">
        <v>156</v>
      </c>
      <c r="H73" s="8">
        <v>256</v>
      </c>
      <c r="I73" s="11">
        <v>50629056.875</v>
      </c>
      <c r="J73" s="11">
        <v>45537003.541666664</v>
      </c>
      <c r="K73" s="12">
        <v>50629056.875</v>
      </c>
      <c r="L73" s="12">
        <v>45537003.541666664</v>
      </c>
      <c r="M73" s="12">
        <f t="shared" si="0"/>
        <v>40503245.5</v>
      </c>
      <c r="N73" s="12">
        <f t="shared" si="1"/>
        <v>36429602.833333336</v>
      </c>
      <c r="O73" s="2">
        <f t="shared" si="2"/>
        <v>60754868.25</v>
      </c>
      <c r="P73" s="32">
        <v>0.2</v>
      </c>
      <c r="R73" s="2">
        <v>70730000</v>
      </c>
    </row>
    <row r="74" spans="1:18" ht="24" hidden="1" customHeight="1" x14ac:dyDescent="0.2">
      <c r="A74" s="13">
        <v>66</v>
      </c>
      <c r="B74" s="14" t="s">
        <v>5</v>
      </c>
      <c r="C74" s="14" t="s">
        <v>6</v>
      </c>
      <c r="D74" s="14" t="s">
        <v>86</v>
      </c>
      <c r="E74" s="15">
        <v>431220450030002</v>
      </c>
      <c r="F74" s="13">
        <v>245</v>
      </c>
      <c r="G74" s="13">
        <v>398</v>
      </c>
      <c r="H74" s="13">
        <v>643</v>
      </c>
      <c r="I74" s="11">
        <v>126083531.875</v>
      </c>
      <c r="J74" s="11">
        <v>113708705.20833333</v>
      </c>
      <c r="K74" s="11">
        <v>126083531.875</v>
      </c>
      <c r="L74" s="11">
        <v>113708705.20833333</v>
      </c>
      <c r="M74" s="11">
        <f t="shared" ref="M74:M137" si="4">K74*0.8</f>
        <v>100866825.5</v>
      </c>
      <c r="N74" s="11">
        <f t="shared" ref="N74:N137" si="5">L74*0.8</f>
        <v>90966964.166666672</v>
      </c>
      <c r="O74" s="2">
        <f t="shared" ref="O74:O137" si="6">K74+K74*P74</f>
        <v>151300238.25</v>
      </c>
      <c r="P74" s="32">
        <v>0.2</v>
      </c>
      <c r="R74" s="2">
        <v>177720000</v>
      </c>
    </row>
    <row r="75" spans="1:18" ht="24" hidden="1" customHeight="1" x14ac:dyDescent="0.2">
      <c r="A75" s="8">
        <v>67</v>
      </c>
      <c r="B75" s="9" t="s">
        <v>5</v>
      </c>
      <c r="C75" s="9" t="s">
        <v>6</v>
      </c>
      <c r="D75" s="9" t="s">
        <v>87</v>
      </c>
      <c r="E75" s="10" t="s">
        <v>88</v>
      </c>
      <c r="F75" s="8">
        <v>51</v>
      </c>
      <c r="G75" s="8">
        <v>35</v>
      </c>
      <c r="H75" s="8">
        <v>86</v>
      </c>
      <c r="I75" s="11">
        <v>20375040</v>
      </c>
      <c r="J75" s="11">
        <v>17780560</v>
      </c>
      <c r="K75" s="12">
        <v>20375040</v>
      </c>
      <c r="L75" s="12">
        <v>17780560</v>
      </c>
      <c r="M75" s="12">
        <f t="shared" si="4"/>
        <v>16300032</v>
      </c>
      <c r="N75" s="12">
        <f t="shared" si="5"/>
        <v>14224448</v>
      </c>
      <c r="O75" s="2">
        <f t="shared" si="6"/>
        <v>24450048</v>
      </c>
      <c r="P75" s="32">
        <v>0.2</v>
      </c>
      <c r="R75" s="2">
        <v>23620000</v>
      </c>
    </row>
    <row r="76" spans="1:18" ht="24" hidden="1" customHeight="1" x14ac:dyDescent="0.2">
      <c r="A76" s="13">
        <v>68</v>
      </c>
      <c r="B76" s="14" t="s">
        <v>5</v>
      </c>
      <c r="C76" s="14" t="s">
        <v>6</v>
      </c>
      <c r="D76" s="14" t="s">
        <v>89</v>
      </c>
      <c r="E76" s="15">
        <v>332130450110001</v>
      </c>
      <c r="F76" s="13">
        <v>51</v>
      </c>
      <c r="G76" s="13">
        <v>35</v>
      </c>
      <c r="H76" s="13">
        <v>86</v>
      </c>
      <c r="I76" s="11">
        <v>21659108.541666668</v>
      </c>
      <c r="J76" s="11">
        <v>19665441.875</v>
      </c>
      <c r="K76" s="11">
        <v>21659108.541666668</v>
      </c>
      <c r="L76" s="11">
        <v>19665441.875</v>
      </c>
      <c r="M76" s="11">
        <f t="shared" si="4"/>
        <v>17327286.833333336</v>
      </c>
      <c r="N76" s="11">
        <f t="shared" si="5"/>
        <v>15732353.5</v>
      </c>
      <c r="O76" s="2">
        <f t="shared" si="6"/>
        <v>25990930.25</v>
      </c>
      <c r="P76" s="32">
        <v>0.2</v>
      </c>
      <c r="R76" s="2">
        <v>23620000</v>
      </c>
    </row>
    <row r="77" spans="1:18" ht="24" hidden="1" customHeight="1" x14ac:dyDescent="0.2">
      <c r="A77" s="8">
        <v>69</v>
      </c>
      <c r="B77" s="9" t="s">
        <v>5</v>
      </c>
      <c r="C77" s="9" t="s">
        <v>6</v>
      </c>
      <c r="D77" s="9" t="s">
        <v>90</v>
      </c>
      <c r="E77" s="10">
        <v>524220450010002</v>
      </c>
      <c r="F77" s="8">
        <v>94</v>
      </c>
      <c r="G77" s="8">
        <v>156</v>
      </c>
      <c r="H77" s="8">
        <v>250</v>
      </c>
      <c r="I77" s="11">
        <v>49497286.875</v>
      </c>
      <c r="J77" s="11">
        <v>44609366.875</v>
      </c>
      <c r="K77" s="12">
        <v>49497286.875</v>
      </c>
      <c r="L77" s="12">
        <v>44609366.875</v>
      </c>
      <c r="M77" s="12">
        <f t="shared" si="4"/>
        <v>39597829.5</v>
      </c>
      <c r="N77" s="12">
        <f t="shared" si="5"/>
        <v>35687493.5</v>
      </c>
      <c r="O77" s="2">
        <f t="shared" si="6"/>
        <v>59396744.25</v>
      </c>
      <c r="P77" s="32">
        <v>0.2</v>
      </c>
      <c r="R77" s="2">
        <v>69110000</v>
      </c>
    </row>
    <row r="78" spans="1:18" ht="24" hidden="1" customHeight="1" x14ac:dyDescent="0.2">
      <c r="A78" s="13">
        <v>70</v>
      </c>
      <c r="B78" s="14" t="s">
        <v>5</v>
      </c>
      <c r="C78" s="14" t="s">
        <v>6</v>
      </c>
      <c r="D78" s="14" t="s">
        <v>91</v>
      </c>
      <c r="E78" s="15">
        <v>432120450040002</v>
      </c>
      <c r="F78" s="13">
        <v>60</v>
      </c>
      <c r="G78" s="13">
        <v>93</v>
      </c>
      <c r="H78" s="13">
        <v>153</v>
      </c>
      <c r="I78" s="11">
        <v>32458291.875</v>
      </c>
      <c r="J78" s="11">
        <v>29565731.875</v>
      </c>
      <c r="K78" s="11">
        <v>32458291.875</v>
      </c>
      <c r="L78" s="11">
        <v>29565731.875</v>
      </c>
      <c r="M78" s="11">
        <f t="shared" si="4"/>
        <v>25966633.5</v>
      </c>
      <c r="N78" s="11">
        <f t="shared" si="5"/>
        <v>23652585.5</v>
      </c>
      <c r="O78" s="2">
        <f t="shared" si="6"/>
        <v>38949950.25</v>
      </c>
      <c r="P78" s="32">
        <v>0.2</v>
      </c>
      <c r="R78" s="2">
        <v>42270000</v>
      </c>
    </row>
    <row r="79" spans="1:18" ht="24" hidden="1" customHeight="1" x14ac:dyDescent="0.2">
      <c r="A79" s="8">
        <v>71</v>
      </c>
      <c r="B79" s="9" t="s">
        <v>5</v>
      </c>
      <c r="C79" s="9" t="s">
        <v>6</v>
      </c>
      <c r="D79" s="9" t="s">
        <v>92</v>
      </c>
      <c r="E79" s="10">
        <v>242340450010001</v>
      </c>
      <c r="F79" s="8">
        <v>122</v>
      </c>
      <c r="G79" s="8">
        <v>378</v>
      </c>
      <c r="H79" s="8">
        <v>500</v>
      </c>
      <c r="I79" s="11">
        <v>129836276.875</v>
      </c>
      <c r="J79" s="11">
        <v>116726490.20833333</v>
      </c>
      <c r="K79" s="12">
        <v>129836276.875</v>
      </c>
      <c r="L79" s="12">
        <v>116726490.20833333</v>
      </c>
      <c r="M79" s="12">
        <f t="shared" si="4"/>
        <v>103869021.5</v>
      </c>
      <c r="N79" s="12">
        <f t="shared" si="5"/>
        <v>93381192.166666672</v>
      </c>
      <c r="O79" s="2">
        <f t="shared" si="6"/>
        <v>155803532.25</v>
      </c>
      <c r="P79" s="32">
        <v>0.2</v>
      </c>
      <c r="R79" s="2">
        <v>138750000</v>
      </c>
    </row>
    <row r="80" spans="1:18" ht="24" hidden="1" customHeight="1" x14ac:dyDescent="0.2">
      <c r="A80" s="13">
        <v>72</v>
      </c>
      <c r="B80" s="14" t="s">
        <v>5</v>
      </c>
      <c r="C80" s="14" t="s">
        <v>6</v>
      </c>
      <c r="D80" s="14" t="s">
        <v>93</v>
      </c>
      <c r="E80" s="15">
        <v>243140450020001</v>
      </c>
      <c r="F80" s="13">
        <v>104</v>
      </c>
      <c r="G80" s="13">
        <v>56</v>
      </c>
      <c r="H80" s="13">
        <v>160</v>
      </c>
      <c r="I80" s="11">
        <v>43621030.208333336</v>
      </c>
      <c r="J80" s="11">
        <v>39382070.208333328</v>
      </c>
      <c r="K80" s="11">
        <v>43621030.208333336</v>
      </c>
      <c r="L80" s="11">
        <v>39382070.208333328</v>
      </c>
      <c r="M80" s="11">
        <f t="shared" si="4"/>
        <v>34896824.166666672</v>
      </c>
      <c r="N80" s="11">
        <f t="shared" si="5"/>
        <v>31505656.166666664</v>
      </c>
      <c r="O80" s="2">
        <f t="shared" si="6"/>
        <v>52345236.25</v>
      </c>
      <c r="P80" s="32">
        <v>0.2</v>
      </c>
      <c r="R80" s="2">
        <v>43870000</v>
      </c>
    </row>
    <row r="81" spans="1:18" ht="24" hidden="1" customHeight="1" x14ac:dyDescent="0.2">
      <c r="A81" s="8">
        <v>73</v>
      </c>
      <c r="B81" s="9" t="s">
        <v>5</v>
      </c>
      <c r="C81" s="9" t="s">
        <v>6</v>
      </c>
      <c r="D81" s="9" t="s">
        <v>94</v>
      </c>
      <c r="E81" s="10">
        <v>122140450010002</v>
      </c>
      <c r="F81" s="8">
        <v>60</v>
      </c>
      <c r="G81" s="8">
        <v>118</v>
      </c>
      <c r="H81" s="8">
        <v>178</v>
      </c>
      <c r="I81" s="11">
        <v>46449493.541666664</v>
      </c>
      <c r="J81" s="11">
        <v>41458720.208333336</v>
      </c>
      <c r="K81" s="12">
        <v>46449493.541666664</v>
      </c>
      <c r="L81" s="12">
        <v>41458720.208333336</v>
      </c>
      <c r="M81" s="12">
        <f t="shared" si="4"/>
        <v>37159594.833333336</v>
      </c>
      <c r="N81" s="12">
        <f t="shared" si="5"/>
        <v>33166976.166666672</v>
      </c>
      <c r="O81" s="2">
        <f t="shared" si="6"/>
        <v>55739392.25</v>
      </c>
      <c r="P81" s="32">
        <v>0.2</v>
      </c>
      <c r="R81" s="2">
        <v>49260000</v>
      </c>
    </row>
    <row r="82" spans="1:18" ht="24" hidden="1" customHeight="1" x14ac:dyDescent="0.2">
      <c r="A82" s="13">
        <v>74</v>
      </c>
      <c r="B82" s="14" t="s">
        <v>5</v>
      </c>
      <c r="C82" s="14" t="s">
        <v>6</v>
      </c>
      <c r="D82" s="14" t="s">
        <v>95</v>
      </c>
      <c r="E82" s="15">
        <v>332230450040001</v>
      </c>
      <c r="F82" s="13">
        <v>73</v>
      </c>
      <c r="G82" s="13">
        <v>6</v>
      </c>
      <c r="H82" s="13">
        <v>79</v>
      </c>
      <c r="I82" s="11">
        <v>22614551.041666668</v>
      </c>
      <c r="J82" s="11">
        <v>20734684.375</v>
      </c>
      <c r="K82" s="11">
        <v>22614551.041666668</v>
      </c>
      <c r="L82" s="11">
        <v>20734684.375</v>
      </c>
      <c r="M82" s="11">
        <f t="shared" si="4"/>
        <v>18091640.833333336</v>
      </c>
      <c r="N82" s="11">
        <f t="shared" si="5"/>
        <v>16587747.5</v>
      </c>
      <c r="O82" s="2">
        <f t="shared" si="6"/>
        <v>27137461.25</v>
      </c>
      <c r="P82" s="32">
        <v>0.2</v>
      </c>
      <c r="R82" s="2">
        <v>21480000</v>
      </c>
    </row>
    <row r="83" spans="1:18" ht="24" hidden="1" customHeight="1" x14ac:dyDescent="0.2">
      <c r="A83" s="8">
        <v>75</v>
      </c>
      <c r="B83" s="9" t="s">
        <v>5</v>
      </c>
      <c r="C83" s="9" t="s">
        <v>6</v>
      </c>
      <c r="D83" s="9" t="s">
        <v>96</v>
      </c>
      <c r="E83" s="10">
        <v>241140450080001</v>
      </c>
      <c r="F83" s="8">
        <v>23</v>
      </c>
      <c r="G83" s="8">
        <v>87</v>
      </c>
      <c r="H83" s="8">
        <v>110</v>
      </c>
      <c r="I83" s="11">
        <v>31064543.541666668</v>
      </c>
      <c r="J83" s="11">
        <v>27998303.541666668</v>
      </c>
      <c r="K83" s="12">
        <v>31064543.541666668</v>
      </c>
      <c r="L83" s="12">
        <v>27998303.541666668</v>
      </c>
      <c r="M83" s="12">
        <f t="shared" si="4"/>
        <v>24851634.833333336</v>
      </c>
      <c r="N83" s="12">
        <f t="shared" si="5"/>
        <v>22398642.833333336</v>
      </c>
      <c r="O83" s="2">
        <f t="shared" si="6"/>
        <v>37277452.25</v>
      </c>
      <c r="P83" s="32">
        <v>0.2</v>
      </c>
      <c r="R83" s="2">
        <v>30550000</v>
      </c>
    </row>
    <row r="84" spans="1:18" ht="24" hidden="1" customHeight="1" x14ac:dyDescent="0.2">
      <c r="A84" s="13">
        <v>76</v>
      </c>
      <c r="B84" s="14" t="s">
        <v>5</v>
      </c>
      <c r="C84" s="14" t="s">
        <v>6</v>
      </c>
      <c r="D84" s="14" t="s">
        <v>97</v>
      </c>
      <c r="E84" s="15">
        <v>242440450010001</v>
      </c>
      <c r="F84" s="13">
        <v>71</v>
      </c>
      <c r="G84" s="13">
        <v>59</v>
      </c>
      <c r="H84" s="13">
        <v>130</v>
      </c>
      <c r="I84" s="11">
        <v>37101700.208333336</v>
      </c>
      <c r="J84" s="11">
        <v>33570966.875</v>
      </c>
      <c r="K84" s="11">
        <v>37101700.208333336</v>
      </c>
      <c r="L84" s="11">
        <v>33570966.875</v>
      </c>
      <c r="M84" s="11">
        <f t="shared" si="4"/>
        <v>29681360.166666672</v>
      </c>
      <c r="N84" s="11">
        <f t="shared" si="5"/>
        <v>26856773.5</v>
      </c>
      <c r="O84" s="2">
        <f t="shared" si="6"/>
        <v>44522040.25</v>
      </c>
      <c r="P84" s="32">
        <v>0.2</v>
      </c>
      <c r="R84" s="2">
        <v>35750000</v>
      </c>
    </row>
    <row r="85" spans="1:18" ht="24" hidden="1" customHeight="1" x14ac:dyDescent="0.2">
      <c r="A85" s="8">
        <v>77</v>
      </c>
      <c r="B85" s="9" t="s">
        <v>5</v>
      </c>
      <c r="C85" s="9" t="s">
        <v>6</v>
      </c>
      <c r="D85" s="9" t="s">
        <v>98</v>
      </c>
      <c r="E85" s="10">
        <v>121140450010001</v>
      </c>
      <c r="F85" s="8">
        <v>52</v>
      </c>
      <c r="G85" s="8">
        <v>133</v>
      </c>
      <c r="H85" s="8">
        <v>185</v>
      </c>
      <c r="I85" s="11">
        <v>48710927.708333336</v>
      </c>
      <c r="J85" s="11">
        <v>43536207.708333336</v>
      </c>
      <c r="K85" s="12">
        <v>48710927.708333336</v>
      </c>
      <c r="L85" s="12">
        <v>43536207.708333336</v>
      </c>
      <c r="M85" s="12">
        <f t="shared" si="4"/>
        <v>38968742.166666672</v>
      </c>
      <c r="N85" s="12">
        <f t="shared" si="5"/>
        <v>34828966.166666672</v>
      </c>
      <c r="O85" s="2">
        <f t="shared" si="6"/>
        <v>58453113.25</v>
      </c>
      <c r="P85" s="32">
        <v>0.2</v>
      </c>
      <c r="R85" s="2">
        <v>51280000</v>
      </c>
    </row>
    <row r="86" spans="1:18" ht="24" hidden="1" customHeight="1" x14ac:dyDescent="0.2">
      <c r="A86" s="13">
        <v>78</v>
      </c>
      <c r="B86" s="14" t="s">
        <v>5</v>
      </c>
      <c r="C86" s="14" t="s">
        <v>6</v>
      </c>
      <c r="D86" s="14" t="s">
        <v>99</v>
      </c>
      <c r="E86" s="15">
        <v>332230450090011</v>
      </c>
      <c r="F86" s="13">
        <v>27</v>
      </c>
      <c r="G86" s="13">
        <v>39</v>
      </c>
      <c r="H86" s="13">
        <v>66</v>
      </c>
      <c r="I86" s="11">
        <v>19278496.875</v>
      </c>
      <c r="J86" s="11">
        <v>17607136.875</v>
      </c>
      <c r="K86" s="11">
        <v>19278496.875</v>
      </c>
      <c r="L86" s="11">
        <v>17607136.875</v>
      </c>
      <c r="M86" s="11">
        <f t="shared" si="4"/>
        <v>15422797.5</v>
      </c>
      <c r="N86" s="11">
        <f t="shared" si="5"/>
        <v>14085709.5</v>
      </c>
      <c r="O86" s="2">
        <f t="shared" si="6"/>
        <v>23134196.25</v>
      </c>
      <c r="P86" s="32">
        <v>0.2</v>
      </c>
      <c r="R86" s="2">
        <v>18220000</v>
      </c>
    </row>
    <row r="87" spans="1:18" ht="24" hidden="1" customHeight="1" x14ac:dyDescent="0.2">
      <c r="A87" s="8">
        <v>79</v>
      </c>
      <c r="B87" s="9" t="s">
        <v>5</v>
      </c>
      <c r="C87" s="9" t="s">
        <v>6</v>
      </c>
      <c r="D87" s="9" t="s">
        <v>100</v>
      </c>
      <c r="E87" s="10">
        <v>121140450010011</v>
      </c>
      <c r="F87" s="8">
        <v>35</v>
      </c>
      <c r="G87" s="8">
        <v>53</v>
      </c>
      <c r="H87" s="8">
        <v>88</v>
      </c>
      <c r="I87" s="11">
        <v>30935243.541666668</v>
      </c>
      <c r="J87" s="11">
        <v>28294776.875</v>
      </c>
      <c r="K87" s="12">
        <v>30935243.541666668</v>
      </c>
      <c r="L87" s="12">
        <v>28294776.875</v>
      </c>
      <c r="M87" s="12">
        <f t="shared" si="4"/>
        <v>24748194.833333336</v>
      </c>
      <c r="N87" s="12">
        <f t="shared" si="5"/>
        <v>22635821.5</v>
      </c>
      <c r="O87" s="2">
        <f t="shared" si="6"/>
        <v>37122292.25</v>
      </c>
      <c r="P87" s="32">
        <v>0.2</v>
      </c>
      <c r="R87" s="2">
        <v>24310000</v>
      </c>
    </row>
    <row r="88" spans="1:18" ht="24" hidden="1" customHeight="1" x14ac:dyDescent="0.2">
      <c r="A88" s="13">
        <v>80</v>
      </c>
      <c r="B88" s="14" t="s">
        <v>5</v>
      </c>
      <c r="C88" s="14" t="s">
        <v>6</v>
      </c>
      <c r="D88" s="14" t="s">
        <v>101</v>
      </c>
      <c r="E88" s="15">
        <v>431120450010161</v>
      </c>
      <c r="F88" s="13">
        <v>12</v>
      </c>
      <c r="G88" s="13">
        <v>18</v>
      </c>
      <c r="H88" s="13">
        <v>30</v>
      </c>
      <c r="I88" s="11">
        <v>7973866.875</v>
      </c>
      <c r="J88" s="11">
        <v>7323626.875</v>
      </c>
      <c r="K88" s="11">
        <v>7973866.875</v>
      </c>
      <c r="L88" s="11">
        <v>7323626.875</v>
      </c>
      <c r="M88" s="11">
        <f t="shared" si="4"/>
        <v>6379093.5</v>
      </c>
      <c r="N88" s="11">
        <f t="shared" si="5"/>
        <v>5858901.5</v>
      </c>
      <c r="O88" s="2">
        <f t="shared" si="6"/>
        <v>9568640.25</v>
      </c>
      <c r="P88" s="32">
        <v>0.2</v>
      </c>
      <c r="R88" s="2">
        <v>8280000</v>
      </c>
    </row>
    <row r="89" spans="1:18" ht="24" hidden="1" customHeight="1" x14ac:dyDescent="0.2">
      <c r="A89" s="8">
        <v>81</v>
      </c>
      <c r="B89" s="9" t="s">
        <v>5</v>
      </c>
      <c r="C89" s="9" t="s">
        <v>6</v>
      </c>
      <c r="D89" s="9" t="s">
        <v>102</v>
      </c>
      <c r="E89" s="10" t="s">
        <v>103</v>
      </c>
      <c r="F89" s="8">
        <v>102</v>
      </c>
      <c r="G89" s="8">
        <v>68</v>
      </c>
      <c r="H89" s="8">
        <v>170</v>
      </c>
      <c r="I89" s="11">
        <v>40012800</v>
      </c>
      <c r="J89" s="11">
        <v>35200400</v>
      </c>
      <c r="K89" s="12">
        <v>40012800</v>
      </c>
      <c r="L89" s="12">
        <v>35200400</v>
      </c>
      <c r="M89" s="12">
        <f t="shared" si="4"/>
        <v>32010240</v>
      </c>
      <c r="N89" s="12">
        <f t="shared" si="5"/>
        <v>28160320</v>
      </c>
      <c r="O89" s="2">
        <f t="shared" si="6"/>
        <v>48015360</v>
      </c>
      <c r="P89" s="32">
        <v>0.2</v>
      </c>
      <c r="R89" s="2">
        <v>46680000</v>
      </c>
    </row>
    <row r="90" spans="1:18" ht="24" hidden="1" customHeight="1" x14ac:dyDescent="0.2">
      <c r="A90" s="13">
        <v>82</v>
      </c>
      <c r="B90" s="14" t="s">
        <v>5</v>
      </c>
      <c r="C90" s="14" t="s">
        <v>6</v>
      </c>
      <c r="D90" s="14" t="s">
        <v>104</v>
      </c>
      <c r="E90" s="15">
        <v>332330450070001</v>
      </c>
      <c r="F90" s="13">
        <v>55</v>
      </c>
      <c r="G90" s="13">
        <v>105</v>
      </c>
      <c r="H90" s="13">
        <v>160</v>
      </c>
      <c r="I90" s="11">
        <v>40214523.541666664</v>
      </c>
      <c r="J90" s="11">
        <v>36527936.875</v>
      </c>
      <c r="K90" s="11">
        <v>40214523.541666664</v>
      </c>
      <c r="L90" s="11">
        <v>36527936.875</v>
      </c>
      <c r="M90" s="11">
        <f t="shared" si="4"/>
        <v>32171618.833333332</v>
      </c>
      <c r="N90" s="11">
        <f t="shared" si="5"/>
        <v>29222349.5</v>
      </c>
      <c r="O90" s="2">
        <f t="shared" si="6"/>
        <v>48257428.25</v>
      </c>
      <c r="P90" s="32">
        <v>0.2</v>
      </c>
      <c r="R90" s="2">
        <v>44270000</v>
      </c>
    </row>
    <row r="91" spans="1:18" ht="24" hidden="1" customHeight="1" x14ac:dyDescent="0.2">
      <c r="A91" s="8">
        <v>83</v>
      </c>
      <c r="B91" s="9" t="s">
        <v>5</v>
      </c>
      <c r="C91" s="9" t="s">
        <v>6</v>
      </c>
      <c r="D91" s="9" t="s">
        <v>105</v>
      </c>
      <c r="E91" s="10">
        <v>332230450110001</v>
      </c>
      <c r="F91" s="8">
        <v>32</v>
      </c>
      <c r="G91" s="8">
        <v>88</v>
      </c>
      <c r="H91" s="8">
        <v>120</v>
      </c>
      <c r="I91" s="11">
        <v>30418710.208333332</v>
      </c>
      <c r="J91" s="11">
        <v>27561296.875</v>
      </c>
      <c r="K91" s="12">
        <v>30418710.208333332</v>
      </c>
      <c r="L91" s="12">
        <v>27561296.875</v>
      </c>
      <c r="M91" s="12">
        <f t="shared" si="4"/>
        <v>24334968.166666668</v>
      </c>
      <c r="N91" s="12">
        <f t="shared" si="5"/>
        <v>22049037.5</v>
      </c>
      <c r="O91" s="2">
        <f t="shared" si="6"/>
        <v>36502452.25</v>
      </c>
      <c r="P91" s="32">
        <v>0.2</v>
      </c>
      <c r="R91" s="2">
        <v>33270000</v>
      </c>
    </row>
    <row r="92" spans="1:18" ht="24" hidden="1" customHeight="1" x14ac:dyDescent="0.2">
      <c r="A92" s="13">
        <v>84</v>
      </c>
      <c r="B92" s="14" t="s">
        <v>5</v>
      </c>
      <c r="C92" s="14" t="s">
        <v>6</v>
      </c>
      <c r="D92" s="14" t="s">
        <v>106</v>
      </c>
      <c r="E92" s="15">
        <v>332430450030001</v>
      </c>
      <c r="F92" s="13">
        <v>102</v>
      </c>
      <c r="G92" s="13">
        <v>68</v>
      </c>
      <c r="H92" s="13">
        <v>170</v>
      </c>
      <c r="I92" s="11">
        <v>38137426.875</v>
      </c>
      <c r="J92" s="11">
        <v>34300946.875</v>
      </c>
      <c r="K92" s="11">
        <v>38137426.875</v>
      </c>
      <c r="L92" s="11">
        <v>34300946.875</v>
      </c>
      <c r="M92" s="11">
        <f t="shared" si="4"/>
        <v>30509941.5</v>
      </c>
      <c r="N92" s="11">
        <f t="shared" si="5"/>
        <v>27440757.5</v>
      </c>
      <c r="O92" s="2">
        <f t="shared" si="6"/>
        <v>45764912.25</v>
      </c>
      <c r="P92" s="32">
        <v>0.2</v>
      </c>
      <c r="R92" s="2">
        <v>46680000</v>
      </c>
    </row>
    <row r="93" spans="1:18" ht="24" hidden="1" customHeight="1" x14ac:dyDescent="0.2">
      <c r="A93" s="8">
        <v>85</v>
      </c>
      <c r="B93" s="9" t="s">
        <v>5</v>
      </c>
      <c r="C93" s="9" t="s">
        <v>6</v>
      </c>
      <c r="D93" s="9" t="s">
        <v>107</v>
      </c>
      <c r="E93" s="10">
        <v>332330450060001</v>
      </c>
      <c r="F93" s="8">
        <v>26</v>
      </c>
      <c r="G93" s="8">
        <v>42</v>
      </c>
      <c r="H93" s="8">
        <v>68</v>
      </c>
      <c r="I93" s="11">
        <v>19837263.541666668</v>
      </c>
      <c r="J93" s="11">
        <v>18195156.875</v>
      </c>
      <c r="K93" s="12">
        <v>19837263.541666668</v>
      </c>
      <c r="L93" s="12">
        <v>18195156.875</v>
      </c>
      <c r="M93" s="12">
        <f t="shared" si="4"/>
        <v>15869810.833333336</v>
      </c>
      <c r="N93" s="12">
        <f t="shared" si="5"/>
        <v>14556125.5</v>
      </c>
      <c r="O93" s="2">
        <f t="shared" si="6"/>
        <v>23804716.25</v>
      </c>
      <c r="P93" s="32">
        <v>0.2</v>
      </c>
      <c r="R93" s="2">
        <v>18790000</v>
      </c>
    </row>
    <row r="94" spans="1:18" ht="24" hidden="1" customHeight="1" x14ac:dyDescent="0.2">
      <c r="A94" s="13">
        <v>86</v>
      </c>
      <c r="B94" s="14" t="s">
        <v>5</v>
      </c>
      <c r="C94" s="14" t="s">
        <v>6</v>
      </c>
      <c r="D94" s="14" t="s">
        <v>108</v>
      </c>
      <c r="E94" s="15">
        <v>335230450010001</v>
      </c>
      <c r="F94" s="13">
        <v>27</v>
      </c>
      <c r="G94" s="13">
        <v>58</v>
      </c>
      <c r="H94" s="13">
        <v>85</v>
      </c>
      <c r="I94" s="11">
        <v>25478208.541666668</v>
      </c>
      <c r="J94" s="11">
        <v>23511141.875</v>
      </c>
      <c r="K94" s="11">
        <v>25478208.541666668</v>
      </c>
      <c r="L94" s="11">
        <v>23511141.875</v>
      </c>
      <c r="M94" s="11">
        <f t="shared" si="4"/>
        <v>20382566.833333336</v>
      </c>
      <c r="N94" s="11">
        <f t="shared" si="5"/>
        <v>18808913.5</v>
      </c>
      <c r="O94" s="2">
        <f t="shared" si="6"/>
        <v>30573850.25</v>
      </c>
      <c r="P94" s="32">
        <v>0.2</v>
      </c>
      <c r="R94" s="2">
        <v>23530000</v>
      </c>
    </row>
    <row r="95" spans="1:18" ht="24" hidden="1" customHeight="1" x14ac:dyDescent="0.2">
      <c r="A95" s="8">
        <v>87</v>
      </c>
      <c r="B95" s="9" t="s">
        <v>5</v>
      </c>
      <c r="C95" s="9" t="s">
        <v>6</v>
      </c>
      <c r="D95" s="9" t="s">
        <v>109</v>
      </c>
      <c r="E95" s="10">
        <v>331130450010001</v>
      </c>
      <c r="F95" s="8">
        <v>14</v>
      </c>
      <c r="G95" s="8">
        <v>40</v>
      </c>
      <c r="H95" s="8">
        <v>54</v>
      </c>
      <c r="I95" s="11">
        <v>17051356.875</v>
      </c>
      <c r="J95" s="11">
        <v>15769116.875</v>
      </c>
      <c r="K95" s="12">
        <v>17051356.875</v>
      </c>
      <c r="L95" s="12">
        <v>15769116.875</v>
      </c>
      <c r="M95" s="12">
        <f t="shared" si="4"/>
        <v>13641085.5</v>
      </c>
      <c r="N95" s="12">
        <f t="shared" si="5"/>
        <v>12615293.5</v>
      </c>
      <c r="O95" s="2">
        <f t="shared" si="6"/>
        <v>20461628.25</v>
      </c>
      <c r="P95" s="32">
        <v>0.2</v>
      </c>
      <c r="R95" s="2">
        <v>14970000</v>
      </c>
    </row>
    <row r="96" spans="1:18" ht="24" hidden="1" customHeight="1" x14ac:dyDescent="0.2">
      <c r="A96" s="13">
        <v>88</v>
      </c>
      <c r="B96" s="14" t="s">
        <v>5</v>
      </c>
      <c r="C96" s="14" t="s">
        <v>6</v>
      </c>
      <c r="D96" s="14" t="s">
        <v>110</v>
      </c>
      <c r="E96" s="15">
        <v>332430450020001</v>
      </c>
      <c r="F96" s="13">
        <v>12</v>
      </c>
      <c r="G96" s="13">
        <v>34</v>
      </c>
      <c r="H96" s="13">
        <v>46</v>
      </c>
      <c r="I96" s="11">
        <v>13547970.208333334</v>
      </c>
      <c r="J96" s="11">
        <v>12344316.875</v>
      </c>
      <c r="K96" s="11">
        <v>13547970.208333334</v>
      </c>
      <c r="L96" s="11">
        <v>12344316.875</v>
      </c>
      <c r="M96" s="11">
        <f t="shared" si="4"/>
        <v>10838376.166666668</v>
      </c>
      <c r="N96" s="11">
        <f t="shared" si="5"/>
        <v>9875453.5</v>
      </c>
      <c r="O96" s="2">
        <f t="shared" si="6"/>
        <v>16257564.25</v>
      </c>
      <c r="P96" s="32">
        <v>0.2</v>
      </c>
      <c r="R96" s="2">
        <v>12750000</v>
      </c>
    </row>
    <row r="97" spans="1:18" ht="24" hidden="1" customHeight="1" x14ac:dyDescent="0.2">
      <c r="A97" s="8">
        <v>89</v>
      </c>
      <c r="B97" s="9" t="s">
        <v>5</v>
      </c>
      <c r="C97" s="9" t="s">
        <v>6</v>
      </c>
      <c r="D97" s="9" t="s">
        <v>111</v>
      </c>
      <c r="E97" s="10">
        <v>243340450010012</v>
      </c>
      <c r="F97" s="8">
        <v>80</v>
      </c>
      <c r="G97" s="8">
        <v>115</v>
      </c>
      <c r="H97" s="8">
        <v>195</v>
      </c>
      <c r="I97" s="11">
        <v>50250212.708333336</v>
      </c>
      <c r="J97" s="11">
        <v>45141399.375</v>
      </c>
      <c r="K97" s="12">
        <v>50250212.708333336</v>
      </c>
      <c r="L97" s="12">
        <v>45141399.375</v>
      </c>
      <c r="M97" s="12">
        <f t="shared" si="4"/>
        <v>40200170.166666672</v>
      </c>
      <c r="N97" s="12">
        <f t="shared" si="5"/>
        <v>36113119.5</v>
      </c>
      <c r="O97" s="2">
        <f t="shared" si="6"/>
        <v>60300255.25</v>
      </c>
      <c r="P97" s="32">
        <v>0.2</v>
      </c>
      <c r="R97" s="2">
        <v>53850000</v>
      </c>
    </row>
    <row r="98" spans="1:18" ht="24" hidden="1" customHeight="1" x14ac:dyDescent="0.2">
      <c r="A98" s="13">
        <v>90</v>
      </c>
      <c r="B98" s="14" t="s">
        <v>5</v>
      </c>
      <c r="C98" s="14" t="s">
        <v>6</v>
      </c>
      <c r="D98" s="14" t="s">
        <v>112</v>
      </c>
      <c r="E98" s="15">
        <v>332130450020001</v>
      </c>
      <c r="F98" s="13">
        <v>37</v>
      </c>
      <c r="G98" s="13">
        <v>31</v>
      </c>
      <c r="H98" s="13">
        <v>68</v>
      </c>
      <c r="I98" s="11">
        <v>19641690.208333332</v>
      </c>
      <c r="J98" s="11">
        <v>17992756.875</v>
      </c>
      <c r="K98" s="11">
        <v>19641690.208333332</v>
      </c>
      <c r="L98" s="11">
        <v>17992756.875</v>
      </c>
      <c r="M98" s="11">
        <f t="shared" si="4"/>
        <v>15713352.166666666</v>
      </c>
      <c r="N98" s="11">
        <f t="shared" si="5"/>
        <v>14394205.5</v>
      </c>
      <c r="O98" s="2">
        <f t="shared" si="6"/>
        <v>23570028.25</v>
      </c>
      <c r="P98" s="32">
        <v>0.2</v>
      </c>
      <c r="R98" s="2">
        <v>18700000</v>
      </c>
    </row>
    <row r="99" spans="1:18" ht="24" hidden="1" customHeight="1" x14ac:dyDescent="0.2">
      <c r="A99" s="8">
        <v>91</v>
      </c>
      <c r="B99" s="9" t="s">
        <v>5</v>
      </c>
      <c r="C99" s="9" t="s">
        <v>6</v>
      </c>
      <c r="D99" s="9" t="s">
        <v>113</v>
      </c>
      <c r="E99" s="10" t="s">
        <v>114</v>
      </c>
      <c r="F99" s="8">
        <v>37</v>
      </c>
      <c r="G99" s="8">
        <v>31</v>
      </c>
      <c r="H99" s="8">
        <v>68</v>
      </c>
      <c r="I99" s="11">
        <v>16085520</v>
      </c>
      <c r="J99" s="11">
        <v>14074920</v>
      </c>
      <c r="K99" s="12">
        <v>16085520</v>
      </c>
      <c r="L99" s="12">
        <v>14074920</v>
      </c>
      <c r="M99" s="12">
        <f t="shared" si="4"/>
        <v>12868416</v>
      </c>
      <c r="N99" s="12">
        <f t="shared" si="5"/>
        <v>11259936</v>
      </c>
      <c r="O99" s="2">
        <f t="shared" si="6"/>
        <v>19302624</v>
      </c>
      <c r="P99" s="32">
        <v>0.2</v>
      </c>
      <c r="R99" s="2">
        <v>18700000</v>
      </c>
    </row>
    <row r="100" spans="1:18" ht="24" hidden="1" customHeight="1" x14ac:dyDescent="0.2">
      <c r="A100" s="13">
        <v>92</v>
      </c>
      <c r="B100" s="14" t="s">
        <v>5</v>
      </c>
      <c r="C100" s="14" t="s">
        <v>115</v>
      </c>
      <c r="D100" s="14" t="s">
        <v>116</v>
      </c>
      <c r="E100" s="15">
        <v>441620430060031</v>
      </c>
      <c r="F100" s="13">
        <v>5</v>
      </c>
      <c r="G100" s="13">
        <v>15</v>
      </c>
      <c r="H100" s="13">
        <v>20</v>
      </c>
      <c r="I100" s="11">
        <v>4149760</v>
      </c>
      <c r="J100" s="11">
        <v>3654693.3333333335</v>
      </c>
      <c r="K100" s="11">
        <v>4149760</v>
      </c>
      <c r="L100" s="11">
        <v>3654693.3333333335</v>
      </c>
      <c r="M100" s="11">
        <f t="shared" si="4"/>
        <v>3319808</v>
      </c>
      <c r="N100" s="11">
        <f t="shared" si="5"/>
        <v>2923754.666666667</v>
      </c>
      <c r="O100" s="2">
        <f t="shared" si="6"/>
        <v>4979712</v>
      </c>
      <c r="P100" s="32">
        <v>0.2</v>
      </c>
      <c r="R100" s="2">
        <v>5540000</v>
      </c>
    </row>
    <row r="101" spans="1:18" ht="24" hidden="1" customHeight="1" x14ac:dyDescent="0.2">
      <c r="A101" s="8">
        <v>93</v>
      </c>
      <c r="B101" s="9" t="s">
        <v>5</v>
      </c>
      <c r="C101" s="9" t="s">
        <v>115</v>
      </c>
      <c r="D101" s="9" t="s">
        <v>117</v>
      </c>
      <c r="E101" s="10">
        <v>121240430020031</v>
      </c>
      <c r="F101" s="8">
        <v>26</v>
      </c>
      <c r="G101" s="8">
        <v>38</v>
      </c>
      <c r="H101" s="8">
        <v>64</v>
      </c>
      <c r="I101" s="11">
        <v>18091266.666666668</v>
      </c>
      <c r="J101" s="11">
        <v>16415680</v>
      </c>
      <c r="K101" s="12">
        <v>18091266.666666668</v>
      </c>
      <c r="L101" s="12">
        <v>16415680</v>
      </c>
      <c r="M101" s="12">
        <f t="shared" si="4"/>
        <v>14473013.333333336</v>
      </c>
      <c r="N101" s="12">
        <f t="shared" si="5"/>
        <v>13132544</v>
      </c>
      <c r="O101" s="2">
        <f t="shared" si="6"/>
        <v>21709520</v>
      </c>
      <c r="P101" s="32">
        <v>0.2</v>
      </c>
      <c r="R101" s="2">
        <v>17670000</v>
      </c>
    </row>
    <row r="102" spans="1:18" ht="24" hidden="1" customHeight="1" x14ac:dyDescent="0.2">
      <c r="A102" s="13">
        <v>94</v>
      </c>
      <c r="B102" s="14" t="s">
        <v>5</v>
      </c>
      <c r="C102" s="14" t="s">
        <v>115</v>
      </c>
      <c r="D102" s="14" t="s">
        <v>118</v>
      </c>
      <c r="E102" s="15">
        <v>441520430010001</v>
      </c>
      <c r="F102" s="13">
        <v>48</v>
      </c>
      <c r="G102" s="13">
        <v>48</v>
      </c>
      <c r="H102" s="13">
        <v>96</v>
      </c>
      <c r="I102" s="11">
        <v>19021280</v>
      </c>
      <c r="J102" s="11">
        <v>17139226.666666668</v>
      </c>
      <c r="K102" s="11">
        <v>19021280</v>
      </c>
      <c r="L102" s="11">
        <v>17139226.666666668</v>
      </c>
      <c r="M102" s="11">
        <f t="shared" si="4"/>
        <v>15217024</v>
      </c>
      <c r="N102" s="11">
        <f t="shared" si="5"/>
        <v>13711381.333333336</v>
      </c>
      <c r="O102" s="2">
        <f t="shared" si="6"/>
        <v>22825536</v>
      </c>
      <c r="P102" s="32">
        <v>0.2</v>
      </c>
      <c r="R102" s="2">
        <v>26440000</v>
      </c>
    </row>
    <row r="103" spans="1:18" ht="24" hidden="1" customHeight="1" x14ac:dyDescent="0.2">
      <c r="A103" s="8">
        <v>95</v>
      </c>
      <c r="B103" s="9" t="s">
        <v>5</v>
      </c>
      <c r="C103" s="9" t="s">
        <v>115</v>
      </c>
      <c r="D103" s="9" t="s">
        <v>119</v>
      </c>
      <c r="E103" s="10" t="s">
        <v>120</v>
      </c>
      <c r="F103" s="8">
        <v>48</v>
      </c>
      <c r="G103" s="8">
        <v>48</v>
      </c>
      <c r="H103" s="8">
        <v>96</v>
      </c>
      <c r="I103" s="11">
        <v>21797040</v>
      </c>
      <c r="J103" s="11">
        <v>19084840</v>
      </c>
      <c r="K103" s="12">
        <v>21797040</v>
      </c>
      <c r="L103" s="12">
        <v>19084840</v>
      </c>
      <c r="M103" s="12">
        <f t="shared" si="4"/>
        <v>17437632</v>
      </c>
      <c r="N103" s="12">
        <f t="shared" si="5"/>
        <v>15267872</v>
      </c>
      <c r="O103" s="2">
        <f t="shared" si="6"/>
        <v>26156448</v>
      </c>
      <c r="P103" s="32">
        <v>0.2</v>
      </c>
      <c r="R103" s="2">
        <v>26440000</v>
      </c>
    </row>
    <row r="104" spans="1:18" ht="24" hidden="1" customHeight="1" x14ac:dyDescent="0.2">
      <c r="A104" s="13">
        <v>96</v>
      </c>
      <c r="B104" s="14" t="s">
        <v>5</v>
      </c>
      <c r="C104" s="14" t="s">
        <v>115</v>
      </c>
      <c r="D104" s="14" t="s">
        <v>121</v>
      </c>
      <c r="E104" s="15">
        <v>441620430030011</v>
      </c>
      <c r="F104" s="13">
        <v>25</v>
      </c>
      <c r="G104" s="13">
        <v>15</v>
      </c>
      <c r="H104" s="13">
        <v>40</v>
      </c>
      <c r="I104" s="11">
        <v>8220000</v>
      </c>
      <c r="J104" s="11">
        <v>7399760</v>
      </c>
      <c r="K104" s="11">
        <v>8220000</v>
      </c>
      <c r="L104" s="11">
        <v>7399760</v>
      </c>
      <c r="M104" s="11">
        <f t="shared" si="4"/>
        <v>6576000</v>
      </c>
      <c r="N104" s="11">
        <f t="shared" si="5"/>
        <v>5919808</v>
      </c>
      <c r="O104" s="2">
        <f t="shared" si="6"/>
        <v>9864000</v>
      </c>
      <c r="P104" s="32">
        <v>0.2</v>
      </c>
      <c r="R104" s="2">
        <v>10970000</v>
      </c>
    </row>
    <row r="105" spans="1:18" ht="24" hidden="1" customHeight="1" x14ac:dyDescent="0.2">
      <c r="A105" s="8">
        <v>97</v>
      </c>
      <c r="B105" s="9" t="s">
        <v>5</v>
      </c>
      <c r="C105" s="9" t="s">
        <v>115</v>
      </c>
      <c r="D105" s="9" t="s">
        <v>122</v>
      </c>
      <c r="E105" s="10">
        <v>513120430010001</v>
      </c>
      <c r="F105" s="8">
        <v>16</v>
      </c>
      <c r="G105" s="8">
        <v>96</v>
      </c>
      <c r="H105" s="8">
        <v>112</v>
      </c>
      <c r="I105" s="11">
        <v>22928320</v>
      </c>
      <c r="J105" s="11">
        <v>20700773.333333332</v>
      </c>
      <c r="K105" s="12">
        <v>22928320</v>
      </c>
      <c r="L105" s="12">
        <v>20700773.333333332</v>
      </c>
      <c r="M105" s="12">
        <f t="shared" si="4"/>
        <v>18342656</v>
      </c>
      <c r="N105" s="12">
        <f t="shared" si="5"/>
        <v>16560618.666666666</v>
      </c>
      <c r="O105" s="2">
        <f t="shared" si="6"/>
        <v>27513984</v>
      </c>
      <c r="P105" s="32">
        <v>0.2</v>
      </c>
      <c r="R105" s="2">
        <v>31170000</v>
      </c>
    </row>
    <row r="106" spans="1:18" ht="24" hidden="1" customHeight="1" x14ac:dyDescent="0.2">
      <c r="A106" s="13">
        <v>98</v>
      </c>
      <c r="B106" s="14" t="s">
        <v>5</v>
      </c>
      <c r="C106" s="14" t="s">
        <v>115</v>
      </c>
      <c r="D106" s="14" t="s">
        <v>123</v>
      </c>
      <c r="E106" s="15">
        <v>832120430010001</v>
      </c>
      <c r="F106" s="13">
        <v>16</v>
      </c>
      <c r="G106" s="13">
        <v>80</v>
      </c>
      <c r="H106" s="13">
        <v>96</v>
      </c>
      <c r="I106" s="11">
        <v>19908000</v>
      </c>
      <c r="J106" s="11">
        <v>18040320</v>
      </c>
      <c r="K106" s="11">
        <v>19908000</v>
      </c>
      <c r="L106" s="11">
        <v>18040320</v>
      </c>
      <c r="M106" s="11">
        <f t="shared" si="4"/>
        <v>15926400</v>
      </c>
      <c r="N106" s="11">
        <f t="shared" si="5"/>
        <v>14432256</v>
      </c>
      <c r="O106" s="2">
        <f t="shared" si="6"/>
        <v>23889600</v>
      </c>
      <c r="P106" s="32">
        <v>0.2</v>
      </c>
      <c r="R106" s="2">
        <v>26700000</v>
      </c>
    </row>
    <row r="107" spans="1:18" ht="24" hidden="1" customHeight="1" x14ac:dyDescent="0.2">
      <c r="A107" s="8">
        <v>99</v>
      </c>
      <c r="B107" s="9" t="s">
        <v>5</v>
      </c>
      <c r="C107" s="9" t="s">
        <v>115</v>
      </c>
      <c r="D107" s="9" t="s">
        <v>124</v>
      </c>
      <c r="E107" s="10">
        <v>421120430010001</v>
      </c>
      <c r="F107" s="8">
        <v>25</v>
      </c>
      <c r="G107" s="8">
        <v>80</v>
      </c>
      <c r="H107" s="8">
        <v>105</v>
      </c>
      <c r="I107" s="11">
        <v>22441760</v>
      </c>
      <c r="J107" s="11">
        <v>20250746.666666668</v>
      </c>
      <c r="K107" s="12">
        <v>22441760</v>
      </c>
      <c r="L107" s="12">
        <v>20250746.666666668</v>
      </c>
      <c r="M107" s="12">
        <f t="shared" si="4"/>
        <v>17953408</v>
      </c>
      <c r="N107" s="12">
        <f t="shared" si="5"/>
        <v>16200597.333333336</v>
      </c>
      <c r="O107" s="2">
        <f t="shared" si="6"/>
        <v>26930112</v>
      </c>
      <c r="P107" s="32">
        <v>0.2</v>
      </c>
      <c r="R107" s="2">
        <v>29140000</v>
      </c>
    </row>
    <row r="108" spans="1:18" ht="24" hidden="1" customHeight="1" x14ac:dyDescent="0.2">
      <c r="A108" s="13">
        <v>100</v>
      </c>
      <c r="B108" s="14" t="s">
        <v>5</v>
      </c>
      <c r="C108" s="14" t="s">
        <v>115</v>
      </c>
      <c r="D108" s="14" t="s">
        <v>125</v>
      </c>
      <c r="E108" s="15">
        <v>121240430020021</v>
      </c>
      <c r="F108" s="13">
        <v>14</v>
      </c>
      <c r="G108" s="13">
        <v>26</v>
      </c>
      <c r="H108" s="13">
        <v>40</v>
      </c>
      <c r="I108" s="11">
        <v>11639266.666666666</v>
      </c>
      <c r="J108" s="11">
        <v>10547573.333333332</v>
      </c>
      <c r="K108" s="11">
        <v>11639266.666666666</v>
      </c>
      <c r="L108" s="11">
        <v>10547573.333333332</v>
      </c>
      <c r="M108" s="11">
        <f t="shared" si="4"/>
        <v>9311413.333333334</v>
      </c>
      <c r="N108" s="11">
        <f t="shared" si="5"/>
        <v>8438058.666666666</v>
      </c>
      <c r="O108" s="2">
        <f t="shared" si="6"/>
        <v>13967120</v>
      </c>
      <c r="P108" s="32">
        <v>0.2</v>
      </c>
      <c r="R108" s="2">
        <v>11060000</v>
      </c>
    </row>
    <row r="109" spans="1:18" ht="24" hidden="1" customHeight="1" x14ac:dyDescent="0.2">
      <c r="A109" s="8">
        <v>101</v>
      </c>
      <c r="B109" s="9" t="s">
        <v>5</v>
      </c>
      <c r="C109" s="9" t="s">
        <v>115</v>
      </c>
      <c r="D109" s="9" t="s">
        <v>126</v>
      </c>
      <c r="E109" s="10" t="s">
        <v>127</v>
      </c>
      <c r="F109" s="8">
        <v>96</v>
      </c>
      <c r="G109" s="8">
        <v>80</v>
      </c>
      <c r="H109" s="8">
        <v>176</v>
      </c>
      <c r="I109" s="11">
        <v>40375440</v>
      </c>
      <c r="J109" s="11">
        <v>35007000</v>
      </c>
      <c r="K109" s="12">
        <v>40375440</v>
      </c>
      <c r="L109" s="12">
        <v>35007000</v>
      </c>
      <c r="M109" s="12">
        <f t="shared" si="4"/>
        <v>32300352</v>
      </c>
      <c r="N109" s="12">
        <f t="shared" si="5"/>
        <v>28005600</v>
      </c>
      <c r="O109" s="2">
        <f t="shared" si="6"/>
        <v>48450528</v>
      </c>
      <c r="P109" s="32">
        <v>0.2</v>
      </c>
      <c r="R109" s="2">
        <v>48410000</v>
      </c>
    </row>
    <row r="110" spans="1:18" ht="24" hidden="1" customHeight="1" x14ac:dyDescent="0.2">
      <c r="A110" s="13">
        <v>102</v>
      </c>
      <c r="B110" s="14" t="s">
        <v>5</v>
      </c>
      <c r="C110" s="14" t="s">
        <v>115</v>
      </c>
      <c r="D110" s="14" t="s">
        <v>128</v>
      </c>
      <c r="E110" s="15">
        <v>242340430010001</v>
      </c>
      <c r="F110" s="13">
        <v>49</v>
      </c>
      <c r="G110" s="13">
        <v>91</v>
      </c>
      <c r="H110" s="13">
        <v>140</v>
      </c>
      <c r="I110" s="11">
        <v>40357733.333333336</v>
      </c>
      <c r="J110" s="11">
        <v>36566213.333333336</v>
      </c>
      <c r="K110" s="11">
        <v>40357733.333333336</v>
      </c>
      <c r="L110" s="11">
        <v>36566213.333333336</v>
      </c>
      <c r="M110" s="11">
        <f t="shared" si="4"/>
        <v>32286186.666666672</v>
      </c>
      <c r="N110" s="11">
        <f t="shared" si="5"/>
        <v>29252970.666666672</v>
      </c>
      <c r="O110" s="2">
        <f t="shared" si="6"/>
        <v>48429280</v>
      </c>
      <c r="P110" s="32">
        <v>0.2</v>
      </c>
      <c r="R110" s="2">
        <v>38730000</v>
      </c>
    </row>
    <row r="111" spans="1:18" ht="24" hidden="1" customHeight="1" x14ac:dyDescent="0.2">
      <c r="A111" s="8">
        <v>103</v>
      </c>
      <c r="B111" s="9" t="s">
        <v>5</v>
      </c>
      <c r="C111" s="9" t="s">
        <v>115</v>
      </c>
      <c r="D111" s="9" t="s">
        <v>129</v>
      </c>
      <c r="E111" s="10">
        <v>242340430020001</v>
      </c>
      <c r="F111" s="8">
        <v>72</v>
      </c>
      <c r="G111" s="8">
        <v>23</v>
      </c>
      <c r="H111" s="8">
        <v>95</v>
      </c>
      <c r="I111" s="11">
        <v>26954853.333333332</v>
      </c>
      <c r="J111" s="11">
        <v>24375546.666666668</v>
      </c>
      <c r="K111" s="12">
        <v>26954853.333333332</v>
      </c>
      <c r="L111" s="12">
        <v>24375546.666666668</v>
      </c>
      <c r="M111" s="12">
        <f t="shared" si="4"/>
        <v>21563882.666666668</v>
      </c>
      <c r="N111" s="12">
        <f t="shared" si="5"/>
        <v>19500437.333333336</v>
      </c>
      <c r="O111" s="2">
        <f t="shared" si="6"/>
        <v>32345824</v>
      </c>
      <c r="P111" s="32">
        <v>0.2</v>
      </c>
      <c r="R111" s="2">
        <v>25960000</v>
      </c>
    </row>
    <row r="112" spans="1:18" ht="24" hidden="1" customHeight="1" x14ac:dyDescent="0.2">
      <c r="A112" s="13">
        <v>104</v>
      </c>
      <c r="B112" s="14" t="s">
        <v>5</v>
      </c>
      <c r="C112" s="14" t="s">
        <v>115</v>
      </c>
      <c r="D112" s="14" t="s">
        <v>130</v>
      </c>
      <c r="E112" s="15">
        <v>441620430060002</v>
      </c>
      <c r="F112" s="13">
        <v>125</v>
      </c>
      <c r="G112" s="13">
        <v>225</v>
      </c>
      <c r="H112" s="13">
        <v>350</v>
      </c>
      <c r="I112" s="11">
        <v>70116960</v>
      </c>
      <c r="J112" s="11">
        <v>63437760</v>
      </c>
      <c r="K112" s="11">
        <v>70116960</v>
      </c>
      <c r="L112" s="11">
        <v>63437760</v>
      </c>
      <c r="M112" s="11">
        <f t="shared" si="4"/>
        <v>56093568</v>
      </c>
      <c r="N112" s="11">
        <f t="shared" si="5"/>
        <v>50750208</v>
      </c>
      <c r="O112" s="2">
        <f t="shared" si="6"/>
        <v>84140352</v>
      </c>
      <c r="P112" s="32">
        <v>0.2</v>
      </c>
      <c r="R112" s="2">
        <v>96800000</v>
      </c>
    </row>
    <row r="113" spans="1:18" ht="24" hidden="1" customHeight="1" x14ac:dyDescent="0.2">
      <c r="A113" s="8">
        <v>105</v>
      </c>
      <c r="B113" s="9" t="s">
        <v>5</v>
      </c>
      <c r="C113" s="9" t="s">
        <v>115</v>
      </c>
      <c r="D113" s="9" t="s">
        <v>131</v>
      </c>
      <c r="E113" s="10">
        <v>441520430070001</v>
      </c>
      <c r="F113" s="8">
        <v>30</v>
      </c>
      <c r="G113" s="8">
        <v>80</v>
      </c>
      <c r="H113" s="8">
        <v>110</v>
      </c>
      <c r="I113" s="11">
        <v>22766720</v>
      </c>
      <c r="J113" s="11">
        <v>20597226.666666668</v>
      </c>
      <c r="K113" s="12">
        <v>22766720</v>
      </c>
      <c r="L113" s="12">
        <v>20597226.666666668</v>
      </c>
      <c r="M113" s="12">
        <f t="shared" si="4"/>
        <v>18213376</v>
      </c>
      <c r="N113" s="12">
        <f t="shared" si="5"/>
        <v>16477781.333333336</v>
      </c>
      <c r="O113" s="2">
        <f t="shared" si="6"/>
        <v>27320064</v>
      </c>
      <c r="P113" s="32">
        <v>0.2</v>
      </c>
      <c r="R113" s="2">
        <v>30500000</v>
      </c>
    </row>
    <row r="114" spans="1:18" ht="24" hidden="1" customHeight="1" x14ac:dyDescent="0.2">
      <c r="A114" s="13">
        <v>106</v>
      </c>
      <c r="B114" s="14" t="s">
        <v>5</v>
      </c>
      <c r="C114" s="14" t="s">
        <v>115</v>
      </c>
      <c r="D114" s="14" t="s">
        <v>132</v>
      </c>
      <c r="E114" s="15">
        <v>441620430050021</v>
      </c>
      <c r="F114" s="13">
        <v>20</v>
      </c>
      <c r="G114" s="13">
        <v>20</v>
      </c>
      <c r="H114" s="13">
        <v>40</v>
      </c>
      <c r="I114" s="11">
        <v>8349920</v>
      </c>
      <c r="J114" s="11">
        <v>7537786.666666667</v>
      </c>
      <c r="K114" s="11">
        <v>8349920</v>
      </c>
      <c r="L114" s="11">
        <v>7537786.666666667</v>
      </c>
      <c r="M114" s="11">
        <f t="shared" si="4"/>
        <v>6679936</v>
      </c>
      <c r="N114" s="11">
        <f t="shared" si="5"/>
        <v>6030229.333333334</v>
      </c>
      <c r="O114" s="2">
        <f t="shared" si="6"/>
        <v>10019904</v>
      </c>
      <c r="P114" s="32">
        <v>0.2</v>
      </c>
      <c r="R114" s="2">
        <v>11010000</v>
      </c>
    </row>
    <row r="115" spans="1:18" ht="24" hidden="1" customHeight="1" x14ac:dyDescent="0.2">
      <c r="A115" s="8">
        <v>107</v>
      </c>
      <c r="B115" s="9" t="s">
        <v>5</v>
      </c>
      <c r="C115" s="9" t="s">
        <v>115</v>
      </c>
      <c r="D115" s="9" t="s">
        <v>133</v>
      </c>
      <c r="E115" s="10">
        <v>121240430050001</v>
      </c>
      <c r="F115" s="8">
        <v>92</v>
      </c>
      <c r="G115" s="8">
        <v>28</v>
      </c>
      <c r="H115" s="8">
        <v>120</v>
      </c>
      <c r="I115" s="11">
        <v>33823066.666666664</v>
      </c>
      <c r="J115" s="11">
        <v>30638480</v>
      </c>
      <c r="K115" s="12">
        <v>33823066.666666664</v>
      </c>
      <c r="L115" s="12">
        <v>30638480</v>
      </c>
      <c r="M115" s="12">
        <f t="shared" si="4"/>
        <v>27058453.333333332</v>
      </c>
      <c r="N115" s="12">
        <f t="shared" si="5"/>
        <v>24510784</v>
      </c>
      <c r="O115" s="2">
        <f t="shared" si="6"/>
        <v>40587680</v>
      </c>
      <c r="P115" s="32">
        <v>0.2</v>
      </c>
      <c r="R115" s="2">
        <v>32790000</v>
      </c>
    </row>
    <row r="116" spans="1:18" ht="24" hidden="1" customHeight="1" x14ac:dyDescent="0.2">
      <c r="A116" s="13">
        <v>108</v>
      </c>
      <c r="B116" s="14" t="s">
        <v>5</v>
      </c>
      <c r="C116" s="14" t="s">
        <v>115</v>
      </c>
      <c r="D116" s="14" t="s">
        <v>134</v>
      </c>
      <c r="E116" s="15">
        <v>432120430020001</v>
      </c>
      <c r="F116" s="13">
        <v>24</v>
      </c>
      <c r="G116" s="13">
        <v>68</v>
      </c>
      <c r="H116" s="13">
        <v>92</v>
      </c>
      <c r="I116" s="11">
        <v>18816160</v>
      </c>
      <c r="J116" s="11">
        <v>17076853.333333332</v>
      </c>
      <c r="K116" s="11">
        <v>18816160</v>
      </c>
      <c r="L116" s="11">
        <v>17076853.333333332</v>
      </c>
      <c r="M116" s="11">
        <f t="shared" si="4"/>
        <v>15052928</v>
      </c>
      <c r="N116" s="11">
        <f t="shared" si="5"/>
        <v>13661482.666666666</v>
      </c>
      <c r="O116" s="2">
        <f t="shared" si="6"/>
        <v>22579392</v>
      </c>
      <c r="P116" s="32">
        <v>0.2</v>
      </c>
      <c r="R116" s="2">
        <v>25510000</v>
      </c>
    </row>
    <row r="117" spans="1:18" ht="24" hidden="1" customHeight="1" x14ac:dyDescent="0.2">
      <c r="A117" s="8">
        <v>109</v>
      </c>
      <c r="B117" s="9" t="s">
        <v>5</v>
      </c>
      <c r="C117" s="9" t="s">
        <v>115</v>
      </c>
      <c r="D117" s="9" t="s">
        <v>135</v>
      </c>
      <c r="E117" s="10">
        <v>121230430030001</v>
      </c>
      <c r="F117" s="8">
        <v>105</v>
      </c>
      <c r="G117" s="8">
        <v>35</v>
      </c>
      <c r="H117" s="8">
        <v>140</v>
      </c>
      <c r="I117" s="11">
        <v>33021666.666666668</v>
      </c>
      <c r="J117" s="11">
        <v>29914720</v>
      </c>
      <c r="K117" s="12">
        <v>33021666.666666668</v>
      </c>
      <c r="L117" s="12">
        <v>29914720</v>
      </c>
      <c r="M117" s="12">
        <f t="shared" si="4"/>
        <v>26417333.333333336</v>
      </c>
      <c r="N117" s="12">
        <f t="shared" si="5"/>
        <v>23931776</v>
      </c>
      <c r="O117" s="2">
        <f t="shared" si="6"/>
        <v>39626000</v>
      </c>
      <c r="P117" s="32">
        <v>0.2</v>
      </c>
      <c r="R117" s="2">
        <v>38270000</v>
      </c>
    </row>
    <row r="118" spans="1:18" ht="24" hidden="1" customHeight="1" x14ac:dyDescent="0.2">
      <c r="A118" s="13">
        <v>110</v>
      </c>
      <c r="B118" s="14" t="s">
        <v>5</v>
      </c>
      <c r="C118" s="14" t="s">
        <v>115</v>
      </c>
      <c r="D118" s="14" t="s">
        <v>136</v>
      </c>
      <c r="E118" s="15">
        <v>134940430010001</v>
      </c>
      <c r="F118" s="13">
        <v>19</v>
      </c>
      <c r="G118" s="13">
        <v>46</v>
      </c>
      <c r="H118" s="13">
        <v>65</v>
      </c>
      <c r="I118" s="11">
        <v>18641853.333333332</v>
      </c>
      <c r="J118" s="11">
        <v>16843573.333333332</v>
      </c>
      <c r="K118" s="11">
        <v>18641853.333333332</v>
      </c>
      <c r="L118" s="11">
        <v>16843573.333333332</v>
      </c>
      <c r="M118" s="11">
        <f t="shared" si="4"/>
        <v>14913482.666666666</v>
      </c>
      <c r="N118" s="11">
        <f t="shared" si="5"/>
        <v>13474858.666666666</v>
      </c>
      <c r="O118" s="2">
        <f t="shared" si="6"/>
        <v>22370224</v>
      </c>
      <c r="P118" s="32">
        <v>0.2</v>
      </c>
      <c r="R118" s="2">
        <v>18010000</v>
      </c>
    </row>
    <row r="119" spans="1:18" ht="24" hidden="1" customHeight="1" x14ac:dyDescent="0.2">
      <c r="A119" s="8">
        <v>111</v>
      </c>
      <c r="B119" s="9" t="s">
        <v>5</v>
      </c>
      <c r="C119" s="9" t="s">
        <v>115</v>
      </c>
      <c r="D119" s="9" t="s">
        <v>137</v>
      </c>
      <c r="E119" s="10">
        <v>121240430010002</v>
      </c>
      <c r="F119" s="8">
        <v>72</v>
      </c>
      <c r="G119" s="8">
        <v>128</v>
      </c>
      <c r="H119" s="8">
        <v>200</v>
      </c>
      <c r="I119" s="11">
        <v>56398106.666666664</v>
      </c>
      <c r="J119" s="11">
        <v>50807573.333333336</v>
      </c>
      <c r="K119" s="12">
        <v>56398106.666666664</v>
      </c>
      <c r="L119" s="12">
        <v>50807573.333333336</v>
      </c>
      <c r="M119" s="12">
        <f t="shared" si="4"/>
        <v>45118485.333333336</v>
      </c>
      <c r="N119" s="12">
        <f t="shared" si="5"/>
        <v>40646058.666666672</v>
      </c>
      <c r="O119" s="2">
        <f t="shared" si="6"/>
        <v>67677728</v>
      </c>
      <c r="P119" s="32">
        <v>0.2</v>
      </c>
      <c r="R119" s="2">
        <v>55310000</v>
      </c>
    </row>
    <row r="120" spans="1:18" ht="24" hidden="1" customHeight="1" x14ac:dyDescent="0.2">
      <c r="A120" s="13">
        <v>112</v>
      </c>
      <c r="B120" s="14" t="s">
        <v>5</v>
      </c>
      <c r="C120" s="14" t="s">
        <v>115</v>
      </c>
      <c r="D120" s="14" t="s">
        <v>138</v>
      </c>
      <c r="E120" s="15">
        <v>121230430030031</v>
      </c>
      <c r="F120" s="13">
        <v>16</v>
      </c>
      <c r="G120" s="13">
        <v>24</v>
      </c>
      <c r="H120" s="13">
        <v>40</v>
      </c>
      <c r="I120" s="11">
        <v>9664253.333333334</v>
      </c>
      <c r="J120" s="11">
        <v>8718560</v>
      </c>
      <c r="K120" s="11">
        <v>9664253.333333334</v>
      </c>
      <c r="L120" s="11">
        <v>8718560</v>
      </c>
      <c r="M120" s="11">
        <f t="shared" si="4"/>
        <v>7731402.6666666679</v>
      </c>
      <c r="N120" s="11">
        <f t="shared" si="5"/>
        <v>6974848</v>
      </c>
      <c r="O120" s="2">
        <f t="shared" si="6"/>
        <v>11597104</v>
      </c>
      <c r="P120" s="32">
        <v>0.2</v>
      </c>
      <c r="R120" s="2">
        <v>11040000</v>
      </c>
    </row>
    <row r="121" spans="1:18" ht="24" hidden="1" customHeight="1" x14ac:dyDescent="0.2">
      <c r="A121" s="8">
        <v>113</v>
      </c>
      <c r="B121" s="9" t="s">
        <v>5</v>
      </c>
      <c r="C121" s="9" t="s">
        <v>115</v>
      </c>
      <c r="D121" s="9" t="s">
        <v>139</v>
      </c>
      <c r="E121" s="10">
        <v>121240430030011</v>
      </c>
      <c r="F121" s="8">
        <v>25</v>
      </c>
      <c r="G121" s="8">
        <v>35</v>
      </c>
      <c r="H121" s="8">
        <v>60</v>
      </c>
      <c r="I121" s="11">
        <v>17141626.666666668</v>
      </c>
      <c r="J121" s="11">
        <v>15466240</v>
      </c>
      <c r="K121" s="12">
        <v>17141626.666666668</v>
      </c>
      <c r="L121" s="12">
        <v>15466240</v>
      </c>
      <c r="M121" s="12">
        <f t="shared" si="4"/>
        <v>13713301.333333336</v>
      </c>
      <c r="N121" s="12">
        <f t="shared" si="5"/>
        <v>12372992</v>
      </c>
      <c r="O121" s="2">
        <f t="shared" si="6"/>
        <v>20569952</v>
      </c>
      <c r="P121" s="32">
        <v>0.2</v>
      </c>
      <c r="R121" s="2">
        <v>16560000</v>
      </c>
    </row>
    <row r="122" spans="1:18" ht="24" hidden="1" customHeight="1" x14ac:dyDescent="0.2">
      <c r="A122" s="13">
        <v>114</v>
      </c>
      <c r="B122" s="14" t="s">
        <v>5</v>
      </c>
      <c r="C122" s="14" t="s">
        <v>115</v>
      </c>
      <c r="D122" s="14" t="s">
        <v>140</v>
      </c>
      <c r="E122" s="15" t="s">
        <v>141</v>
      </c>
      <c r="F122" s="13">
        <v>44</v>
      </c>
      <c r="G122" s="13">
        <v>76</v>
      </c>
      <c r="H122" s="13">
        <v>120</v>
      </c>
      <c r="I122" s="11">
        <v>27571200</v>
      </c>
      <c r="J122" s="11">
        <v>24062960</v>
      </c>
      <c r="K122" s="11">
        <v>27571200</v>
      </c>
      <c r="L122" s="11">
        <v>24062960</v>
      </c>
      <c r="M122" s="11">
        <f t="shared" si="4"/>
        <v>22056960</v>
      </c>
      <c r="N122" s="11">
        <f t="shared" si="5"/>
        <v>19250368</v>
      </c>
      <c r="O122" s="2">
        <f t="shared" si="6"/>
        <v>33085440</v>
      </c>
      <c r="P122" s="32">
        <v>0.2</v>
      </c>
      <c r="R122" s="2">
        <v>33180000</v>
      </c>
    </row>
    <row r="123" spans="1:18" ht="24" hidden="1" customHeight="1" x14ac:dyDescent="0.2">
      <c r="A123" s="8">
        <v>115</v>
      </c>
      <c r="B123" s="9" t="s">
        <v>5</v>
      </c>
      <c r="C123" s="9" t="s">
        <v>115</v>
      </c>
      <c r="D123" s="9" t="s">
        <v>142</v>
      </c>
      <c r="E123" s="10" t="s">
        <v>143</v>
      </c>
      <c r="F123" s="8">
        <v>46</v>
      </c>
      <c r="G123" s="8">
        <v>106</v>
      </c>
      <c r="H123" s="8">
        <v>152</v>
      </c>
      <c r="I123" s="11">
        <v>35250480</v>
      </c>
      <c r="J123" s="11">
        <v>30595080</v>
      </c>
      <c r="K123" s="12">
        <v>35250480</v>
      </c>
      <c r="L123" s="12">
        <v>30595080</v>
      </c>
      <c r="M123" s="12">
        <f t="shared" si="4"/>
        <v>28200384</v>
      </c>
      <c r="N123" s="12">
        <f t="shared" si="5"/>
        <v>24476064</v>
      </c>
      <c r="O123" s="2">
        <f t="shared" si="6"/>
        <v>42300576</v>
      </c>
      <c r="P123" s="32">
        <v>0.2</v>
      </c>
      <c r="R123" s="2">
        <v>42100000</v>
      </c>
    </row>
    <row r="124" spans="1:18" ht="24" hidden="1" customHeight="1" x14ac:dyDescent="0.2">
      <c r="A124" s="13">
        <v>116</v>
      </c>
      <c r="B124" s="14" t="s">
        <v>5</v>
      </c>
      <c r="C124" s="14" t="s">
        <v>115</v>
      </c>
      <c r="D124" s="14" t="s">
        <v>144</v>
      </c>
      <c r="E124" s="15">
        <v>441620430070001</v>
      </c>
      <c r="F124" s="13">
        <v>33</v>
      </c>
      <c r="G124" s="13">
        <v>75</v>
      </c>
      <c r="H124" s="13">
        <v>108</v>
      </c>
      <c r="I124" s="11">
        <v>17479240</v>
      </c>
      <c r="J124" s="11">
        <v>15275160</v>
      </c>
      <c r="K124" s="11">
        <v>17479240</v>
      </c>
      <c r="L124" s="11">
        <v>15275160</v>
      </c>
      <c r="M124" s="11">
        <f t="shared" si="4"/>
        <v>13983392</v>
      </c>
      <c r="N124" s="11">
        <f t="shared" si="5"/>
        <v>12220128</v>
      </c>
      <c r="O124" s="2">
        <f t="shared" si="6"/>
        <v>20975088</v>
      </c>
      <c r="P124" s="32">
        <v>0.2</v>
      </c>
      <c r="R124" s="2">
        <v>29910000</v>
      </c>
    </row>
    <row r="125" spans="1:18" ht="24" hidden="1" customHeight="1" x14ac:dyDescent="0.2">
      <c r="A125" s="8">
        <v>117</v>
      </c>
      <c r="B125" s="9" t="s">
        <v>5</v>
      </c>
      <c r="C125" s="9" t="s">
        <v>115</v>
      </c>
      <c r="D125" s="9" t="s">
        <v>145</v>
      </c>
      <c r="E125" s="10">
        <v>411020430010002</v>
      </c>
      <c r="F125" s="8">
        <v>97</v>
      </c>
      <c r="G125" s="8">
        <v>203</v>
      </c>
      <c r="H125" s="8">
        <v>300</v>
      </c>
      <c r="I125" s="11">
        <v>60195680</v>
      </c>
      <c r="J125" s="11">
        <v>54382986.666666664</v>
      </c>
      <c r="K125" s="12">
        <v>60195680</v>
      </c>
      <c r="L125" s="12">
        <v>54382986.666666664</v>
      </c>
      <c r="M125" s="12">
        <f t="shared" si="4"/>
        <v>48156544</v>
      </c>
      <c r="N125" s="12">
        <f t="shared" si="5"/>
        <v>43506389.333333336</v>
      </c>
      <c r="O125" s="2">
        <f t="shared" si="6"/>
        <v>72234816</v>
      </c>
      <c r="P125" s="32">
        <v>0.2</v>
      </c>
      <c r="R125" s="2">
        <v>83060000</v>
      </c>
    </row>
    <row r="126" spans="1:18" ht="24" hidden="1" customHeight="1" x14ac:dyDescent="0.2">
      <c r="A126" s="13">
        <v>118</v>
      </c>
      <c r="B126" s="14" t="s">
        <v>5</v>
      </c>
      <c r="C126" s="14" t="s">
        <v>115</v>
      </c>
      <c r="D126" s="14" t="s">
        <v>146</v>
      </c>
      <c r="E126" s="15">
        <v>334330430010001</v>
      </c>
      <c r="F126" s="13">
        <v>60</v>
      </c>
      <c r="G126" s="13">
        <v>180</v>
      </c>
      <c r="H126" s="13">
        <v>240</v>
      </c>
      <c r="I126" s="11">
        <v>56879173.333333336</v>
      </c>
      <c r="J126" s="11">
        <v>51421760</v>
      </c>
      <c r="K126" s="11">
        <v>56879173.333333336</v>
      </c>
      <c r="L126" s="11">
        <v>51421760</v>
      </c>
      <c r="M126" s="11">
        <f t="shared" si="4"/>
        <v>45503338.666666672</v>
      </c>
      <c r="N126" s="11">
        <f t="shared" si="5"/>
        <v>41137408</v>
      </c>
      <c r="O126" s="2">
        <f t="shared" si="6"/>
        <v>68255008</v>
      </c>
      <c r="P126" s="32">
        <v>0.2</v>
      </c>
      <c r="R126" s="2">
        <v>66590000</v>
      </c>
    </row>
    <row r="127" spans="1:18" ht="24" hidden="1" customHeight="1" x14ac:dyDescent="0.2">
      <c r="A127" s="8">
        <v>119</v>
      </c>
      <c r="B127" s="9" t="s">
        <v>5</v>
      </c>
      <c r="C127" s="9" t="s">
        <v>115</v>
      </c>
      <c r="D127" s="9" t="s">
        <v>147</v>
      </c>
      <c r="E127" s="10">
        <v>334330430030001</v>
      </c>
      <c r="F127" s="8">
        <v>72</v>
      </c>
      <c r="G127" s="8">
        <v>114</v>
      </c>
      <c r="H127" s="8">
        <v>186</v>
      </c>
      <c r="I127" s="11">
        <v>44238373.333333336</v>
      </c>
      <c r="J127" s="11">
        <v>39839840</v>
      </c>
      <c r="K127" s="12">
        <v>44238373.333333336</v>
      </c>
      <c r="L127" s="12">
        <v>39839840</v>
      </c>
      <c r="M127" s="12">
        <f t="shared" si="4"/>
        <v>35390698.666666672</v>
      </c>
      <c r="N127" s="12">
        <f t="shared" si="5"/>
        <v>31871872</v>
      </c>
      <c r="O127" s="2">
        <f t="shared" si="6"/>
        <v>53086048</v>
      </c>
      <c r="P127" s="32">
        <v>0.2</v>
      </c>
      <c r="R127" s="2">
        <v>51400000</v>
      </c>
    </row>
    <row r="128" spans="1:18" ht="24" hidden="1" customHeight="1" x14ac:dyDescent="0.2">
      <c r="A128" s="13">
        <v>120</v>
      </c>
      <c r="B128" s="14" t="s">
        <v>5</v>
      </c>
      <c r="C128" s="14" t="s">
        <v>115</v>
      </c>
      <c r="D128" s="14" t="s">
        <v>148</v>
      </c>
      <c r="E128" s="15">
        <v>334330430020001</v>
      </c>
      <c r="F128" s="13">
        <v>23</v>
      </c>
      <c r="G128" s="13">
        <v>57</v>
      </c>
      <c r="H128" s="13">
        <v>80</v>
      </c>
      <c r="I128" s="11">
        <v>19208640</v>
      </c>
      <c r="J128" s="11">
        <v>17326080</v>
      </c>
      <c r="K128" s="11">
        <v>19208640</v>
      </c>
      <c r="L128" s="11">
        <v>17326080</v>
      </c>
      <c r="M128" s="11">
        <f t="shared" si="4"/>
        <v>15366912</v>
      </c>
      <c r="N128" s="11">
        <f t="shared" si="5"/>
        <v>13860864</v>
      </c>
      <c r="O128" s="2">
        <f t="shared" si="6"/>
        <v>23050368</v>
      </c>
      <c r="P128" s="32">
        <v>0.2</v>
      </c>
      <c r="R128" s="2">
        <v>22170000</v>
      </c>
    </row>
    <row r="129" spans="1:18" ht="24" hidden="1" customHeight="1" x14ac:dyDescent="0.2">
      <c r="A129" s="8">
        <v>121</v>
      </c>
      <c r="B129" s="9" t="s">
        <v>5</v>
      </c>
      <c r="C129" s="9" t="s">
        <v>149</v>
      </c>
      <c r="D129" s="9" t="s">
        <v>150</v>
      </c>
      <c r="E129" s="10">
        <v>325730470050021</v>
      </c>
      <c r="F129" s="8">
        <v>17</v>
      </c>
      <c r="G129" s="8">
        <v>43</v>
      </c>
      <c r="H129" s="8">
        <v>60</v>
      </c>
      <c r="I129" s="11">
        <v>14646720</v>
      </c>
      <c r="J129" s="11">
        <v>13189440</v>
      </c>
      <c r="K129" s="12">
        <v>14646720</v>
      </c>
      <c r="L129" s="12">
        <v>13189440</v>
      </c>
      <c r="M129" s="12">
        <f t="shared" si="4"/>
        <v>11717376</v>
      </c>
      <c r="N129" s="12">
        <f t="shared" si="5"/>
        <v>10551552</v>
      </c>
      <c r="O129" s="2">
        <f t="shared" si="6"/>
        <v>19040736</v>
      </c>
      <c r="P129" s="32">
        <v>0.3</v>
      </c>
      <c r="R129" s="2">
        <v>16630000</v>
      </c>
    </row>
    <row r="130" spans="1:18" ht="24" hidden="1" customHeight="1" x14ac:dyDescent="0.2">
      <c r="A130" s="13">
        <v>122</v>
      </c>
      <c r="B130" s="14" t="s">
        <v>5</v>
      </c>
      <c r="C130" s="14" t="s">
        <v>149</v>
      </c>
      <c r="D130" s="14" t="s">
        <v>151</v>
      </c>
      <c r="E130" s="15">
        <v>325730470010001</v>
      </c>
      <c r="F130" s="13">
        <v>110</v>
      </c>
      <c r="G130" s="13">
        <v>132</v>
      </c>
      <c r="H130" s="13">
        <v>242</v>
      </c>
      <c r="I130" s="11">
        <v>59135933.333333336</v>
      </c>
      <c r="J130" s="11">
        <v>52785440</v>
      </c>
      <c r="K130" s="11">
        <f>I130+(I130*0.05)</f>
        <v>62092730</v>
      </c>
      <c r="L130" s="11">
        <f>J130+(J130*0.05)</f>
        <v>55424712</v>
      </c>
      <c r="M130" s="11">
        <f t="shared" si="4"/>
        <v>49674184</v>
      </c>
      <c r="N130" s="11">
        <f t="shared" si="5"/>
        <v>44339769.600000001</v>
      </c>
      <c r="O130" s="2">
        <f t="shared" si="6"/>
        <v>80720549</v>
      </c>
      <c r="P130" s="32">
        <v>0.3</v>
      </c>
      <c r="R130" s="2">
        <v>66740000</v>
      </c>
    </row>
    <row r="131" spans="1:18" ht="24" hidden="1" customHeight="1" x14ac:dyDescent="0.2">
      <c r="A131" s="8">
        <v>123</v>
      </c>
      <c r="B131" s="9" t="s">
        <v>5</v>
      </c>
      <c r="C131" s="9" t="s">
        <v>149</v>
      </c>
      <c r="D131" s="9" t="s">
        <v>152</v>
      </c>
      <c r="E131" s="10">
        <v>325730470020001</v>
      </c>
      <c r="F131" s="8">
        <v>97</v>
      </c>
      <c r="G131" s="8">
        <v>33</v>
      </c>
      <c r="H131" s="8">
        <v>130</v>
      </c>
      <c r="I131" s="11">
        <v>31181413.333333332</v>
      </c>
      <c r="J131" s="11">
        <v>28278080</v>
      </c>
      <c r="K131" s="12">
        <v>31181413.333333332</v>
      </c>
      <c r="L131" s="12">
        <v>28278080</v>
      </c>
      <c r="M131" s="12">
        <f t="shared" si="4"/>
        <v>24945130.666666668</v>
      </c>
      <c r="N131" s="12">
        <f t="shared" si="5"/>
        <v>22622464</v>
      </c>
      <c r="O131" s="2">
        <f t="shared" si="6"/>
        <v>40535837.333333328</v>
      </c>
      <c r="P131" s="32">
        <v>0.3</v>
      </c>
      <c r="R131" s="2">
        <v>35540000</v>
      </c>
    </row>
    <row r="132" spans="1:18" ht="24" hidden="1" customHeight="1" x14ac:dyDescent="0.2">
      <c r="A132" s="13">
        <v>124</v>
      </c>
      <c r="B132" s="14" t="s">
        <v>5</v>
      </c>
      <c r="C132" s="14" t="s">
        <v>149</v>
      </c>
      <c r="D132" s="14" t="s">
        <v>153</v>
      </c>
      <c r="E132" s="15">
        <v>541120470020001</v>
      </c>
      <c r="F132" s="13">
        <v>57</v>
      </c>
      <c r="G132" s="13">
        <v>93</v>
      </c>
      <c r="H132" s="13">
        <v>150</v>
      </c>
      <c r="I132" s="11">
        <v>30699840</v>
      </c>
      <c r="J132" s="11">
        <v>27503120</v>
      </c>
      <c r="K132" s="11">
        <v>30699840</v>
      </c>
      <c r="L132" s="11">
        <v>27503120</v>
      </c>
      <c r="M132" s="11">
        <f t="shared" si="4"/>
        <v>24559872</v>
      </c>
      <c r="N132" s="11">
        <f t="shared" si="5"/>
        <v>22002496</v>
      </c>
      <c r="O132" s="2">
        <f t="shared" si="6"/>
        <v>39909792</v>
      </c>
      <c r="P132" s="32">
        <v>0.3</v>
      </c>
      <c r="R132" s="2">
        <v>41460000</v>
      </c>
    </row>
    <row r="133" spans="1:18" ht="24" hidden="1" customHeight="1" x14ac:dyDescent="0.2">
      <c r="A133" s="8">
        <v>125</v>
      </c>
      <c r="B133" s="9" t="s">
        <v>5</v>
      </c>
      <c r="C133" s="9" t="s">
        <v>149</v>
      </c>
      <c r="D133" s="9" t="s">
        <v>154</v>
      </c>
      <c r="E133" s="10">
        <v>541120470020071</v>
      </c>
      <c r="F133" s="8">
        <v>15</v>
      </c>
      <c r="G133" s="8">
        <v>20</v>
      </c>
      <c r="H133" s="8">
        <v>35</v>
      </c>
      <c r="I133" s="11">
        <v>8363760</v>
      </c>
      <c r="J133" s="11">
        <v>7325960</v>
      </c>
      <c r="K133" s="12">
        <v>8363760</v>
      </c>
      <c r="L133" s="12">
        <v>7325960</v>
      </c>
      <c r="M133" s="12">
        <f t="shared" si="4"/>
        <v>6691008</v>
      </c>
      <c r="N133" s="12">
        <f t="shared" si="5"/>
        <v>5860768</v>
      </c>
      <c r="O133" s="2">
        <f t="shared" si="6"/>
        <v>10872888</v>
      </c>
      <c r="P133" s="32">
        <v>0.3</v>
      </c>
      <c r="R133" s="2">
        <v>9660000</v>
      </c>
    </row>
    <row r="134" spans="1:18" ht="24" hidden="1" customHeight="1" x14ac:dyDescent="0.2">
      <c r="A134" s="13">
        <v>126</v>
      </c>
      <c r="B134" s="14" t="s">
        <v>5</v>
      </c>
      <c r="C134" s="14" t="s">
        <v>149</v>
      </c>
      <c r="D134" s="14" t="s">
        <v>155</v>
      </c>
      <c r="E134" s="15">
        <v>541120470070001</v>
      </c>
      <c r="F134" s="13">
        <v>85</v>
      </c>
      <c r="G134" s="13">
        <v>165</v>
      </c>
      <c r="H134" s="13">
        <v>250</v>
      </c>
      <c r="I134" s="11">
        <v>51087200</v>
      </c>
      <c r="J134" s="11">
        <v>46156346.666666664</v>
      </c>
      <c r="K134" s="11">
        <v>51087200</v>
      </c>
      <c r="L134" s="11">
        <v>46156346.666666664</v>
      </c>
      <c r="M134" s="11">
        <f t="shared" si="4"/>
        <v>40869760</v>
      </c>
      <c r="N134" s="11">
        <f t="shared" si="5"/>
        <v>36925077.333333336</v>
      </c>
      <c r="O134" s="2">
        <f t="shared" si="6"/>
        <v>66413360</v>
      </c>
      <c r="P134" s="32">
        <v>0.3</v>
      </c>
      <c r="R134" s="2">
        <v>69180000</v>
      </c>
    </row>
    <row r="135" spans="1:18" ht="24" hidden="1" customHeight="1" x14ac:dyDescent="0.2">
      <c r="A135" s="8">
        <v>127</v>
      </c>
      <c r="B135" s="9" t="s">
        <v>5</v>
      </c>
      <c r="C135" s="9" t="s">
        <v>149</v>
      </c>
      <c r="D135" s="9" t="s">
        <v>156</v>
      </c>
      <c r="E135" s="10">
        <v>541120470040001</v>
      </c>
      <c r="F135" s="8">
        <v>91</v>
      </c>
      <c r="G135" s="8">
        <v>70</v>
      </c>
      <c r="H135" s="8">
        <v>161</v>
      </c>
      <c r="I135" s="11">
        <v>33570400</v>
      </c>
      <c r="J135" s="11">
        <v>30159973.333333332</v>
      </c>
      <c r="K135" s="12">
        <v>33570400</v>
      </c>
      <c r="L135" s="12">
        <v>30159973.333333332</v>
      </c>
      <c r="M135" s="12">
        <f t="shared" si="4"/>
        <v>26856320</v>
      </c>
      <c r="N135" s="12">
        <f t="shared" si="5"/>
        <v>24127978.666666668</v>
      </c>
      <c r="O135" s="2">
        <f t="shared" si="6"/>
        <v>43641520</v>
      </c>
      <c r="P135" s="32">
        <v>0.3</v>
      </c>
      <c r="R135" s="2">
        <v>44260000</v>
      </c>
    </row>
    <row r="136" spans="1:18" ht="24" hidden="1" customHeight="1" x14ac:dyDescent="0.2">
      <c r="A136" s="13">
        <v>128</v>
      </c>
      <c r="B136" s="14" t="s">
        <v>5</v>
      </c>
      <c r="C136" s="14" t="s">
        <v>149</v>
      </c>
      <c r="D136" s="14" t="s">
        <v>157</v>
      </c>
      <c r="E136" s="15">
        <v>325730470040001</v>
      </c>
      <c r="F136" s="13">
        <v>60</v>
      </c>
      <c r="G136" s="13">
        <v>180</v>
      </c>
      <c r="H136" s="13">
        <v>240</v>
      </c>
      <c r="I136" s="11">
        <v>57841093.333333336</v>
      </c>
      <c r="J136" s="11">
        <v>52034240</v>
      </c>
      <c r="K136" s="11">
        <v>57841093.333333336</v>
      </c>
      <c r="L136" s="11">
        <v>52034240</v>
      </c>
      <c r="M136" s="11">
        <f t="shared" si="4"/>
        <v>46272874.666666672</v>
      </c>
      <c r="N136" s="11">
        <f t="shared" si="5"/>
        <v>41627392</v>
      </c>
      <c r="O136" s="2">
        <f t="shared" si="6"/>
        <v>75193421.333333343</v>
      </c>
      <c r="P136" s="32">
        <v>0.3</v>
      </c>
      <c r="R136" s="2">
        <v>66590000</v>
      </c>
    </row>
    <row r="137" spans="1:18" ht="24" hidden="1" customHeight="1" x14ac:dyDescent="0.2">
      <c r="A137" s="8">
        <v>129</v>
      </c>
      <c r="B137" s="9" t="s">
        <v>5</v>
      </c>
      <c r="C137" s="9" t="s">
        <v>149</v>
      </c>
      <c r="D137" s="9" t="s">
        <v>158</v>
      </c>
      <c r="E137" s="10">
        <v>541120740090051</v>
      </c>
      <c r="F137" s="8">
        <v>39</v>
      </c>
      <c r="G137" s="8">
        <v>117</v>
      </c>
      <c r="H137" s="8">
        <v>156</v>
      </c>
      <c r="I137" s="11">
        <v>32837280</v>
      </c>
      <c r="J137" s="11">
        <v>29855280</v>
      </c>
      <c r="K137" s="12">
        <v>32837280</v>
      </c>
      <c r="L137" s="12">
        <v>29855280</v>
      </c>
      <c r="M137" s="12">
        <f t="shared" si="4"/>
        <v>26269824</v>
      </c>
      <c r="N137" s="12">
        <f t="shared" si="5"/>
        <v>23884224</v>
      </c>
      <c r="O137" s="2">
        <f t="shared" si="6"/>
        <v>42688464</v>
      </c>
      <c r="P137" s="32">
        <v>0.3</v>
      </c>
      <c r="R137" s="2">
        <v>43280000</v>
      </c>
    </row>
    <row r="138" spans="1:18" ht="24" hidden="1" customHeight="1" x14ac:dyDescent="0.2">
      <c r="A138" s="13">
        <v>130</v>
      </c>
      <c r="B138" s="14" t="s">
        <v>5</v>
      </c>
      <c r="C138" s="14" t="s">
        <v>149</v>
      </c>
      <c r="D138" s="14" t="s">
        <v>159</v>
      </c>
      <c r="E138" s="15">
        <v>325730470060341</v>
      </c>
      <c r="F138" s="13">
        <v>25</v>
      </c>
      <c r="G138" s="13">
        <v>35</v>
      </c>
      <c r="H138" s="13">
        <v>60</v>
      </c>
      <c r="I138" s="11">
        <v>15959933.333333334</v>
      </c>
      <c r="J138" s="11">
        <v>13141440</v>
      </c>
      <c r="K138" s="11">
        <f>I138+(I138*0.05)</f>
        <v>16757930</v>
      </c>
      <c r="L138" s="11">
        <f>J138+(J138*0.05)</f>
        <v>13798512</v>
      </c>
      <c r="M138" s="11">
        <f t="shared" ref="M138:M201" si="7">K138*0.8</f>
        <v>13406344</v>
      </c>
      <c r="N138" s="11">
        <f t="shared" ref="N138:N201" si="8">L138*0.8</f>
        <v>11038809.600000001</v>
      </c>
      <c r="O138" s="2">
        <f t="shared" ref="O138:O201" si="9">K138+K138*P138</f>
        <v>21785309</v>
      </c>
      <c r="P138" s="32">
        <v>0.3</v>
      </c>
      <c r="R138" s="2">
        <v>16560000</v>
      </c>
    </row>
    <row r="139" spans="1:18" ht="24" hidden="1" customHeight="1" x14ac:dyDescent="0.2">
      <c r="A139" s="8">
        <v>131</v>
      </c>
      <c r="B139" s="9" t="s">
        <v>5</v>
      </c>
      <c r="C139" s="9" t="s">
        <v>149</v>
      </c>
      <c r="D139" s="9" t="s">
        <v>160</v>
      </c>
      <c r="E139" s="10">
        <v>325730470060331</v>
      </c>
      <c r="F139" s="8">
        <v>23</v>
      </c>
      <c r="G139" s="8">
        <v>17</v>
      </c>
      <c r="H139" s="8">
        <v>40</v>
      </c>
      <c r="I139" s="11">
        <v>10935866.666666666</v>
      </c>
      <c r="J139" s="11">
        <v>9021560</v>
      </c>
      <c r="K139" s="12">
        <f>I139+(I139*0.05)</f>
        <v>11482660</v>
      </c>
      <c r="L139" s="12">
        <f>J139+(J139*0.05)</f>
        <v>9472638</v>
      </c>
      <c r="M139" s="12">
        <f t="shared" si="7"/>
        <v>9186128</v>
      </c>
      <c r="N139" s="12">
        <f t="shared" si="8"/>
        <v>7578110.4000000004</v>
      </c>
      <c r="O139" s="2">
        <f t="shared" si="9"/>
        <v>14927458</v>
      </c>
      <c r="P139" s="32">
        <v>0.3</v>
      </c>
      <c r="R139" s="2">
        <v>10990000</v>
      </c>
    </row>
    <row r="140" spans="1:18" ht="24" hidden="1" customHeight="1" x14ac:dyDescent="0.2">
      <c r="A140" s="13">
        <v>132</v>
      </c>
      <c r="B140" s="14" t="s">
        <v>5</v>
      </c>
      <c r="C140" s="14" t="s">
        <v>149</v>
      </c>
      <c r="D140" s="14" t="s">
        <v>161</v>
      </c>
      <c r="E140" s="15">
        <v>325730470060321</v>
      </c>
      <c r="F140" s="13">
        <v>20</v>
      </c>
      <c r="G140" s="13">
        <v>60</v>
      </c>
      <c r="H140" s="13">
        <v>80</v>
      </c>
      <c r="I140" s="11">
        <v>19028293.333333332</v>
      </c>
      <c r="J140" s="11">
        <v>17202880</v>
      </c>
      <c r="K140" s="11">
        <v>19028293.333333332</v>
      </c>
      <c r="L140" s="11">
        <v>17202880</v>
      </c>
      <c r="M140" s="11">
        <f t="shared" si="7"/>
        <v>15222634.666666666</v>
      </c>
      <c r="N140" s="11">
        <f t="shared" si="8"/>
        <v>13762304</v>
      </c>
      <c r="O140" s="2">
        <f t="shared" si="9"/>
        <v>24736781.333333332</v>
      </c>
      <c r="P140" s="32">
        <v>0.3</v>
      </c>
      <c r="R140" s="2">
        <v>22190000</v>
      </c>
    </row>
    <row r="141" spans="1:18" ht="24" hidden="1" customHeight="1" x14ac:dyDescent="0.2">
      <c r="A141" s="8">
        <v>133</v>
      </c>
      <c r="B141" s="9" t="s">
        <v>5</v>
      </c>
      <c r="C141" s="9" t="s">
        <v>149</v>
      </c>
      <c r="D141" s="9" t="s">
        <v>162</v>
      </c>
      <c r="E141" s="10">
        <v>313230470010001</v>
      </c>
      <c r="F141" s="8">
        <v>24</v>
      </c>
      <c r="G141" s="8">
        <v>96</v>
      </c>
      <c r="H141" s="8">
        <v>120</v>
      </c>
      <c r="I141" s="11">
        <v>29426266.666666668</v>
      </c>
      <c r="J141" s="11">
        <v>26707360</v>
      </c>
      <c r="K141" s="12">
        <v>29426266.666666668</v>
      </c>
      <c r="L141" s="12">
        <v>26707360</v>
      </c>
      <c r="M141" s="12">
        <f t="shared" si="7"/>
        <v>23541013.333333336</v>
      </c>
      <c r="N141" s="12">
        <f t="shared" si="8"/>
        <v>21365888</v>
      </c>
      <c r="O141" s="2">
        <f t="shared" si="9"/>
        <v>38254146.666666672</v>
      </c>
      <c r="P141" s="32">
        <v>0.3</v>
      </c>
      <c r="R141" s="2">
        <v>33340000</v>
      </c>
    </row>
    <row r="142" spans="1:18" ht="24" hidden="1" customHeight="1" x14ac:dyDescent="0.2">
      <c r="A142" s="13">
        <v>134</v>
      </c>
      <c r="B142" s="14" t="s">
        <v>5</v>
      </c>
      <c r="C142" s="14" t="s">
        <v>149</v>
      </c>
      <c r="D142" s="14" t="s">
        <v>163</v>
      </c>
      <c r="E142" s="15">
        <v>532920470010001</v>
      </c>
      <c r="F142" s="13">
        <v>47</v>
      </c>
      <c r="G142" s="13">
        <v>57</v>
      </c>
      <c r="H142" s="13">
        <v>104</v>
      </c>
      <c r="I142" s="11">
        <v>22192480</v>
      </c>
      <c r="J142" s="11">
        <v>20089173.333333332</v>
      </c>
      <c r="K142" s="11">
        <f>I142+(I142*0.05)</f>
        <v>23302104</v>
      </c>
      <c r="L142" s="11">
        <f>J142+(J142*0.05)</f>
        <v>21093632</v>
      </c>
      <c r="M142" s="11">
        <f t="shared" si="7"/>
        <v>18641683.199999999</v>
      </c>
      <c r="N142" s="11">
        <f t="shared" si="8"/>
        <v>16874905.600000001</v>
      </c>
      <c r="O142" s="2">
        <f t="shared" si="9"/>
        <v>30292735.199999999</v>
      </c>
      <c r="P142" s="32">
        <v>0.3</v>
      </c>
      <c r="R142" s="2">
        <v>28680000</v>
      </c>
    </row>
    <row r="143" spans="1:18" ht="24" hidden="1" customHeight="1" x14ac:dyDescent="0.2">
      <c r="A143" s="8">
        <v>135</v>
      </c>
      <c r="B143" s="9" t="s">
        <v>5</v>
      </c>
      <c r="C143" s="9" t="s">
        <v>149</v>
      </c>
      <c r="D143" s="9" t="s">
        <v>164</v>
      </c>
      <c r="E143" s="10">
        <v>325730470060061</v>
      </c>
      <c r="F143" s="8">
        <v>24</v>
      </c>
      <c r="G143" s="8">
        <v>30</v>
      </c>
      <c r="H143" s="8">
        <v>54</v>
      </c>
      <c r="I143" s="11">
        <v>13602560</v>
      </c>
      <c r="J143" s="11">
        <v>12376000</v>
      </c>
      <c r="K143" s="12">
        <v>13602560</v>
      </c>
      <c r="L143" s="12">
        <v>12376000</v>
      </c>
      <c r="M143" s="12">
        <f t="shared" si="7"/>
        <v>10882048</v>
      </c>
      <c r="N143" s="12">
        <f t="shared" si="8"/>
        <v>9900800</v>
      </c>
      <c r="O143" s="2">
        <f t="shared" si="9"/>
        <v>17683328</v>
      </c>
      <c r="P143" s="32">
        <v>0.3</v>
      </c>
      <c r="R143" s="2">
        <v>14890000</v>
      </c>
    </row>
    <row r="144" spans="1:18" ht="24" hidden="1" customHeight="1" x14ac:dyDescent="0.2">
      <c r="A144" s="13">
        <v>136</v>
      </c>
      <c r="B144" s="14" t="s">
        <v>5</v>
      </c>
      <c r="C144" s="14" t="s">
        <v>149</v>
      </c>
      <c r="D144" s="14" t="s">
        <v>165</v>
      </c>
      <c r="E144" s="15">
        <v>325730470060091</v>
      </c>
      <c r="F144" s="13">
        <v>24</v>
      </c>
      <c r="G144" s="13">
        <v>30</v>
      </c>
      <c r="H144" s="13">
        <v>54</v>
      </c>
      <c r="I144" s="11">
        <v>13079520</v>
      </c>
      <c r="J144" s="11">
        <v>11863040</v>
      </c>
      <c r="K144" s="11">
        <v>13079520</v>
      </c>
      <c r="L144" s="11">
        <v>11863040</v>
      </c>
      <c r="M144" s="11">
        <f t="shared" si="7"/>
        <v>10463616</v>
      </c>
      <c r="N144" s="11">
        <f t="shared" si="8"/>
        <v>9490432</v>
      </c>
      <c r="O144" s="2">
        <f t="shared" si="9"/>
        <v>17003376</v>
      </c>
      <c r="P144" s="32">
        <v>0.3</v>
      </c>
      <c r="R144" s="2">
        <v>14890000</v>
      </c>
    </row>
    <row r="145" spans="1:22" ht="24" hidden="1" customHeight="1" x14ac:dyDescent="0.2">
      <c r="A145" s="8">
        <v>137</v>
      </c>
      <c r="B145" s="9" t="s">
        <v>5</v>
      </c>
      <c r="C145" s="9" t="s">
        <v>149</v>
      </c>
      <c r="D145" s="9" t="s">
        <v>166</v>
      </c>
      <c r="E145" s="10">
        <v>325730470060151</v>
      </c>
      <c r="F145" s="8">
        <v>26</v>
      </c>
      <c r="G145" s="8">
        <v>31</v>
      </c>
      <c r="H145" s="8">
        <v>57</v>
      </c>
      <c r="I145" s="11">
        <v>13792453.333333334</v>
      </c>
      <c r="J145" s="11">
        <v>12499200</v>
      </c>
      <c r="K145" s="12">
        <v>13792453.333333334</v>
      </c>
      <c r="L145" s="12">
        <v>12499200</v>
      </c>
      <c r="M145" s="12">
        <f t="shared" si="7"/>
        <v>11033962.666666668</v>
      </c>
      <c r="N145" s="12">
        <f t="shared" si="8"/>
        <v>9999360</v>
      </c>
      <c r="O145" s="2">
        <f t="shared" si="9"/>
        <v>17930189.333333336</v>
      </c>
      <c r="P145" s="32">
        <v>0.3</v>
      </c>
      <c r="R145" s="2">
        <v>15720000</v>
      </c>
    </row>
    <row r="146" spans="1:22" ht="24" hidden="1" customHeight="1" x14ac:dyDescent="0.2">
      <c r="A146" s="13">
        <v>138</v>
      </c>
      <c r="B146" s="14" t="s">
        <v>5</v>
      </c>
      <c r="C146" s="14" t="s">
        <v>149</v>
      </c>
      <c r="D146" s="14" t="s">
        <v>167</v>
      </c>
      <c r="E146" s="15">
        <v>325730470060181</v>
      </c>
      <c r="F146" s="13">
        <v>23</v>
      </c>
      <c r="G146" s="13">
        <v>30</v>
      </c>
      <c r="H146" s="13">
        <v>53</v>
      </c>
      <c r="I146" s="11">
        <v>12760933.333333334</v>
      </c>
      <c r="J146" s="11">
        <v>11592000</v>
      </c>
      <c r="K146" s="11">
        <v>12760933.333333334</v>
      </c>
      <c r="L146" s="11">
        <v>11592000</v>
      </c>
      <c r="M146" s="11">
        <f t="shared" si="7"/>
        <v>10208746.666666668</v>
      </c>
      <c r="N146" s="11">
        <f t="shared" si="8"/>
        <v>9273600</v>
      </c>
      <c r="O146" s="2">
        <f t="shared" si="9"/>
        <v>16589213.333333334</v>
      </c>
      <c r="P146" s="32">
        <v>0.3</v>
      </c>
      <c r="R146" s="2">
        <v>14620000</v>
      </c>
    </row>
    <row r="147" spans="1:22" ht="24" hidden="1" customHeight="1" x14ac:dyDescent="0.2">
      <c r="A147" s="8">
        <v>139</v>
      </c>
      <c r="B147" s="9" t="s">
        <v>5</v>
      </c>
      <c r="C147" s="9" t="s">
        <v>149</v>
      </c>
      <c r="D147" s="9" t="s">
        <v>168</v>
      </c>
      <c r="E147" s="10">
        <v>325730470060221</v>
      </c>
      <c r="F147" s="8">
        <v>27</v>
      </c>
      <c r="G147" s="8">
        <v>37</v>
      </c>
      <c r="H147" s="8">
        <v>64</v>
      </c>
      <c r="I147" s="11">
        <v>15600480</v>
      </c>
      <c r="J147" s="11">
        <v>14168000</v>
      </c>
      <c r="K147" s="12">
        <v>15600480</v>
      </c>
      <c r="L147" s="12">
        <v>14168000</v>
      </c>
      <c r="M147" s="12">
        <f t="shared" si="7"/>
        <v>12480384</v>
      </c>
      <c r="N147" s="12">
        <f t="shared" si="8"/>
        <v>11334400</v>
      </c>
      <c r="O147" s="2">
        <f t="shared" si="9"/>
        <v>20280624</v>
      </c>
      <c r="P147" s="32">
        <v>0.3</v>
      </c>
      <c r="R147" s="2">
        <v>17660000</v>
      </c>
    </row>
    <row r="148" spans="1:22" ht="24" hidden="1" customHeight="1" x14ac:dyDescent="0.2">
      <c r="A148" s="13">
        <v>140</v>
      </c>
      <c r="B148" s="14" t="s">
        <v>5</v>
      </c>
      <c r="C148" s="14" t="s">
        <v>149</v>
      </c>
      <c r="D148" s="14" t="s">
        <v>169</v>
      </c>
      <c r="E148" s="15">
        <v>325730470060231</v>
      </c>
      <c r="F148" s="13">
        <v>24</v>
      </c>
      <c r="G148" s="13">
        <v>30</v>
      </c>
      <c r="H148" s="13">
        <v>54</v>
      </c>
      <c r="I148" s="11">
        <v>13594720</v>
      </c>
      <c r="J148" s="11">
        <v>12368160</v>
      </c>
      <c r="K148" s="11">
        <v>13594720</v>
      </c>
      <c r="L148" s="11">
        <v>12368160</v>
      </c>
      <c r="M148" s="11">
        <f t="shared" si="7"/>
        <v>10875776</v>
      </c>
      <c r="N148" s="11">
        <f t="shared" si="8"/>
        <v>9894528</v>
      </c>
      <c r="O148" s="2">
        <f t="shared" si="9"/>
        <v>17673136</v>
      </c>
      <c r="P148" s="32">
        <v>0.3</v>
      </c>
      <c r="R148" s="2">
        <v>14890000</v>
      </c>
    </row>
    <row r="149" spans="1:22" ht="24" hidden="1" customHeight="1" x14ac:dyDescent="0.2">
      <c r="A149" s="8">
        <v>141</v>
      </c>
      <c r="B149" s="9" t="s">
        <v>5</v>
      </c>
      <c r="C149" s="9" t="s">
        <v>149</v>
      </c>
      <c r="D149" s="9" t="s">
        <v>170</v>
      </c>
      <c r="E149" s="10">
        <v>323030470020011</v>
      </c>
      <c r="F149" s="8">
        <v>40</v>
      </c>
      <c r="G149" s="8">
        <v>50</v>
      </c>
      <c r="H149" s="8">
        <v>90</v>
      </c>
      <c r="I149" s="11">
        <v>21971453.333333332</v>
      </c>
      <c r="J149" s="11">
        <v>19877120</v>
      </c>
      <c r="K149" s="12">
        <v>21971453.333333332</v>
      </c>
      <c r="L149" s="12">
        <v>19877120</v>
      </c>
      <c r="M149" s="12">
        <f t="shared" si="7"/>
        <v>17577162.666666668</v>
      </c>
      <c r="N149" s="12">
        <f t="shared" si="8"/>
        <v>15901696</v>
      </c>
      <c r="O149" s="2">
        <f t="shared" si="9"/>
        <v>28562889.333333332</v>
      </c>
      <c r="P149" s="32">
        <v>0.3</v>
      </c>
      <c r="R149" s="2">
        <v>24820000</v>
      </c>
    </row>
    <row r="150" spans="1:22" ht="24" hidden="1" customHeight="1" x14ac:dyDescent="0.2">
      <c r="A150" s="13">
        <v>142</v>
      </c>
      <c r="B150" s="14" t="s">
        <v>5</v>
      </c>
      <c r="C150" s="14" t="s">
        <v>149</v>
      </c>
      <c r="D150" s="14" t="s">
        <v>171</v>
      </c>
      <c r="E150" s="15">
        <v>541120470080001</v>
      </c>
      <c r="F150" s="13">
        <v>110</v>
      </c>
      <c r="G150" s="13">
        <v>160</v>
      </c>
      <c r="H150" s="13">
        <v>270</v>
      </c>
      <c r="I150" s="11">
        <v>54928640</v>
      </c>
      <c r="J150" s="11">
        <v>49624186.666666664</v>
      </c>
      <c r="K150" s="11">
        <v>54928640</v>
      </c>
      <c r="L150" s="11">
        <v>49624186.666666664</v>
      </c>
      <c r="M150" s="11">
        <f t="shared" si="7"/>
        <v>43942912</v>
      </c>
      <c r="N150" s="11">
        <f t="shared" si="8"/>
        <v>39699349.333333336</v>
      </c>
      <c r="O150" s="2">
        <f t="shared" si="9"/>
        <v>71407232</v>
      </c>
      <c r="P150" s="32">
        <v>0.3</v>
      </c>
      <c r="R150" s="2">
        <v>74570000</v>
      </c>
    </row>
    <row r="151" spans="1:22" ht="24" hidden="1" customHeight="1" x14ac:dyDescent="0.2">
      <c r="A151" s="8">
        <v>143</v>
      </c>
      <c r="B151" s="9" t="s">
        <v>5</v>
      </c>
      <c r="C151" s="9" t="s">
        <v>149</v>
      </c>
      <c r="D151" s="9" t="s">
        <v>172</v>
      </c>
      <c r="E151" s="10">
        <v>541120470010002</v>
      </c>
      <c r="F151" s="8">
        <v>48</v>
      </c>
      <c r="G151" s="8">
        <v>127</v>
      </c>
      <c r="H151" s="8">
        <v>175</v>
      </c>
      <c r="I151" s="11">
        <v>36827200</v>
      </c>
      <c r="J151" s="11">
        <v>33567013.333333336</v>
      </c>
      <c r="K151" s="12">
        <v>36827200</v>
      </c>
      <c r="L151" s="12">
        <v>33567013.333333336</v>
      </c>
      <c r="M151" s="12">
        <f t="shared" si="7"/>
        <v>29461760</v>
      </c>
      <c r="N151" s="12">
        <f t="shared" si="8"/>
        <v>26853610.666666672</v>
      </c>
      <c r="O151" s="2">
        <f t="shared" si="9"/>
        <v>47875360</v>
      </c>
      <c r="P151" s="32">
        <v>0.3</v>
      </c>
      <c r="R151" s="2">
        <v>48520000</v>
      </c>
    </row>
    <row r="152" spans="1:22" ht="24" hidden="1" customHeight="1" x14ac:dyDescent="0.2">
      <c r="A152" s="13">
        <v>144</v>
      </c>
      <c r="B152" s="14" t="s">
        <v>5</v>
      </c>
      <c r="C152" s="14" t="s">
        <v>149</v>
      </c>
      <c r="D152" s="14" t="s">
        <v>173</v>
      </c>
      <c r="E152" s="15">
        <v>323030470020031</v>
      </c>
      <c r="F152" s="13">
        <v>12</v>
      </c>
      <c r="G152" s="13">
        <v>12</v>
      </c>
      <c r="H152" s="13">
        <v>24</v>
      </c>
      <c r="I152" s="11">
        <v>5825280</v>
      </c>
      <c r="J152" s="11">
        <v>5232640</v>
      </c>
      <c r="K152" s="11">
        <v>5825280</v>
      </c>
      <c r="L152" s="11">
        <v>5232640</v>
      </c>
      <c r="M152" s="11">
        <f t="shared" si="7"/>
        <v>4660224</v>
      </c>
      <c r="N152" s="11">
        <f t="shared" si="8"/>
        <v>4186112</v>
      </c>
      <c r="O152" s="2">
        <f t="shared" si="9"/>
        <v>7572864</v>
      </c>
      <c r="P152" s="32">
        <v>0.3</v>
      </c>
      <c r="R152" s="2">
        <v>6610000</v>
      </c>
    </row>
    <row r="153" spans="1:22" ht="24" hidden="1" customHeight="1" x14ac:dyDescent="0.2">
      <c r="A153" s="8">
        <v>145</v>
      </c>
      <c r="B153" s="9" t="s">
        <v>5</v>
      </c>
      <c r="C153" s="9" t="s">
        <v>149</v>
      </c>
      <c r="D153" s="9" t="s">
        <v>174</v>
      </c>
      <c r="E153" s="10">
        <v>323030470020021</v>
      </c>
      <c r="F153" s="8">
        <v>21</v>
      </c>
      <c r="G153" s="8">
        <v>15</v>
      </c>
      <c r="H153" s="8">
        <v>36</v>
      </c>
      <c r="I153" s="11">
        <v>8686560</v>
      </c>
      <c r="J153" s="11">
        <v>7815040</v>
      </c>
      <c r="K153" s="12">
        <v>8686560</v>
      </c>
      <c r="L153" s="12">
        <v>7815040</v>
      </c>
      <c r="M153" s="12">
        <f t="shared" si="7"/>
        <v>6949248</v>
      </c>
      <c r="N153" s="12">
        <f t="shared" si="8"/>
        <v>6252032</v>
      </c>
      <c r="O153" s="2">
        <f t="shared" si="9"/>
        <v>11292528</v>
      </c>
      <c r="P153" s="32">
        <v>0.3</v>
      </c>
      <c r="Q153" s="65"/>
      <c r="R153" s="2">
        <v>9890000</v>
      </c>
      <c r="T153" s="65"/>
      <c r="U153"/>
      <c r="V153"/>
    </row>
    <row r="154" spans="1:22" ht="24" customHeight="1" x14ac:dyDescent="0.2">
      <c r="A154" s="13">
        <v>146</v>
      </c>
      <c r="B154" s="14" t="s">
        <v>5</v>
      </c>
      <c r="C154" s="14" t="s">
        <v>149</v>
      </c>
      <c r="D154" s="14" t="s">
        <v>175</v>
      </c>
      <c r="E154" s="15">
        <v>325530470010001</v>
      </c>
      <c r="F154" s="13">
        <v>87</v>
      </c>
      <c r="G154" s="13">
        <v>113</v>
      </c>
      <c r="H154" s="13">
        <v>200</v>
      </c>
      <c r="I154" s="11">
        <v>56655333.333333336</v>
      </c>
      <c r="J154" s="11">
        <v>49032000</v>
      </c>
      <c r="K154" s="11">
        <v>56655333.333333336</v>
      </c>
      <c r="L154" s="11">
        <v>49032000</v>
      </c>
      <c r="M154" s="11">
        <f t="shared" si="7"/>
        <v>45324266.666666672</v>
      </c>
      <c r="N154" s="11">
        <f t="shared" si="8"/>
        <v>39225600</v>
      </c>
      <c r="O154" s="2">
        <f t="shared" si="9"/>
        <v>79317466.666666672</v>
      </c>
      <c r="P154" s="32">
        <v>0.4</v>
      </c>
      <c r="Q154" s="65"/>
      <c r="R154" s="2">
        <v>55190000</v>
      </c>
      <c r="T154" s="65"/>
      <c r="U154"/>
      <c r="V154"/>
    </row>
    <row r="155" spans="1:22" ht="24" hidden="1" customHeight="1" x14ac:dyDescent="0.2">
      <c r="A155" s="8">
        <v>147</v>
      </c>
      <c r="B155" s="9" t="s">
        <v>5</v>
      </c>
      <c r="C155" s="9" t="s">
        <v>149</v>
      </c>
      <c r="D155" s="9" t="s">
        <v>176</v>
      </c>
      <c r="E155" s="10">
        <v>325530470010011</v>
      </c>
      <c r="F155" s="8">
        <v>15</v>
      </c>
      <c r="G155" s="8">
        <v>25</v>
      </c>
      <c r="H155" s="8">
        <v>40</v>
      </c>
      <c r="I155" s="11">
        <v>13515333.333333334</v>
      </c>
      <c r="J155" s="11">
        <v>10792000</v>
      </c>
      <c r="K155" s="12">
        <v>13515333.333333334</v>
      </c>
      <c r="L155" s="12">
        <v>10792000</v>
      </c>
      <c r="M155" s="12">
        <f t="shared" si="7"/>
        <v>10812266.666666668</v>
      </c>
      <c r="N155" s="12">
        <f t="shared" si="8"/>
        <v>8633600</v>
      </c>
      <c r="O155" s="2">
        <f t="shared" si="9"/>
        <v>17569933.333333336</v>
      </c>
      <c r="P155" s="32">
        <v>0.3</v>
      </c>
      <c r="Q155" s="65"/>
      <c r="R155" s="2">
        <v>11050000</v>
      </c>
      <c r="T155" s="65"/>
      <c r="U155"/>
      <c r="V155"/>
    </row>
    <row r="156" spans="1:22" ht="24" hidden="1" customHeight="1" x14ac:dyDescent="0.2">
      <c r="A156" s="13">
        <v>148</v>
      </c>
      <c r="B156" s="14" t="s">
        <v>5</v>
      </c>
      <c r="C156" s="14" t="s">
        <v>149</v>
      </c>
      <c r="D156" s="14" t="s">
        <v>177</v>
      </c>
      <c r="E156" s="15">
        <v>325530470010051</v>
      </c>
      <c r="F156" s="13">
        <v>13</v>
      </c>
      <c r="G156" s="13">
        <v>17</v>
      </c>
      <c r="H156" s="13">
        <v>30</v>
      </c>
      <c r="I156" s="11">
        <v>11839933.333333334</v>
      </c>
      <c r="J156" s="11">
        <v>8984160</v>
      </c>
      <c r="K156" s="11">
        <v>11563000</v>
      </c>
      <c r="L156" s="11">
        <v>8984160</v>
      </c>
      <c r="M156" s="11">
        <f t="shared" si="7"/>
        <v>9250400</v>
      </c>
      <c r="N156" s="11">
        <f t="shared" si="8"/>
        <v>7187328</v>
      </c>
      <c r="O156" s="2">
        <f t="shared" si="9"/>
        <v>15031900</v>
      </c>
      <c r="P156" s="32">
        <v>0.3</v>
      </c>
      <c r="Q156" s="65"/>
      <c r="R156" s="2">
        <v>8270000</v>
      </c>
      <c r="T156" s="65"/>
      <c r="U156"/>
      <c r="V156"/>
    </row>
    <row r="157" spans="1:22" ht="24" hidden="1" customHeight="1" x14ac:dyDescent="0.2">
      <c r="A157" s="8">
        <v>149</v>
      </c>
      <c r="B157" s="9" t="s">
        <v>5</v>
      </c>
      <c r="C157" s="9" t="s">
        <v>149</v>
      </c>
      <c r="D157" s="9" t="s">
        <v>178</v>
      </c>
      <c r="E157" s="10">
        <v>325530470010061</v>
      </c>
      <c r="F157" s="8">
        <v>13</v>
      </c>
      <c r="G157" s="8">
        <v>19</v>
      </c>
      <c r="H157" s="8">
        <v>32</v>
      </c>
      <c r="I157" s="11">
        <v>11713933.333333334</v>
      </c>
      <c r="J157" s="11">
        <v>8450160</v>
      </c>
      <c r="K157" s="12">
        <v>11713933.333333334</v>
      </c>
      <c r="L157" s="12">
        <v>8450160</v>
      </c>
      <c r="M157" s="12">
        <f t="shared" si="7"/>
        <v>9371146.6666666679</v>
      </c>
      <c r="N157" s="12">
        <f t="shared" si="8"/>
        <v>6760128</v>
      </c>
      <c r="O157" s="2">
        <f t="shared" si="9"/>
        <v>15228113.333333334</v>
      </c>
      <c r="P157" s="32">
        <v>0.3</v>
      </c>
      <c r="Q157" s="65"/>
      <c r="R157" s="2">
        <v>8830000</v>
      </c>
      <c r="T157" s="65"/>
      <c r="U157"/>
      <c r="V157"/>
    </row>
    <row r="158" spans="1:22" ht="24" hidden="1" customHeight="1" x14ac:dyDescent="0.2">
      <c r="A158" s="13">
        <v>150</v>
      </c>
      <c r="B158" s="14" t="s">
        <v>5</v>
      </c>
      <c r="C158" s="14" t="s">
        <v>149</v>
      </c>
      <c r="D158" s="14" t="s">
        <v>179</v>
      </c>
      <c r="E158" s="15">
        <v>325530470010071</v>
      </c>
      <c r="F158" s="13">
        <v>20</v>
      </c>
      <c r="G158" s="13">
        <v>70</v>
      </c>
      <c r="H158" s="13">
        <v>90</v>
      </c>
      <c r="I158" s="11">
        <v>29292533.333333332</v>
      </c>
      <c r="J158" s="11">
        <v>24420720</v>
      </c>
      <c r="K158" s="11">
        <v>29292533.333333332</v>
      </c>
      <c r="L158" s="11">
        <v>24420720</v>
      </c>
      <c r="M158" s="11">
        <f t="shared" si="7"/>
        <v>23434026.666666668</v>
      </c>
      <c r="N158" s="11">
        <f t="shared" si="8"/>
        <v>19536576</v>
      </c>
      <c r="O158" s="2">
        <f t="shared" si="9"/>
        <v>38080293.333333328</v>
      </c>
      <c r="P158" s="32">
        <v>0.3</v>
      </c>
      <c r="Q158" s="65"/>
      <c r="R158" s="2">
        <v>24990000</v>
      </c>
      <c r="T158" s="65"/>
      <c r="U158"/>
      <c r="V158"/>
    </row>
    <row r="159" spans="1:22" ht="24" hidden="1" customHeight="1" x14ac:dyDescent="0.2">
      <c r="A159" s="8">
        <v>151</v>
      </c>
      <c r="B159" s="9" t="s">
        <v>5</v>
      </c>
      <c r="C159" s="9" t="s">
        <v>149</v>
      </c>
      <c r="D159" s="9" t="s">
        <v>180</v>
      </c>
      <c r="E159" s="10">
        <v>325530470010081</v>
      </c>
      <c r="F159" s="8">
        <v>25</v>
      </c>
      <c r="G159" s="8">
        <v>15</v>
      </c>
      <c r="H159" s="8">
        <v>40</v>
      </c>
      <c r="I159" s="11">
        <v>16432266.666666666</v>
      </c>
      <c r="J159" s="11">
        <v>10066160</v>
      </c>
      <c r="K159" s="12">
        <v>15250000</v>
      </c>
      <c r="L159" s="12">
        <v>10066160</v>
      </c>
      <c r="M159" s="12">
        <f t="shared" si="7"/>
        <v>12200000</v>
      </c>
      <c r="N159" s="12">
        <f t="shared" si="8"/>
        <v>8052928</v>
      </c>
      <c r="O159" s="2">
        <f t="shared" si="9"/>
        <v>19825000</v>
      </c>
      <c r="P159" s="32">
        <v>0.3</v>
      </c>
      <c r="Q159" s="65"/>
      <c r="R159" s="2">
        <v>10970000</v>
      </c>
      <c r="T159" s="65"/>
      <c r="U159"/>
      <c r="V159"/>
    </row>
    <row r="160" spans="1:22" ht="24" hidden="1" customHeight="1" x14ac:dyDescent="0.2">
      <c r="A160" s="13">
        <v>152</v>
      </c>
      <c r="B160" s="14" t="s">
        <v>5</v>
      </c>
      <c r="C160" s="14" t="s">
        <v>149</v>
      </c>
      <c r="D160" s="14" t="s">
        <v>181</v>
      </c>
      <c r="E160" s="15">
        <v>325530470010031</v>
      </c>
      <c r="F160" s="13">
        <v>16</v>
      </c>
      <c r="G160" s="13">
        <v>29</v>
      </c>
      <c r="H160" s="13">
        <v>45</v>
      </c>
      <c r="I160" s="11">
        <v>22086666.666666668</v>
      </c>
      <c r="J160" s="11">
        <v>11823200</v>
      </c>
      <c r="K160" s="11">
        <v>17424000</v>
      </c>
      <c r="L160" s="11">
        <v>11823200</v>
      </c>
      <c r="M160" s="11">
        <f t="shared" si="7"/>
        <v>13939200</v>
      </c>
      <c r="N160" s="11">
        <f t="shared" si="8"/>
        <v>9458560</v>
      </c>
      <c r="O160" s="2">
        <f t="shared" si="9"/>
        <v>22651200</v>
      </c>
      <c r="P160" s="32">
        <v>0.3</v>
      </c>
      <c r="Q160" s="65"/>
      <c r="R160" s="2">
        <v>12440000</v>
      </c>
      <c r="T160" s="65"/>
      <c r="U160"/>
      <c r="V160"/>
    </row>
    <row r="161" spans="1:22" ht="24" hidden="1" customHeight="1" x14ac:dyDescent="0.2">
      <c r="A161" s="8">
        <v>153</v>
      </c>
      <c r="B161" s="9" t="s">
        <v>5</v>
      </c>
      <c r="C161" s="9" t="s">
        <v>149</v>
      </c>
      <c r="D161" s="9" t="s">
        <v>182</v>
      </c>
      <c r="E161" s="10">
        <v>325530470010041</v>
      </c>
      <c r="F161" s="8">
        <v>15</v>
      </c>
      <c r="G161" s="8">
        <v>20</v>
      </c>
      <c r="H161" s="8">
        <v>35</v>
      </c>
      <c r="I161" s="11">
        <v>15678600</v>
      </c>
      <c r="J161" s="11">
        <v>9253360</v>
      </c>
      <c r="K161" s="12">
        <v>13493000</v>
      </c>
      <c r="L161" s="12">
        <v>9253360</v>
      </c>
      <c r="M161" s="12">
        <f t="shared" si="7"/>
        <v>10794400</v>
      </c>
      <c r="N161" s="12">
        <f t="shared" si="8"/>
        <v>7402688</v>
      </c>
      <c r="O161" s="2">
        <f t="shared" si="9"/>
        <v>17540900</v>
      </c>
      <c r="P161" s="32">
        <v>0.3</v>
      </c>
      <c r="Q161" s="65"/>
      <c r="R161" s="2">
        <v>9660000</v>
      </c>
      <c r="T161" s="65"/>
      <c r="U161"/>
      <c r="V161"/>
    </row>
    <row r="162" spans="1:22" ht="24" hidden="1" customHeight="1" x14ac:dyDescent="0.2">
      <c r="A162" s="13">
        <v>154</v>
      </c>
      <c r="B162" s="14" t="s">
        <v>5</v>
      </c>
      <c r="C162" s="14" t="s">
        <v>149</v>
      </c>
      <c r="D162" s="14" t="s">
        <v>183</v>
      </c>
      <c r="E162" s="15">
        <v>325530470010091</v>
      </c>
      <c r="F162" s="13">
        <v>14</v>
      </c>
      <c r="G162" s="13">
        <v>18</v>
      </c>
      <c r="H162" s="13">
        <v>32</v>
      </c>
      <c r="I162" s="11">
        <v>11653866.666666666</v>
      </c>
      <c r="J162" s="11">
        <v>8344720</v>
      </c>
      <c r="K162" s="11">
        <v>11653866.666666666</v>
      </c>
      <c r="L162" s="11">
        <v>8344720</v>
      </c>
      <c r="M162" s="11">
        <f t="shared" si="7"/>
        <v>9323093.333333334</v>
      </c>
      <c r="N162" s="11">
        <f t="shared" si="8"/>
        <v>6675776</v>
      </c>
      <c r="O162" s="2">
        <f t="shared" si="9"/>
        <v>15150026.666666666</v>
      </c>
      <c r="P162" s="32">
        <v>0.3</v>
      </c>
      <c r="Q162" s="65"/>
      <c r="R162" s="2">
        <v>8830000</v>
      </c>
      <c r="T162" s="65"/>
      <c r="U162"/>
      <c r="V162"/>
    </row>
    <row r="163" spans="1:22" ht="24" hidden="1" customHeight="1" x14ac:dyDescent="0.2">
      <c r="A163" s="8">
        <v>155</v>
      </c>
      <c r="B163" s="9" t="s">
        <v>5</v>
      </c>
      <c r="C163" s="9" t="s">
        <v>149</v>
      </c>
      <c r="D163" s="9" t="s">
        <v>184</v>
      </c>
      <c r="E163" s="10">
        <v>325530470010021</v>
      </c>
      <c r="F163" s="8">
        <v>23</v>
      </c>
      <c r="G163" s="8">
        <v>25</v>
      </c>
      <c r="H163" s="8">
        <v>48</v>
      </c>
      <c r="I163" s="11">
        <v>15168066.666666666</v>
      </c>
      <c r="J163" s="11">
        <v>13045696</v>
      </c>
      <c r="K163" s="12">
        <v>15168066.666666666</v>
      </c>
      <c r="L163" s="12">
        <v>13045696</v>
      </c>
      <c r="M163" s="12">
        <f t="shared" si="7"/>
        <v>12134453.333333334</v>
      </c>
      <c r="N163" s="12">
        <f t="shared" si="8"/>
        <v>10436556.800000001</v>
      </c>
      <c r="O163" s="2">
        <f t="shared" si="9"/>
        <v>19718486.666666664</v>
      </c>
      <c r="P163" s="32">
        <v>0.3</v>
      </c>
      <c r="Q163" s="65"/>
      <c r="R163" s="2">
        <v>13220000</v>
      </c>
      <c r="T163" s="65"/>
      <c r="U163"/>
      <c r="V163"/>
    </row>
    <row r="164" spans="1:22" ht="24" hidden="1" customHeight="1" x14ac:dyDescent="0.2">
      <c r="A164" s="13">
        <v>156</v>
      </c>
      <c r="B164" s="14" t="s">
        <v>5</v>
      </c>
      <c r="C164" s="14" t="s">
        <v>149</v>
      </c>
      <c r="D164" s="14" t="s">
        <v>185</v>
      </c>
      <c r="E164" s="15">
        <v>325530470010101</v>
      </c>
      <c r="F164" s="13">
        <v>14</v>
      </c>
      <c r="G164" s="13">
        <v>18</v>
      </c>
      <c r="H164" s="13">
        <v>32</v>
      </c>
      <c r="I164" s="11">
        <v>11813466.666666666</v>
      </c>
      <c r="J164" s="11">
        <v>8653280</v>
      </c>
      <c r="K164" s="11">
        <v>11813466.666666666</v>
      </c>
      <c r="L164" s="11">
        <v>8653280</v>
      </c>
      <c r="M164" s="11">
        <f t="shared" si="7"/>
        <v>9450773.333333334</v>
      </c>
      <c r="N164" s="11">
        <f t="shared" si="8"/>
        <v>6922624</v>
      </c>
      <c r="O164" s="2">
        <f t="shared" si="9"/>
        <v>15357506.666666666</v>
      </c>
      <c r="P164" s="32">
        <v>0.3</v>
      </c>
      <c r="Q164" s="65"/>
      <c r="R164" s="2">
        <v>8830000</v>
      </c>
      <c r="T164" s="65"/>
      <c r="U164"/>
      <c r="V164"/>
    </row>
    <row r="165" spans="1:22" ht="24" hidden="1" customHeight="1" x14ac:dyDescent="0.2">
      <c r="A165" s="8">
        <v>157</v>
      </c>
      <c r="B165" s="9" t="s">
        <v>5</v>
      </c>
      <c r="C165" s="9" t="s">
        <v>149</v>
      </c>
      <c r="D165" s="9" t="s">
        <v>186</v>
      </c>
      <c r="E165" s="10">
        <v>541120470060001</v>
      </c>
      <c r="F165" s="8">
        <v>41</v>
      </c>
      <c r="G165" s="8">
        <v>79</v>
      </c>
      <c r="H165" s="8">
        <v>120</v>
      </c>
      <c r="I165" s="11">
        <v>26330720</v>
      </c>
      <c r="J165" s="11">
        <v>22974506.666666668</v>
      </c>
      <c r="K165" s="12">
        <v>26330720</v>
      </c>
      <c r="L165" s="12">
        <v>22974506.666666668</v>
      </c>
      <c r="M165" s="12">
        <f t="shared" si="7"/>
        <v>21064576</v>
      </c>
      <c r="N165" s="12">
        <f t="shared" si="8"/>
        <v>18379605.333333336</v>
      </c>
      <c r="O165" s="2">
        <f t="shared" si="9"/>
        <v>34229936</v>
      </c>
      <c r="P165" s="32">
        <v>0.3</v>
      </c>
      <c r="Q165" s="65"/>
      <c r="R165" s="2">
        <v>33200000</v>
      </c>
      <c r="T165" s="65"/>
      <c r="U165"/>
      <c r="V165"/>
    </row>
    <row r="166" spans="1:22" ht="24" hidden="1" customHeight="1" x14ac:dyDescent="0.2">
      <c r="A166" s="13">
        <v>158</v>
      </c>
      <c r="B166" s="14" t="s">
        <v>5</v>
      </c>
      <c r="C166" s="14" t="s">
        <v>149</v>
      </c>
      <c r="D166" s="14" t="s">
        <v>187</v>
      </c>
      <c r="E166" s="15">
        <v>325730470060311</v>
      </c>
      <c r="F166" s="13">
        <v>15</v>
      </c>
      <c r="G166" s="13">
        <v>45</v>
      </c>
      <c r="H166" s="13">
        <v>60</v>
      </c>
      <c r="I166" s="11">
        <v>15302333.333333334</v>
      </c>
      <c r="J166" s="11">
        <v>13368480</v>
      </c>
      <c r="K166" s="11">
        <v>15302333.333333334</v>
      </c>
      <c r="L166" s="11">
        <v>13368480</v>
      </c>
      <c r="M166" s="11">
        <f t="shared" si="7"/>
        <v>12241866.666666668</v>
      </c>
      <c r="N166" s="11">
        <f t="shared" si="8"/>
        <v>10694784</v>
      </c>
      <c r="O166" s="2">
        <f t="shared" si="9"/>
        <v>19893033.333333336</v>
      </c>
      <c r="P166" s="32">
        <v>0.3</v>
      </c>
      <c r="Q166" s="65"/>
      <c r="R166" s="2">
        <v>16640000</v>
      </c>
      <c r="T166" s="65"/>
      <c r="U166"/>
      <c r="V166"/>
    </row>
    <row r="167" spans="1:22" ht="24" hidden="1" customHeight="1" x14ac:dyDescent="0.2">
      <c r="A167" s="8">
        <v>159</v>
      </c>
      <c r="B167" s="9" t="s">
        <v>5</v>
      </c>
      <c r="C167" s="9" t="s">
        <v>149</v>
      </c>
      <c r="D167" s="9" t="s">
        <v>188</v>
      </c>
      <c r="E167" s="10">
        <v>532220470010001</v>
      </c>
      <c r="F167" s="8">
        <v>93</v>
      </c>
      <c r="G167" s="8">
        <v>141</v>
      </c>
      <c r="H167" s="8">
        <v>234</v>
      </c>
      <c r="I167" s="11">
        <v>49843200</v>
      </c>
      <c r="J167" s="11">
        <v>42826160</v>
      </c>
      <c r="K167" s="12">
        <f>I167+(I167*0.05)</f>
        <v>52335360</v>
      </c>
      <c r="L167" s="12">
        <f>J167+(J167*0.05)</f>
        <v>44967468</v>
      </c>
      <c r="M167" s="12">
        <f t="shared" si="7"/>
        <v>41868288</v>
      </c>
      <c r="N167" s="12">
        <f t="shared" si="8"/>
        <v>35973974.399999999</v>
      </c>
      <c r="O167" s="2">
        <f t="shared" si="9"/>
        <v>68035968</v>
      </c>
      <c r="P167" s="32">
        <v>0.3</v>
      </c>
      <c r="R167" s="2">
        <v>64640000</v>
      </c>
    </row>
    <row r="168" spans="1:22" ht="24" hidden="1" customHeight="1" x14ac:dyDescent="0.2">
      <c r="A168" s="13">
        <v>160</v>
      </c>
      <c r="B168" s="14" t="s">
        <v>5</v>
      </c>
      <c r="C168" s="14" t="s">
        <v>149</v>
      </c>
      <c r="D168" s="14" t="s">
        <v>189</v>
      </c>
      <c r="E168" s="15">
        <v>961310470020001</v>
      </c>
      <c r="F168" s="13">
        <v>24</v>
      </c>
      <c r="G168" s="13">
        <v>96</v>
      </c>
      <c r="H168" s="13">
        <v>120</v>
      </c>
      <c r="I168" s="11">
        <v>23129253.333333332</v>
      </c>
      <c r="J168" s="11">
        <v>20055306.666666668</v>
      </c>
      <c r="K168" s="11">
        <v>23129253.333333332</v>
      </c>
      <c r="L168" s="11">
        <v>20055306.666666668</v>
      </c>
      <c r="M168" s="11">
        <f t="shared" si="7"/>
        <v>18503402.666666668</v>
      </c>
      <c r="N168" s="11">
        <f t="shared" si="8"/>
        <v>16044245.333333336</v>
      </c>
      <c r="O168" s="2">
        <f t="shared" si="9"/>
        <v>30068029.333333332</v>
      </c>
      <c r="P168" s="32">
        <v>0.3</v>
      </c>
      <c r="R168" s="2">
        <v>33340000</v>
      </c>
    </row>
    <row r="169" spans="1:22" ht="24" hidden="1" customHeight="1" x14ac:dyDescent="0.2">
      <c r="A169" s="8">
        <v>161</v>
      </c>
      <c r="B169" s="9" t="s">
        <v>5</v>
      </c>
      <c r="C169" s="9" t="s">
        <v>149</v>
      </c>
      <c r="D169" s="9" t="s">
        <v>190</v>
      </c>
      <c r="E169" s="10">
        <v>325730470070001</v>
      </c>
      <c r="F169" s="8">
        <v>68</v>
      </c>
      <c r="G169" s="8">
        <v>271</v>
      </c>
      <c r="H169" s="8">
        <v>339</v>
      </c>
      <c r="I169" s="11">
        <v>84159973.333333328</v>
      </c>
      <c r="J169" s="11">
        <v>73558720</v>
      </c>
      <c r="K169" s="12">
        <v>84159973.333333328</v>
      </c>
      <c r="L169" s="12">
        <v>73558720</v>
      </c>
      <c r="M169" s="12">
        <f t="shared" si="7"/>
        <v>67327978.666666672</v>
      </c>
      <c r="N169" s="12">
        <f t="shared" si="8"/>
        <v>58846976</v>
      </c>
      <c r="O169" s="2">
        <f t="shared" si="9"/>
        <v>109407965.33333333</v>
      </c>
      <c r="P169" s="32">
        <v>0.3</v>
      </c>
      <c r="R169" s="2">
        <v>94190000</v>
      </c>
    </row>
    <row r="170" spans="1:22" ht="24" hidden="1" customHeight="1" x14ac:dyDescent="0.2">
      <c r="A170" s="13">
        <v>162</v>
      </c>
      <c r="B170" s="14" t="s">
        <v>5</v>
      </c>
      <c r="C170" s="14" t="s">
        <v>149</v>
      </c>
      <c r="D170" s="14" t="s">
        <v>191</v>
      </c>
      <c r="E170" s="15">
        <v>325730470060351</v>
      </c>
      <c r="F170" s="13">
        <v>32</v>
      </c>
      <c r="G170" s="13">
        <v>58</v>
      </c>
      <c r="H170" s="13">
        <v>90</v>
      </c>
      <c r="I170" s="11">
        <v>22701466.666666668</v>
      </c>
      <c r="J170" s="11">
        <v>19970880</v>
      </c>
      <c r="K170" s="11">
        <f>I170+(I170*0.05)</f>
        <v>23836540</v>
      </c>
      <c r="L170" s="11">
        <f>J170+(J170*0.05)</f>
        <v>20969424</v>
      </c>
      <c r="M170" s="11">
        <f t="shared" si="7"/>
        <v>19069232</v>
      </c>
      <c r="N170" s="11">
        <f t="shared" si="8"/>
        <v>16775539.200000001</v>
      </c>
      <c r="O170" s="2">
        <f t="shared" si="9"/>
        <v>30987502</v>
      </c>
      <c r="P170" s="32">
        <v>0.3</v>
      </c>
      <c r="R170" s="2">
        <v>24890000</v>
      </c>
    </row>
    <row r="171" spans="1:22" ht="24" hidden="1" customHeight="1" x14ac:dyDescent="0.2">
      <c r="A171" s="8">
        <v>163</v>
      </c>
      <c r="B171" s="9" t="s">
        <v>5</v>
      </c>
      <c r="C171" s="9" t="s">
        <v>149</v>
      </c>
      <c r="D171" s="9" t="s">
        <v>192</v>
      </c>
      <c r="E171" s="10">
        <v>325730470060001</v>
      </c>
      <c r="F171" s="8">
        <v>70</v>
      </c>
      <c r="G171" s="8">
        <v>130</v>
      </c>
      <c r="H171" s="8">
        <v>200</v>
      </c>
      <c r="I171" s="11">
        <v>49654426.666666664</v>
      </c>
      <c r="J171" s="11">
        <v>43280960</v>
      </c>
      <c r="K171" s="12">
        <v>49654426.666666664</v>
      </c>
      <c r="L171" s="12">
        <v>43280960</v>
      </c>
      <c r="M171" s="12">
        <f t="shared" si="7"/>
        <v>39723541.333333336</v>
      </c>
      <c r="N171" s="12">
        <f t="shared" si="8"/>
        <v>34624768</v>
      </c>
      <c r="O171" s="2">
        <f t="shared" si="9"/>
        <v>64550754.666666664</v>
      </c>
      <c r="P171" s="32">
        <v>0.3</v>
      </c>
      <c r="R171" s="2">
        <v>55330000</v>
      </c>
    </row>
    <row r="172" spans="1:22" ht="24" hidden="1" customHeight="1" x14ac:dyDescent="0.2">
      <c r="A172" s="13">
        <v>164</v>
      </c>
      <c r="B172" s="14" t="s">
        <v>5</v>
      </c>
      <c r="C172" s="14" t="s">
        <v>149</v>
      </c>
      <c r="D172" s="14" t="s">
        <v>193</v>
      </c>
      <c r="E172" s="15">
        <v>815720470010001</v>
      </c>
      <c r="F172" s="13">
        <v>32</v>
      </c>
      <c r="G172" s="13">
        <v>56</v>
      </c>
      <c r="H172" s="13">
        <v>88</v>
      </c>
      <c r="I172" s="11">
        <v>19078400</v>
      </c>
      <c r="J172" s="11">
        <v>16600586.666666666</v>
      </c>
      <c r="K172" s="11">
        <v>19078400</v>
      </c>
      <c r="L172" s="11">
        <v>16600586.666666666</v>
      </c>
      <c r="M172" s="11">
        <f t="shared" si="7"/>
        <v>15262720</v>
      </c>
      <c r="N172" s="11">
        <f t="shared" si="8"/>
        <v>13280469.333333334</v>
      </c>
      <c r="O172" s="2">
        <f t="shared" si="9"/>
        <v>24801920</v>
      </c>
      <c r="P172" s="32">
        <v>0.3</v>
      </c>
      <c r="R172" s="2">
        <v>24330000</v>
      </c>
    </row>
    <row r="173" spans="1:22" ht="24" hidden="1" customHeight="1" x14ac:dyDescent="0.2">
      <c r="A173" s="8">
        <v>165</v>
      </c>
      <c r="B173" s="9" t="s">
        <v>5</v>
      </c>
      <c r="C173" s="9" t="s">
        <v>149</v>
      </c>
      <c r="D173" s="9" t="s">
        <v>194</v>
      </c>
      <c r="E173" s="10">
        <v>323030470010001</v>
      </c>
      <c r="F173" s="8">
        <v>339</v>
      </c>
      <c r="G173" s="8">
        <v>130</v>
      </c>
      <c r="H173" s="8">
        <v>469</v>
      </c>
      <c r="I173" s="11">
        <v>113102053.33333333</v>
      </c>
      <c r="J173" s="11">
        <v>99402720</v>
      </c>
      <c r="K173" s="12">
        <v>113102053.33333333</v>
      </c>
      <c r="L173" s="12">
        <v>99402720</v>
      </c>
      <c r="M173" s="12">
        <f t="shared" si="7"/>
        <v>90481642.666666672</v>
      </c>
      <c r="N173" s="12">
        <f t="shared" si="8"/>
        <v>79522176</v>
      </c>
      <c r="O173" s="2">
        <f t="shared" si="9"/>
        <v>147032669.33333331</v>
      </c>
      <c r="P173" s="32">
        <v>0.3</v>
      </c>
      <c r="R173" s="2">
        <v>128330000</v>
      </c>
    </row>
    <row r="174" spans="1:22" ht="24" hidden="1" customHeight="1" x14ac:dyDescent="0.2">
      <c r="A174" s="13">
        <v>166</v>
      </c>
      <c r="B174" s="14" t="s">
        <v>5</v>
      </c>
      <c r="C174" s="14" t="s">
        <v>149</v>
      </c>
      <c r="D174" s="14" t="s">
        <v>195</v>
      </c>
      <c r="E174" s="15">
        <v>342330470010031</v>
      </c>
      <c r="F174" s="13">
        <v>27</v>
      </c>
      <c r="G174" s="13">
        <v>23</v>
      </c>
      <c r="H174" s="13">
        <v>50</v>
      </c>
      <c r="I174" s="11">
        <v>13794666.666666666</v>
      </c>
      <c r="J174" s="11">
        <v>12193520</v>
      </c>
      <c r="K174" s="11">
        <v>13794666.666666666</v>
      </c>
      <c r="L174" s="11">
        <v>12193520</v>
      </c>
      <c r="M174" s="11">
        <f t="shared" si="7"/>
        <v>11035733.333333334</v>
      </c>
      <c r="N174" s="11">
        <f t="shared" si="8"/>
        <v>9754816</v>
      </c>
      <c r="O174" s="2">
        <f t="shared" si="9"/>
        <v>17933066.666666664</v>
      </c>
      <c r="P174" s="32">
        <v>0.3</v>
      </c>
      <c r="R174" s="2">
        <v>13750000</v>
      </c>
    </row>
    <row r="175" spans="1:22" ht="24" hidden="1" customHeight="1" x14ac:dyDescent="0.2">
      <c r="A175" s="8">
        <v>167</v>
      </c>
      <c r="B175" s="9" t="s">
        <v>5</v>
      </c>
      <c r="C175" s="9" t="s">
        <v>149</v>
      </c>
      <c r="D175" s="9" t="s">
        <v>196</v>
      </c>
      <c r="E175" s="10">
        <v>334430470020002</v>
      </c>
      <c r="F175" s="8">
        <v>37</v>
      </c>
      <c r="G175" s="8">
        <v>83</v>
      </c>
      <c r="H175" s="8">
        <v>120</v>
      </c>
      <c r="I175" s="11">
        <v>29357626.666666668</v>
      </c>
      <c r="J175" s="11">
        <v>25833920</v>
      </c>
      <c r="K175" s="12">
        <v>29357626.666666668</v>
      </c>
      <c r="L175" s="12">
        <v>25833920</v>
      </c>
      <c r="M175" s="12">
        <f t="shared" si="7"/>
        <v>23486101.333333336</v>
      </c>
      <c r="N175" s="12">
        <f t="shared" si="8"/>
        <v>20667136</v>
      </c>
      <c r="O175" s="2">
        <f t="shared" si="9"/>
        <v>38164914.666666672</v>
      </c>
      <c r="P175" s="32">
        <v>0.3</v>
      </c>
      <c r="R175" s="2">
        <v>33230000</v>
      </c>
    </row>
    <row r="176" spans="1:22" ht="24" hidden="1" customHeight="1" x14ac:dyDescent="0.2">
      <c r="A176" s="13">
        <v>168</v>
      </c>
      <c r="B176" s="14" t="s">
        <v>5</v>
      </c>
      <c r="C176" s="14" t="s">
        <v>149</v>
      </c>
      <c r="D176" s="14" t="s">
        <v>197</v>
      </c>
      <c r="E176" s="15" t="s">
        <v>198</v>
      </c>
      <c r="F176" s="13">
        <v>163</v>
      </c>
      <c r="G176" s="13">
        <v>132</v>
      </c>
      <c r="H176" s="13">
        <v>295</v>
      </c>
      <c r="I176" s="11">
        <v>71527440</v>
      </c>
      <c r="J176" s="11">
        <v>60493720</v>
      </c>
      <c r="K176" s="11">
        <v>71527440</v>
      </c>
      <c r="L176" s="11">
        <v>60493720</v>
      </c>
      <c r="M176" s="11">
        <f t="shared" si="7"/>
        <v>57221952</v>
      </c>
      <c r="N176" s="11">
        <f t="shared" si="8"/>
        <v>48394976</v>
      </c>
      <c r="O176" s="2">
        <f t="shared" si="9"/>
        <v>92985672</v>
      </c>
      <c r="P176" s="32">
        <v>0.3</v>
      </c>
      <c r="R176" s="2">
        <v>81120000</v>
      </c>
    </row>
    <row r="177" spans="1:18" ht="24" hidden="1" customHeight="1" x14ac:dyDescent="0.2">
      <c r="A177" s="8">
        <v>169</v>
      </c>
      <c r="B177" s="9" t="s">
        <v>5</v>
      </c>
      <c r="C177" s="9" t="s">
        <v>199</v>
      </c>
      <c r="D177" s="9" t="s">
        <v>200</v>
      </c>
      <c r="E177" s="10">
        <v>232040490020001</v>
      </c>
      <c r="F177" s="8">
        <v>8</v>
      </c>
      <c r="G177" s="8">
        <v>32</v>
      </c>
      <c r="H177" s="8">
        <v>40</v>
      </c>
      <c r="I177" s="11">
        <v>13256880</v>
      </c>
      <c r="J177" s="11">
        <v>11667319.999999998</v>
      </c>
      <c r="K177" s="12">
        <v>13256880</v>
      </c>
      <c r="L177" s="12">
        <v>11667319.999999998</v>
      </c>
      <c r="M177" s="12">
        <f t="shared" si="7"/>
        <v>10605504</v>
      </c>
      <c r="N177" s="12">
        <f t="shared" si="8"/>
        <v>9333855.9999999981</v>
      </c>
      <c r="O177" s="2">
        <f t="shared" si="9"/>
        <v>17233944</v>
      </c>
      <c r="P177" s="32">
        <v>0.3</v>
      </c>
      <c r="R177" s="2">
        <v>11110000</v>
      </c>
    </row>
    <row r="178" spans="1:18" ht="24" hidden="1" customHeight="1" x14ac:dyDescent="0.2">
      <c r="A178" s="13">
        <v>170</v>
      </c>
      <c r="B178" s="14" t="s">
        <v>5</v>
      </c>
      <c r="C178" s="14" t="s">
        <v>199</v>
      </c>
      <c r="D178" s="14" t="s">
        <v>201</v>
      </c>
      <c r="E178" s="15">
        <v>265940490010001</v>
      </c>
      <c r="F178" s="13">
        <v>24</v>
      </c>
      <c r="G178" s="13">
        <v>66</v>
      </c>
      <c r="H178" s="13">
        <v>90</v>
      </c>
      <c r="I178" s="11">
        <v>26044666.666666668</v>
      </c>
      <c r="J178" s="11">
        <v>23673200</v>
      </c>
      <c r="K178" s="11">
        <v>26044666.666666668</v>
      </c>
      <c r="L178" s="11">
        <v>23673200</v>
      </c>
      <c r="M178" s="11">
        <f t="shared" si="7"/>
        <v>20835733.333333336</v>
      </c>
      <c r="N178" s="11">
        <f t="shared" si="8"/>
        <v>18938560</v>
      </c>
      <c r="O178" s="2">
        <f t="shared" si="9"/>
        <v>33858066.666666672</v>
      </c>
      <c r="P178" s="32">
        <v>0.3</v>
      </c>
      <c r="R178" s="2">
        <v>24950000</v>
      </c>
    </row>
    <row r="179" spans="1:18" ht="24" hidden="1" customHeight="1" x14ac:dyDescent="0.2">
      <c r="A179" s="8">
        <v>171</v>
      </c>
      <c r="B179" s="9" t="s">
        <v>5</v>
      </c>
      <c r="C179" s="9" t="s">
        <v>199</v>
      </c>
      <c r="D179" s="9" t="s">
        <v>202</v>
      </c>
      <c r="E179" s="10">
        <v>333330490000011</v>
      </c>
      <c r="F179" s="8">
        <v>15</v>
      </c>
      <c r="G179" s="8">
        <v>30</v>
      </c>
      <c r="H179" s="8">
        <v>45</v>
      </c>
      <c r="I179" s="11">
        <v>11177866.666666666</v>
      </c>
      <c r="J179" s="11">
        <v>10120840</v>
      </c>
      <c r="K179" s="12">
        <v>11177866.666666666</v>
      </c>
      <c r="L179" s="12">
        <v>10120840</v>
      </c>
      <c r="M179" s="12">
        <f t="shared" si="7"/>
        <v>8942293.333333334</v>
      </c>
      <c r="N179" s="12">
        <f t="shared" si="8"/>
        <v>8096672</v>
      </c>
      <c r="O179" s="2">
        <f t="shared" si="9"/>
        <v>14531226.666666666</v>
      </c>
      <c r="P179" s="32">
        <v>0.3</v>
      </c>
      <c r="R179" s="2">
        <v>12450000</v>
      </c>
    </row>
    <row r="180" spans="1:18" ht="24" hidden="1" customHeight="1" x14ac:dyDescent="0.2">
      <c r="A180" s="13">
        <v>172</v>
      </c>
      <c r="B180" s="14" t="s">
        <v>5</v>
      </c>
      <c r="C180" s="14" t="s">
        <v>199</v>
      </c>
      <c r="D180" s="14" t="s">
        <v>203</v>
      </c>
      <c r="E180" s="15">
        <v>532220490010001</v>
      </c>
      <c r="F180" s="13">
        <v>194</v>
      </c>
      <c r="G180" s="13">
        <v>130</v>
      </c>
      <c r="H180" s="13">
        <v>324</v>
      </c>
      <c r="I180" s="11">
        <v>44780800</v>
      </c>
      <c r="J180" s="11">
        <v>38490133.333333336</v>
      </c>
      <c r="K180" s="11">
        <f>I180+(I180*0.05)</f>
        <v>47019840</v>
      </c>
      <c r="L180" s="11">
        <f>J180+(J180*0.05)</f>
        <v>40414640</v>
      </c>
      <c r="M180" s="11">
        <f t="shared" si="7"/>
        <v>37615872</v>
      </c>
      <c r="N180" s="11">
        <f t="shared" si="8"/>
        <v>32331712</v>
      </c>
      <c r="O180" s="2">
        <f t="shared" si="9"/>
        <v>61125792</v>
      </c>
      <c r="P180" s="32">
        <v>0.3</v>
      </c>
      <c r="R180" s="2">
        <v>88980000</v>
      </c>
    </row>
    <row r="181" spans="1:18" ht="24" hidden="1" customHeight="1" x14ac:dyDescent="0.2">
      <c r="A181" s="8">
        <v>173</v>
      </c>
      <c r="B181" s="9" t="s">
        <v>5</v>
      </c>
      <c r="C181" s="9" t="s">
        <v>199</v>
      </c>
      <c r="D181" s="9" t="s">
        <v>204</v>
      </c>
      <c r="E181" s="10" t="s">
        <v>205</v>
      </c>
      <c r="F181" s="8">
        <v>204</v>
      </c>
      <c r="G181" s="8">
        <v>377</v>
      </c>
      <c r="H181" s="8">
        <v>581</v>
      </c>
      <c r="I181" s="11">
        <v>106095600</v>
      </c>
      <c r="J181" s="11">
        <v>90261000</v>
      </c>
      <c r="K181" s="12">
        <v>106095600</v>
      </c>
      <c r="L181" s="12">
        <v>90261000</v>
      </c>
      <c r="M181" s="12">
        <f t="shared" si="7"/>
        <v>84876480</v>
      </c>
      <c r="N181" s="12">
        <f t="shared" si="8"/>
        <v>72208800</v>
      </c>
      <c r="O181" s="2">
        <f t="shared" si="9"/>
        <v>137924280</v>
      </c>
      <c r="P181" s="32">
        <v>0.3</v>
      </c>
      <c r="R181" s="2">
        <v>160730000</v>
      </c>
    </row>
    <row r="182" spans="1:18" ht="24" hidden="1" customHeight="1" x14ac:dyDescent="0.2">
      <c r="A182" s="13">
        <v>174</v>
      </c>
      <c r="B182" s="14" t="s">
        <v>5</v>
      </c>
      <c r="C182" s="14" t="s">
        <v>199</v>
      </c>
      <c r="D182" s="14" t="s">
        <v>206</v>
      </c>
      <c r="E182" s="15">
        <v>121340490000011</v>
      </c>
      <c r="F182" s="13">
        <v>7</v>
      </c>
      <c r="G182" s="13">
        <v>15</v>
      </c>
      <c r="H182" s="13">
        <v>22</v>
      </c>
      <c r="I182" s="11">
        <v>7400200</v>
      </c>
      <c r="J182" s="11">
        <v>6398840</v>
      </c>
      <c r="K182" s="11">
        <v>7400200</v>
      </c>
      <c r="L182" s="11">
        <v>6398840</v>
      </c>
      <c r="M182" s="11">
        <f t="shared" si="7"/>
        <v>5920160</v>
      </c>
      <c r="N182" s="11">
        <f t="shared" si="8"/>
        <v>5119072</v>
      </c>
      <c r="O182" s="2">
        <f t="shared" si="9"/>
        <v>9620260</v>
      </c>
      <c r="P182" s="32">
        <v>0.3</v>
      </c>
      <c r="R182" s="2">
        <v>6090000</v>
      </c>
    </row>
    <row r="183" spans="1:18" ht="24" hidden="1" customHeight="1" x14ac:dyDescent="0.2">
      <c r="A183" s="8">
        <v>175</v>
      </c>
      <c r="B183" s="9" t="s">
        <v>5</v>
      </c>
      <c r="C183" s="9" t="s">
        <v>199</v>
      </c>
      <c r="D183" s="9" t="s">
        <v>207</v>
      </c>
      <c r="E183" s="10">
        <v>235140490010012</v>
      </c>
      <c r="F183" s="8">
        <v>27</v>
      </c>
      <c r="G183" s="8">
        <v>63</v>
      </c>
      <c r="H183" s="8">
        <v>90</v>
      </c>
      <c r="I183" s="11">
        <v>25712346.666666668</v>
      </c>
      <c r="J183" s="11">
        <v>23399306.666666668</v>
      </c>
      <c r="K183" s="12">
        <f>I183+(I183*0.05)</f>
        <v>26997964</v>
      </c>
      <c r="L183" s="12">
        <f>J183+(J183*0.05)</f>
        <v>24569272</v>
      </c>
      <c r="M183" s="12">
        <f t="shared" si="7"/>
        <v>21598371.200000003</v>
      </c>
      <c r="N183" s="12">
        <f t="shared" si="8"/>
        <v>19655417.600000001</v>
      </c>
      <c r="O183" s="2">
        <f t="shared" si="9"/>
        <v>35097353.200000003</v>
      </c>
      <c r="P183" s="32">
        <v>0.3</v>
      </c>
      <c r="R183" s="2">
        <v>24930000</v>
      </c>
    </row>
    <row r="184" spans="1:18" ht="24" hidden="1" customHeight="1" x14ac:dyDescent="0.2">
      <c r="A184" s="13">
        <v>176</v>
      </c>
      <c r="B184" s="14" t="s">
        <v>5</v>
      </c>
      <c r="C184" s="14" t="s">
        <v>199</v>
      </c>
      <c r="D184" s="14" t="s">
        <v>208</v>
      </c>
      <c r="E184" s="15">
        <v>264140490030001</v>
      </c>
      <c r="F184" s="13">
        <v>68</v>
      </c>
      <c r="G184" s="13">
        <v>200</v>
      </c>
      <c r="H184" s="13">
        <v>268</v>
      </c>
      <c r="I184" s="11">
        <v>77848000</v>
      </c>
      <c r="J184" s="11">
        <v>70442933.333333328</v>
      </c>
      <c r="K184" s="11">
        <v>77848000</v>
      </c>
      <c r="L184" s="11">
        <v>70442933.333333328</v>
      </c>
      <c r="M184" s="11">
        <f t="shared" si="7"/>
        <v>62278400</v>
      </c>
      <c r="N184" s="11">
        <f t="shared" si="8"/>
        <v>56354346.666666664</v>
      </c>
      <c r="O184" s="2">
        <f t="shared" si="9"/>
        <v>101202400</v>
      </c>
      <c r="P184" s="32">
        <v>0.3</v>
      </c>
      <c r="R184" s="2">
        <v>74350000</v>
      </c>
    </row>
    <row r="185" spans="1:18" ht="24" hidden="1" customHeight="1" x14ac:dyDescent="0.2">
      <c r="A185" s="8">
        <v>177</v>
      </c>
      <c r="B185" s="9" t="s">
        <v>5</v>
      </c>
      <c r="C185" s="9" t="s">
        <v>199</v>
      </c>
      <c r="D185" s="9" t="s">
        <v>209</v>
      </c>
      <c r="E185" s="10">
        <v>235140490020001</v>
      </c>
      <c r="F185" s="8">
        <v>63</v>
      </c>
      <c r="G185" s="8">
        <v>137</v>
      </c>
      <c r="H185" s="8">
        <v>200</v>
      </c>
      <c r="I185" s="11">
        <v>57360453.333333336</v>
      </c>
      <c r="J185" s="11">
        <v>51944746.666666664</v>
      </c>
      <c r="K185" s="12">
        <v>57360453.333333336</v>
      </c>
      <c r="L185" s="12">
        <v>51944746.666666664</v>
      </c>
      <c r="M185" s="12">
        <f t="shared" si="7"/>
        <v>45888362.666666672</v>
      </c>
      <c r="N185" s="12">
        <f t="shared" si="8"/>
        <v>41555797.333333336</v>
      </c>
      <c r="O185" s="2">
        <f t="shared" si="9"/>
        <v>74568589.333333343</v>
      </c>
      <c r="P185" s="32">
        <v>0.3</v>
      </c>
      <c r="R185" s="2">
        <v>55380000</v>
      </c>
    </row>
    <row r="186" spans="1:18" ht="24" hidden="1" customHeight="1" x14ac:dyDescent="0.2">
      <c r="A186" s="13">
        <v>178</v>
      </c>
      <c r="B186" s="14" t="s">
        <v>5</v>
      </c>
      <c r="C186" s="14" t="s">
        <v>199</v>
      </c>
      <c r="D186" s="14" t="s">
        <v>210</v>
      </c>
      <c r="E186" s="15">
        <v>263540490020021</v>
      </c>
      <c r="F186" s="13">
        <v>36</v>
      </c>
      <c r="G186" s="13">
        <v>65</v>
      </c>
      <c r="H186" s="13">
        <v>101</v>
      </c>
      <c r="I186" s="11">
        <v>28377026.666666668</v>
      </c>
      <c r="J186" s="11">
        <v>25815146.666666668</v>
      </c>
      <c r="K186" s="11">
        <v>28377026.666666668</v>
      </c>
      <c r="L186" s="11">
        <v>25815146.666666668</v>
      </c>
      <c r="M186" s="11">
        <f t="shared" si="7"/>
        <v>22701621.333333336</v>
      </c>
      <c r="N186" s="11">
        <f t="shared" si="8"/>
        <v>20652117.333333336</v>
      </c>
      <c r="O186" s="2">
        <f t="shared" si="9"/>
        <v>36890134.666666672</v>
      </c>
      <c r="P186" s="32">
        <v>0.3</v>
      </c>
      <c r="R186" s="2">
        <v>27930000</v>
      </c>
    </row>
    <row r="187" spans="1:18" ht="24" hidden="1" customHeight="1" x14ac:dyDescent="0.2">
      <c r="A187" s="8">
        <v>179</v>
      </c>
      <c r="B187" s="9" t="s">
        <v>5</v>
      </c>
      <c r="C187" s="9" t="s">
        <v>199</v>
      </c>
      <c r="D187" s="9" t="s">
        <v>211</v>
      </c>
      <c r="E187" s="10">
        <v>263540490020011</v>
      </c>
      <c r="F187" s="8">
        <v>26</v>
      </c>
      <c r="G187" s="8">
        <v>45</v>
      </c>
      <c r="H187" s="8">
        <v>71</v>
      </c>
      <c r="I187" s="11">
        <v>20552026.666666668</v>
      </c>
      <c r="J187" s="11">
        <v>18717600</v>
      </c>
      <c r="K187" s="12">
        <v>20552026.666666668</v>
      </c>
      <c r="L187" s="12">
        <v>18717600</v>
      </c>
      <c r="M187" s="12">
        <f t="shared" si="7"/>
        <v>16441621.333333336</v>
      </c>
      <c r="N187" s="12">
        <f t="shared" si="8"/>
        <v>14974080</v>
      </c>
      <c r="O187" s="2">
        <f t="shared" si="9"/>
        <v>26717634.666666668</v>
      </c>
      <c r="P187" s="32">
        <v>0.3</v>
      </c>
      <c r="R187" s="2">
        <v>19630000</v>
      </c>
    </row>
    <row r="188" spans="1:18" ht="24" hidden="1" customHeight="1" x14ac:dyDescent="0.2">
      <c r="A188" s="13">
        <v>180</v>
      </c>
      <c r="B188" s="14" t="s">
        <v>5</v>
      </c>
      <c r="C188" s="14" t="s">
        <v>199</v>
      </c>
      <c r="D188" s="14" t="s">
        <v>212</v>
      </c>
      <c r="E188" s="15">
        <v>235140490010031</v>
      </c>
      <c r="F188" s="13">
        <v>23</v>
      </c>
      <c r="G188" s="13">
        <v>34</v>
      </c>
      <c r="H188" s="13">
        <v>57</v>
      </c>
      <c r="I188" s="11">
        <v>16598493.333333334</v>
      </c>
      <c r="J188" s="11">
        <v>15097573.333333334</v>
      </c>
      <c r="K188" s="11">
        <v>16598493.333333334</v>
      </c>
      <c r="L188" s="11">
        <v>15097573.333333334</v>
      </c>
      <c r="M188" s="11">
        <f t="shared" si="7"/>
        <v>13278794.666666668</v>
      </c>
      <c r="N188" s="11">
        <f t="shared" si="8"/>
        <v>12078058.666666668</v>
      </c>
      <c r="O188" s="2">
        <f t="shared" si="9"/>
        <v>21578041.333333336</v>
      </c>
      <c r="P188" s="32">
        <v>0.3</v>
      </c>
      <c r="R188" s="2">
        <v>15740000</v>
      </c>
    </row>
    <row r="189" spans="1:18" ht="24" hidden="1" customHeight="1" x14ac:dyDescent="0.2">
      <c r="A189" s="8">
        <v>181</v>
      </c>
      <c r="B189" s="9" t="s">
        <v>5</v>
      </c>
      <c r="C189" s="9" t="s">
        <v>199</v>
      </c>
      <c r="D189" s="9" t="s">
        <v>213</v>
      </c>
      <c r="E189" s="10">
        <v>441920490010001</v>
      </c>
      <c r="F189" s="8">
        <v>35</v>
      </c>
      <c r="G189" s="8">
        <v>152</v>
      </c>
      <c r="H189" s="8">
        <v>187</v>
      </c>
      <c r="I189" s="11">
        <v>39240760</v>
      </c>
      <c r="J189" s="11">
        <v>35620226.666666664</v>
      </c>
      <c r="K189" s="12">
        <v>39240760</v>
      </c>
      <c r="L189" s="12">
        <v>35620226.666666664</v>
      </c>
      <c r="M189" s="12">
        <f t="shared" si="7"/>
        <v>31392608</v>
      </c>
      <c r="N189" s="12">
        <f t="shared" si="8"/>
        <v>28496181.333333332</v>
      </c>
      <c r="O189" s="2">
        <f t="shared" si="9"/>
        <v>51012988</v>
      </c>
      <c r="P189" s="32">
        <v>0.3</v>
      </c>
      <c r="R189" s="2">
        <v>51980000</v>
      </c>
    </row>
    <row r="190" spans="1:18" ht="24" hidden="1" customHeight="1" x14ac:dyDescent="0.2">
      <c r="A190" s="13">
        <v>182</v>
      </c>
      <c r="B190" s="14" t="s">
        <v>5</v>
      </c>
      <c r="C190" s="14" t="s">
        <v>199</v>
      </c>
      <c r="D190" s="14" t="s">
        <v>214</v>
      </c>
      <c r="E190" s="15" t="s">
        <v>215</v>
      </c>
      <c r="F190" s="13">
        <v>35</v>
      </c>
      <c r="G190" s="13">
        <v>152</v>
      </c>
      <c r="H190" s="13">
        <v>187</v>
      </c>
      <c r="I190" s="11">
        <v>43844160</v>
      </c>
      <c r="J190" s="11">
        <v>38322640</v>
      </c>
      <c r="K190" s="11">
        <v>43844160</v>
      </c>
      <c r="L190" s="11">
        <v>38322640</v>
      </c>
      <c r="M190" s="11">
        <f t="shared" si="7"/>
        <v>35075328</v>
      </c>
      <c r="N190" s="11">
        <f t="shared" si="8"/>
        <v>30658112</v>
      </c>
      <c r="O190" s="2">
        <f t="shared" si="9"/>
        <v>56997408</v>
      </c>
      <c r="P190" s="32">
        <v>0.3</v>
      </c>
      <c r="R190" s="2">
        <v>51980000</v>
      </c>
    </row>
    <row r="191" spans="1:18" ht="24" hidden="1" customHeight="1" x14ac:dyDescent="0.2">
      <c r="A191" s="8">
        <v>183</v>
      </c>
      <c r="B191" s="9" t="s">
        <v>5</v>
      </c>
      <c r="C191" s="9" t="s">
        <v>199</v>
      </c>
      <c r="D191" s="9" t="s">
        <v>216</v>
      </c>
      <c r="E191" s="10">
        <v>263540490020031</v>
      </c>
      <c r="F191" s="8">
        <v>31</v>
      </c>
      <c r="G191" s="8">
        <v>51</v>
      </c>
      <c r="H191" s="8">
        <v>82</v>
      </c>
      <c r="I191" s="11">
        <v>23804826.666666668</v>
      </c>
      <c r="J191" s="11">
        <v>21695066.666666664</v>
      </c>
      <c r="K191" s="12">
        <v>23804826.666666668</v>
      </c>
      <c r="L191" s="12">
        <v>21695066.666666664</v>
      </c>
      <c r="M191" s="12">
        <f t="shared" si="7"/>
        <v>19043861.333333336</v>
      </c>
      <c r="N191" s="12">
        <f t="shared" si="8"/>
        <v>17356053.333333332</v>
      </c>
      <c r="O191" s="2">
        <f t="shared" si="9"/>
        <v>30946274.666666668</v>
      </c>
      <c r="P191" s="32">
        <v>0.3</v>
      </c>
      <c r="R191" s="2">
        <v>22660000</v>
      </c>
    </row>
    <row r="192" spans="1:18" ht="24" hidden="1" customHeight="1" x14ac:dyDescent="0.2">
      <c r="A192" s="13">
        <v>184</v>
      </c>
      <c r="B192" s="14" t="s">
        <v>5</v>
      </c>
      <c r="C192" s="14" t="s">
        <v>199</v>
      </c>
      <c r="D192" s="14" t="s">
        <v>217</v>
      </c>
      <c r="E192" s="15">
        <v>264140490030021</v>
      </c>
      <c r="F192" s="13">
        <v>20</v>
      </c>
      <c r="G192" s="13">
        <v>20</v>
      </c>
      <c r="H192" s="13">
        <v>40</v>
      </c>
      <c r="I192" s="11">
        <v>11449733.333333334</v>
      </c>
      <c r="J192" s="11">
        <v>10366373.333333332</v>
      </c>
      <c r="K192" s="11">
        <v>11449733.333333334</v>
      </c>
      <c r="L192" s="11">
        <v>10366373.333333332</v>
      </c>
      <c r="M192" s="11">
        <f t="shared" si="7"/>
        <v>9159786.6666666679</v>
      </c>
      <c r="N192" s="11">
        <f t="shared" si="8"/>
        <v>8293098.666666666</v>
      </c>
      <c r="O192" s="2">
        <f t="shared" si="9"/>
        <v>14884653.333333334</v>
      </c>
      <c r="P192" s="32">
        <v>0.3</v>
      </c>
      <c r="R192" s="2">
        <v>11010000</v>
      </c>
    </row>
    <row r="193" spans="1:18" ht="24" hidden="1" customHeight="1" x14ac:dyDescent="0.2">
      <c r="A193" s="8">
        <v>185</v>
      </c>
      <c r="B193" s="9" t="s">
        <v>5</v>
      </c>
      <c r="C193" s="9" t="s">
        <v>199</v>
      </c>
      <c r="D193" s="9" t="s">
        <v>218</v>
      </c>
      <c r="E193" s="10">
        <v>242340490010051</v>
      </c>
      <c r="F193" s="8">
        <v>14</v>
      </c>
      <c r="G193" s="8">
        <v>36</v>
      </c>
      <c r="H193" s="8">
        <v>50</v>
      </c>
      <c r="I193" s="11">
        <v>14453280</v>
      </c>
      <c r="J193" s="11">
        <v>13079040</v>
      </c>
      <c r="K193" s="12">
        <v>14453280</v>
      </c>
      <c r="L193" s="12">
        <v>13079040</v>
      </c>
      <c r="M193" s="12">
        <f t="shared" si="7"/>
        <v>11562624</v>
      </c>
      <c r="N193" s="12">
        <f t="shared" si="8"/>
        <v>10463232</v>
      </c>
      <c r="O193" s="2">
        <f t="shared" si="9"/>
        <v>18789264</v>
      </c>
      <c r="P193" s="32">
        <v>0.3</v>
      </c>
      <c r="R193" s="2">
        <v>13860000</v>
      </c>
    </row>
    <row r="194" spans="1:18" ht="24" hidden="1" customHeight="1" x14ac:dyDescent="0.2">
      <c r="A194" s="13">
        <v>186</v>
      </c>
      <c r="B194" s="14" t="s">
        <v>5</v>
      </c>
      <c r="C194" s="14" t="s">
        <v>199</v>
      </c>
      <c r="D194" s="14" t="s">
        <v>219</v>
      </c>
      <c r="E194" s="15">
        <v>242340490010011</v>
      </c>
      <c r="F194" s="13">
        <v>15</v>
      </c>
      <c r="G194" s="13">
        <v>36</v>
      </c>
      <c r="H194" s="13">
        <v>51</v>
      </c>
      <c r="I194" s="11">
        <v>16810180</v>
      </c>
      <c r="J194" s="11">
        <v>14742560</v>
      </c>
      <c r="K194" s="11">
        <v>16810180</v>
      </c>
      <c r="L194" s="11">
        <v>14742560</v>
      </c>
      <c r="M194" s="11">
        <f t="shared" si="7"/>
        <v>13448144</v>
      </c>
      <c r="N194" s="11">
        <f t="shared" si="8"/>
        <v>11794048</v>
      </c>
      <c r="O194" s="2">
        <f t="shared" si="9"/>
        <v>21853234</v>
      </c>
      <c r="P194" s="32">
        <v>0.3</v>
      </c>
      <c r="R194" s="2">
        <v>14130000</v>
      </c>
    </row>
    <row r="195" spans="1:18" ht="24" hidden="1" customHeight="1" x14ac:dyDescent="0.2">
      <c r="A195" s="8">
        <v>187</v>
      </c>
      <c r="B195" s="9" t="s">
        <v>5</v>
      </c>
      <c r="C195" s="9" t="s">
        <v>199</v>
      </c>
      <c r="D195" s="9" t="s">
        <v>220</v>
      </c>
      <c r="E195" s="10">
        <v>341330490010061</v>
      </c>
      <c r="F195" s="8">
        <v>5</v>
      </c>
      <c r="G195" s="8">
        <v>5</v>
      </c>
      <c r="H195" s="8">
        <v>10</v>
      </c>
      <c r="I195" s="11">
        <v>2542906.6666666665</v>
      </c>
      <c r="J195" s="11">
        <v>2316800</v>
      </c>
      <c r="K195" s="12">
        <v>2542906.6666666665</v>
      </c>
      <c r="L195" s="12">
        <v>2316800</v>
      </c>
      <c r="M195" s="12">
        <f t="shared" si="7"/>
        <v>2034325.3333333333</v>
      </c>
      <c r="N195" s="12">
        <f t="shared" si="8"/>
        <v>1853440</v>
      </c>
      <c r="O195" s="2">
        <f t="shared" si="9"/>
        <v>3305778.6666666665</v>
      </c>
      <c r="P195" s="32">
        <v>0.3</v>
      </c>
      <c r="R195" s="2">
        <v>2750000</v>
      </c>
    </row>
    <row r="196" spans="1:18" ht="24" hidden="1" customHeight="1" x14ac:dyDescent="0.2">
      <c r="A196" s="13">
        <v>188</v>
      </c>
      <c r="B196" s="14" t="s">
        <v>5</v>
      </c>
      <c r="C196" s="14" t="s">
        <v>199</v>
      </c>
      <c r="D196" s="14" t="s">
        <v>221</v>
      </c>
      <c r="E196" s="15">
        <v>242340490010071</v>
      </c>
      <c r="F196" s="13">
        <v>16</v>
      </c>
      <c r="G196" s="13">
        <v>34</v>
      </c>
      <c r="H196" s="13">
        <v>50</v>
      </c>
      <c r="I196" s="11">
        <v>14460613.333333334</v>
      </c>
      <c r="J196" s="11">
        <v>13176400</v>
      </c>
      <c r="K196" s="11">
        <v>14460613.333333334</v>
      </c>
      <c r="L196" s="11">
        <v>13176400</v>
      </c>
      <c r="M196" s="11">
        <f t="shared" si="7"/>
        <v>11568490.666666668</v>
      </c>
      <c r="N196" s="11">
        <f t="shared" si="8"/>
        <v>10541120</v>
      </c>
      <c r="O196" s="2">
        <f t="shared" si="9"/>
        <v>18798797.333333336</v>
      </c>
      <c r="P196" s="32">
        <v>0.3</v>
      </c>
      <c r="R196" s="2">
        <v>13840000</v>
      </c>
    </row>
    <row r="197" spans="1:18" ht="24" hidden="1" customHeight="1" x14ac:dyDescent="0.2">
      <c r="A197" s="8">
        <v>189</v>
      </c>
      <c r="B197" s="9" t="s">
        <v>5</v>
      </c>
      <c r="C197" s="9" t="s">
        <v>199</v>
      </c>
      <c r="D197" s="9" t="s">
        <v>222</v>
      </c>
      <c r="E197" s="10">
        <v>235140490010021</v>
      </c>
      <c r="F197" s="8">
        <v>42</v>
      </c>
      <c r="G197" s="8">
        <v>58</v>
      </c>
      <c r="H197" s="8">
        <v>100</v>
      </c>
      <c r="I197" s="11">
        <v>27965280</v>
      </c>
      <c r="J197" s="11">
        <v>25369866.666666668</v>
      </c>
      <c r="K197" s="12">
        <f>I197+(I197*0.05)</f>
        <v>29363544</v>
      </c>
      <c r="L197" s="12">
        <f>J197+(J197*0.05)</f>
        <v>26638360</v>
      </c>
      <c r="M197" s="12">
        <f t="shared" si="7"/>
        <v>23490835.200000003</v>
      </c>
      <c r="N197" s="12">
        <f t="shared" si="8"/>
        <v>21310688</v>
      </c>
      <c r="O197" s="2">
        <f t="shared" si="9"/>
        <v>38172607.200000003</v>
      </c>
      <c r="P197" s="32">
        <v>0.3</v>
      </c>
      <c r="R197" s="2">
        <v>27600000</v>
      </c>
    </row>
    <row r="198" spans="1:18" ht="24" hidden="1" customHeight="1" x14ac:dyDescent="0.2">
      <c r="A198" s="13">
        <v>190</v>
      </c>
      <c r="B198" s="14" t="s">
        <v>5</v>
      </c>
      <c r="C198" s="14" t="s">
        <v>199</v>
      </c>
      <c r="D198" s="14" t="s">
        <v>223</v>
      </c>
      <c r="E198" s="15">
        <v>263540490010001</v>
      </c>
      <c r="F198" s="13">
        <v>45</v>
      </c>
      <c r="G198" s="13">
        <v>90</v>
      </c>
      <c r="H198" s="13">
        <v>135</v>
      </c>
      <c r="I198" s="11">
        <v>39068226.666666664</v>
      </c>
      <c r="J198" s="11">
        <v>35425920</v>
      </c>
      <c r="K198" s="11">
        <v>39068226.666666664</v>
      </c>
      <c r="L198" s="11">
        <v>35425920</v>
      </c>
      <c r="M198" s="11">
        <f t="shared" si="7"/>
        <v>31254581.333333332</v>
      </c>
      <c r="N198" s="11">
        <f t="shared" si="8"/>
        <v>28340736</v>
      </c>
      <c r="O198" s="2">
        <f t="shared" si="9"/>
        <v>50788694.666666664</v>
      </c>
      <c r="P198" s="32">
        <v>0.3</v>
      </c>
      <c r="R198" s="2">
        <v>37360000</v>
      </c>
    </row>
    <row r="199" spans="1:18" ht="24" hidden="1" customHeight="1" x14ac:dyDescent="0.2">
      <c r="A199" s="8">
        <v>191</v>
      </c>
      <c r="B199" s="9" t="s">
        <v>5</v>
      </c>
      <c r="C199" s="9" t="s">
        <v>199</v>
      </c>
      <c r="D199" s="9" t="s">
        <v>224</v>
      </c>
      <c r="E199" s="10">
        <v>235140490010001</v>
      </c>
      <c r="F199" s="8">
        <v>54</v>
      </c>
      <c r="G199" s="8">
        <v>101</v>
      </c>
      <c r="H199" s="8">
        <v>155</v>
      </c>
      <c r="I199" s="11">
        <v>44732066.666666664</v>
      </c>
      <c r="J199" s="11">
        <v>40650906.666666664</v>
      </c>
      <c r="K199" s="12">
        <v>44732066.666666664</v>
      </c>
      <c r="L199" s="12">
        <v>40650906.666666664</v>
      </c>
      <c r="M199" s="12">
        <f t="shared" si="7"/>
        <v>35785653.333333336</v>
      </c>
      <c r="N199" s="12">
        <f t="shared" si="8"/>
        <v>32520725.333333332</v>
      </c>
      <c r="O199" s="2">
        <f t="shared" si="9"/>
        <v>58151686.666666664</v>
      </c>
      <c r="P199" s="32">
        <v>0.3</v>
      </c>
      <c r="R199" s="2">
        <v>42880000</v>
      </c>
    </row>
    <row r="200" spans="1:18" ht="24" hidden="1" customHeight="1" x14ac:dyDescent="0.2">
      <c r="A200" s="13">
        <v>192</v>
      </c>
      <c r="B200" s="14" t="s">
        <v>5</v>
      </c>
      <c r="C200" s="14" t="s">
        <v>199</v>
      </c>
      <c r="D200" s="14" t="s">
        <v>225</v>
      </c>
      <c r="E200" s="15">
        <v>235140490030001</v>
      </c>
      <c r="F200" s="13">
        <v>46</v>
      </c>
      <c r="G200" s="13">
        <v>102</v>
      </c>
      <c r="H200" s="13">
        <v>148</v>
      </c>
      <c r="I200" s="11">
        <v>42571586.666666664</v>
      </c>
      <c r="J200" s="11">
        <v>38739066.666666664</v>
      </c>
      <c r="K200" s="11">
        <v>42571586.666666664</v>
      </c>
      <c r="L200" s="11">
        <v>38739066.666666664</v>
      </c>
      <c r="M200" s="11">
        <f t="shared" si="7"/>
        <v>34057269.333333336</v>
      </c>
      <c r="N200" s="11">
        <f t="shared" si="8"/>
        <v>30991253.333333332</v>
      </c>
      <c r="O200" s="2">
        <f t="shared" si="9"/>
        <v>55343062.666666664</v>
      </c>
      <c r="P200" s="32">
        <v>0.3</v>
      </c>
      <c r="R200" s="2">
        <v>40990000</v>
      </c>
    </row>
    <row r="201" spans="1:18" ht="24" hidden="1" customHeight="1" x14ac:dyDescent="0.2">
      <c r="A201" s="8">
        <v>193</v>
      </c>
      <c r="B201" s="9" t="s">
        <v>5</v>
      </c>
      <c r="C201" s="9" t="s">
        <v>199</v>
      </c>
      <c r="D201" s="9" t="s">
        <v>226</v>
      </c>
      <c r="E201" s="10">
        <v>263540490020001</v>
      </c>
      <c r="F201" s="8">
        <v>35</v>
      </c>
      <c r="G201" s="8">
        <v>70</v>
      </c>
      <c r="H201" s="8">
        <v>105</v>
      </c>
      <c r="I201" s="11">
        <v>30450746.666666668</v>
      </c>
      <c r="J201" s="11">
        <v>27562773.333333332</v>
      </c>
      <c r="K201" s="12">
        <v>30450746.666666668</v>
      </c>
      <c r="L201" s="12">
        <v>27562773.333333332</v>
      </c>
      <c r="M201" s="12">
        <f t="shared" si="7"/>
        <v>24360597.333333336</v>
      </c>
      <c r="N201" s="12">
        <f t="shared" si="8"/>
        <v>22050218.666666668</v>
      </c>
      <c r="O201" s="2">
        <f t="shared" si="9"/>
        <v>39585970.666666672</v>
      </c>
      <c r="P201" s="32">
        <v>0.3</v>
      </c>
      <c r="R201" s="2">
        <v>29060000</v>
      </c>
    </row>
    <row r="202" spans="1:18" ht="24" hidden="1" customHeight="1" x14ac:dyDescent="0.2">
      <c r="A202" s="13">
        <v>194</v>
      </c>
      <c r="B202" s="14" t="s">
        <v>5</v>
      </c>
      <c r="C202" s="14" t="s">
        <v>199</v>
      </c>
      <c r="D202" s="14" t="s">
        <v>227</v>
      </c>
      <c r="E202" s="15">
        <v>341130490020001</v>
      </c>
      <c r="F202" s="13">
        <v>43</v>
      </c>
      <c r="G202" s="13">
        <v>108</v>
      </c>
      <c r="H202" s="13">
        <v>151</v>
      </c>
      <c r="I202" s="11">
        <v>37089053.333333336</v>
      </c>
      <c r="J202" s="11">
        <v>33531040</v>
      </c>
      <c r="K202" s="11">
        <v>37089053.333333336</v>
      </c>
      <c r="L202" s="11">
        <v>33531040</v>
      </c>
      <c r="M202" s="11">
        <f t="shared" ref="M202:M265" si="10">K202*0.8</f>
        <v>29671242.666666672</v>
      </c>
      <c r="N202" s="11">
        <f t="shared" ref="N202:N265" si="11">L202*0.8</f>
        <v>26824832</v>
      </c>
      <c r="O202" s="2">
        <f t="shared" ref="O202:O217" si="12">K202+K202*P202</f>
        <v>48215769.333333336</v>
      </c>
      <c r="P202" s="32">
        <v>0.3</v>
      </c>
      <c r="R202" s="2">
        <v>41850000</v>
      </c>
    </row>
    <row r="203" spans="1:18" ht="24" hidden="1" customHeight="1" x14ac:dyDescent="0.2">
      <c r="A203" s="8">
        <v>195</v>
      </c>
      <c r="B203" s="9" t="s">
        <v>5</v>
      </c>
      <c r="C203" s="9" t="s">
        <v>199</v>
      </c>
      <c r="D203" s="9" t="s">
        <v>228</v>
      </c>
      <c r="E203" s="10">
        <v>134540490010001</v>
      </c>
      <c r="F203" s="8">
        <v>96</v>
      </c>
      <c r="G203" s="8">
        <v>200</v>
      </c>
      <c r="H203" s="8">
        <v>296</v>
      </c>
      <c r="I203" s="11">
        <v>95615620</v>
      </c>
      <c r="J203" s="11">
        <v>84197120</v>
      </c>
      <c r="K203" s="12">
        <v>95615620</v>
      </c>
      <c r="L203" s="12">
        <v>84197120</v>
      </c>
      <c r="M203" s="12">
        <f t="shared" si="10"/>
        <v>76492496</v>
      </c>
      <c r="N203" s="12">
        <f t="shared" si="11"/>
        <v>67357696</v>
      </c>
      <c r="O203" s="2">
        <f t="shared" si="12"/>
        <v>124300306</v>
      </c>
      <c r="P203" s="32">
        <v>0.3</v>
      </c>
      <c r="R203" s="2">
        <v>81950000</v>
      </c>
    </row>
    <row r="204" spans="1:18" ht="24" hidden="1" customHeight="1" x14ac:dyDescent="0.2">
      <c r="A204" s="13">
        <v>196</v>
      </c>
      <c r="B204" s="14" t="s">
        <v>5</v>
      </c>
      <c r="C204" s="14" t="s">
        <v>199</v>
      </c>
      <c r="D204" s="14" t="s">
        <v>229</v>
      </c>
      <c r="E204" s="15">
        <v>134530490020001</v>
      </c>
      <c r="F204" s="13">
        <v>25</v>
      </c>
      <c r="G204" s="13">
        <v>75</v>
      </c>
      <c r="H204" s="13">
        <v>100</v>
      </c>
      <c r="I204" s="11">
        <v>24044026.666666668</v>
      </c>
      <c r="J204" s="11">
        <v>21765120</v>
      </c>
      <c r="K204" s="11">
        <v>24044026.666666668</v>
      </c>
      <c r="L204" s="11">
        <v>21765120</v>
      </c>
      <c r="M204" s="11">
        <f t="shared" si="10"/>
        <v>19235221.333333336</v>
      </c>
      <c r="N204" s="11">
        <f t="shared" si="11"/>
        <v>17412096</v>
      </c>
      <c r="O204" s="2">
        <f t="shared" si="12"/>
        <v>31257234.666666668</v>
      </c>
      <c r="P204" s="32">
        <v>0.3</v>
      </c>
      <c r="R204" s="2">
        <v>27740000</v>
      </c>
    </row>
    <row r="205" spans="1:18" ht="24" hidden="1" customHeight="1" x14ac:dyDescent="0.2">
      <c r="A205" s="8">
        <v>197</v>
      </c>
      <c r="B205" s="9" t="s">
        <v>5</v>
      </c>
      <c r="C205" s="9" t="s">
        <v>199</v>
      </c>
      <c r="D205" s="9" t="s">
        <v>230</v>
      </c>
      <c r="E205" s="10">
        <v>134240490010001</v>
      </c>
      <c r="F205" s="8">
        <v>171</v>
      </c>
      <c r="G205" s="8">
        <v>89</v>
      </c>
      <c r="H205" s="8">
        <v>260</v>
      </c>
      <c r="I205" s="11">
        <v>74117533.333333328</v>
      </c>
      <c r="J205" s="11">
        <v>67365866.666666672</v>
      </c>
      <c r="K205" s="12">
        <f>I205+(I205*0.05)</f>
        <v>77823410</v>
      </c>
      <c r="L205" s="12">
        <f>J205+(J205*0.05)</f>
        <v>70734160</v>
      </c>
      <c r="M205" s="12">
        <f t="shared" si="10"/>
        <v>62258728</v>
      </c>
      <c r="N205" s="12">
        <f t="shared" si="11"/>
        <v>56587328</v>
      </c>
      <c r="O205" s="2">
        <f t="shared" si="12"/>
        <v>101170433</v>
      </c>
      <c r="P205" s="32">
        <v>0.3</v>
      </c>
      <c r="R205" s="2">
        <v>71280000</v>
      </c>
    </row>
    <row r="206" spans="1:18" ht="24" hidden="1" customHeight="1" x14ac:dyDescent="0.2">
      <c r="A206" s="13">
        <v>198</v>
      </c>
      <c r="B206" s="14" t="s">
        <v>5</v>
      </c>
      <c r="C206" s="14" t="s">
        <v>199</v>
      </c>
      <c r="D206" s="14" t="s">
        <v>231</v>
      </c>
      <c r="E206" s="15">
        <v>235140490010041</v>
      </c>
      <c r="F206" s="13">
        <v>5</v>
      </c>
      <c r="G206" s="13">
        <v>15</v>
      </c>
      <c r="H206" s="13">
        <v>20</v>
      </c>
      <c r="I206" s="11">
        <v>5838146.666666667</v>
      </c>
      <c r="J206" s="11">
        <v>5239066.666666666</v>
      </c>
      <c r="K206" s="11">
        <v>5838146.666666667</v>
      </c>
      <c r="L206" s="11">
        <v>5239066.666666666</v>
      </c>
      <c r="M206" s="11">
        <f t="shared" si="10"/>
        <v>4670517.333333334</v>
      </c>
      <c r="N206" s="11">
        <f t="shared" si="11"/>
        <v>4191253.333333333</v>
      </c>
      <c r="O206" s="2">
        <f t="shared" si="12"/>
        <v>7589590.666666667</v>
      </c>
      <c r="P206" s="32">
        <v>0.3</v>
      </c>
      <c r="R206" s="2">
        <v>5540000</v>
      </c>
    </row>
    <row r="207" spans="1:18" ht="24" hidden="1" customHeight="1" x14ac:dyDescent="0.2">
      <c r="A207" s="8">
        <v>199</v>
      </c>
      <c r="B207" s="9" t="s">
        <v>5</v>
      </c>
      <c r="C207" s="9" t="s">
        <v>199</v>
      </c>
      <c r="D207" s="9" t="s">
        <v>232</v>
      </c>
      <c r="E207" s="10">
        <v>235140490010051</v>
      </c>
      <c r="F207" s="8">
        <v>25</v>
      </c>
      <c r="G207" s="8">
        <v>15</v>
      </c>
      <c r="H207" s="8">
        <v>40</v>
      </c>
      <c r="I207" s="11">
        <v>13078700</v>
      </c>
      <c r="J207" s="11">
        <v>11424839.999999998</v>
      </c>
      <c r="K207" s="12">
        <v>13078700</v>
      </c>
      <c r="L207" s="12">
        <v>11424839.999999998</v>
      </c>
      <c r="M207" s="12">
        <f t="shared" si="10"/>
        <v>10462960</v>
      </c>
      <c r="N207" s="12">
        <f t="shared" si="11"/>
        <v>9139871.9999999981</v>
      </c>
      <c r="O207" s="2">
        <f t="shared" si="12"/>
        <v>17002310</v>
      </c>
      <c r="P207" s="32">
        <v>0.3</v>
      </c>
      <c r="R207" s="2">
        <v>10970000</v>
      </c>
    </row>
    <row r="208" spans="1:18" ht="24" hidden="1" customHeight="1" x14ac:dyDescent="0.2">
      <c r="A208" s="13">
        <v>200</v>
      </c>
      <c r="B208" s="14" t="s">
        <v>5</v>
      </c>
      <c r="C208" s="14" t="s">
        <v>199</v>
      </c>
      <c r="D208" s="14" t="s">
        <v>233</v>
      </c>
      <c r="E208" s="15" t="s">
        <v>234</v>
      </c>
      <c r="F208" s="13">
        <v>120</v>
      </c>
      <c r="G208" s="13">
        <v>64</v>
      </c>
      <c r="H208" s="13">
        <v>184</v>
      </c>
      <c r="I208" s="11">
        <v>38334720</v>
      </c>
      <c r="J208" s="11">
        <v>34566560</v>
      </c>
      <c r="K208" s="11">
        <v>38334720</v>
      </c>
      <c r="L208" s="11">
        <v>34566560</v>
      </c>
      <c r="M208" s="11">
        <f t="shared" si="10"/>
        <v>30667776</v>
      </c>
      <c r="N208" s="11">
        <f t="shared" si="11"/>
        <v>27653248</v>
      </c>
      <c r="O208" s="2">
        <f t="shared" si="12"/>
        <v>49835136</v>
      </c>
      <c r="P208" s="32">
        <v>0.3</v>
      </c>
      <c r="R208" s="2">
        <v>50450000</v>
      </c>
    </row>
    <row r="209" spans="1:23" ht="24" hidden="1" customHeight="1" x14ac:dyDescent="0.2">
      <c r="A209" s="8">
        <v>201</v>
      </c>
      <c r="B209" s="9" t="s">
        <v>5</v>
      </c>
      <c r="C209" s="9" t="s">
        <v>199</v>
      </c>
      <c r="D209" s="9" t="s">
        <v>235</v>
      </c>
      <c r="E209" s="10">
        <v>341330490010001</v>
      </c>
      <c r="F209" s="8">
        <v>63</v>
      </c>
      <c r="G209" s="8">
        <v>166</v>
      </c>
      <c r="H209" s="8">
        <v>229</v>
      </c>
      <c r="I209" s="11">
        <v>60687613.333333336</v>
      </c>
      <c r="J209" s="11">
        <v>55253440</v>
      </c>
      <c r="K209" s="12">
        <v>60687613.333333336</v>
      </c>
      <c r="L209" s="12">
        <v>55253440</v>
      </c>
      <c r="M209" s="12">
        <f t="shared" si="10"/>
        <v>48550090.666666672</v>
      </c>
      <c r="N209" s="12">
        <f t="shared" si="11"/>
        <v>44202752</v>
      </c>
      <c r="O209" s="2">
        <f t="shared" si="12"/>
        <v>78893897.333333343</v>
      </c>
      <c r="P209" s="32">
        <v>0.3</v>
      </c>
      <c r="R209" s="2">
        <v>63490000</v>
      </c>
    </row>
    <row r="210" spans="1:23" ht="24" hidden="1" customHeight="1" x14ac:dyDescent="0.2">
      <c r="A210" s="13">
        <v>202</v>
      </c>
      <c r="B210" s="14" t="s">
        <v>5</v>
      </c>
      <c r="C210" s="14" t="s">
        <v>199</v>
      </c>
      <c r="D210" s="14" t="s">
        <v>236</v>
      </c>
      <c r="E210" s="15">
        <v>341330490020001</v>
      </c>
      <c r="F210" s="13">
        <v>54</v>
      </c>
      <c r="G210" s="13">
        <v>126</v>
      </c>
      <c r="H210" s="13">
        <v>180</v>
      </c>
      <c r="I210" s="11">
        <v>43777026.666666664</v>
      </c>
      <c r="J210" s="11">
        <v>39528480</v>
      </c>
      <c r="K210" s="11">
        <v>43777026.666666664</v>
      </c>
      <c r="L210" s="11">
        <v>39528480</v>
      </c>
      <c r="M210" s="11">
        <f t="shared" si="10"/>
        <v>35021621.333333336</v>
      </c>
      <c r="N210" s="11">
        <f t="shared" si="11"/>
        <v>31622784</v>
      </c>
      <c r="O210" s="2">
        <f t="shared" si="12"/>
        <v>56910134.666666664</v>
      </c>
      <c r="P210" s="32">
        <v>0.3</v>
      </c>
      <c r="R210" s="2">
        <v>49870000</v>
      </c>
    </row>
    <row r="211" spans="1:23" ht="24" hidden="1" customHeight="1" x14ac:dyDescent="0.2">
      <c r="A211" s="8">
        <v>203</v>
      </c>
      <c r="B211" s="9" t="s">
        <v>5</v>
      </c>
      <c r="C211" s="9" t="s">
        <v>199</v>
      </c>
      <c r="D211" s="9" t="s">
        <v>237</v>
      </c>
      <c r="E211" s="10">
        <v>234140490010001</v>
      </c>
      <c r="F211" s="8">
        <v>63</v>
      </c>
      <c r="G211" s="8">
        <v>135</v>
      </c>
      <c r="H211" s="8">
        <v>198</v>
      </c>
      <c r="I211" s="11">
        <v>56433253.333333336</v>
      </c>
      <c r="J211" s="11">
        <v>51270480</v>
      </c>
      <c r="K211" s="12">
        <f>I211+(I211*0.05)</f>
        <v>59254916</v>
      </c>
      <c r="L211" s="12">
        <f>J211+(J211*0.05)</f>
        <v>53834004</v>
      </c>
      <c r="M211" s="12">
        <f t="shared" si="10"/>
        <v>47403932.800000004</v>
      </c>
      <c r="N211" s="12">
        <f t="shared" si="11"/>
        <v>43067203.200000003</v>
      </c>
      <c r="O211" s="2">
        <f t="shared" si="12"/>
        <v>77031390.799999997</v>
      </c>
      <c r="P211" s="32">
        <v>0.3</v>
      </c>
      <c r="R211" s="2">
        <v>54820000</v>
      </c>
    </row>
    <row r="212" spans="1:23" ht="24" hidden="1" customHeight="1" x14ac:dyDescent="0.2">
      <c r="A212" s="13">
        <v>204</v>
      </c>
      <c r="B212" s="14" t="s">
        <v>5</v>
      </c>
      <c r="C212" s="14" t="s">
        <v>199</v>
      </c>
      <c r="D212" s="14" t="s">
        <v>238</v>
      </c>
      <c r="E212" s="15">
        <v>234240490010002</v>
      </c>
      <c r="F212" s="13">
        <v>56</v>
      </c>
      <c r="G212" s="13">
        <v>144</v>
      </c>
      <c r="H212" s="13">
        <v>200</v>
      </c>
      <c r="I212" s="11">
        <v>54254266.666666664</v>
      </c>
      <c r="J212" s="11">
        <v>49021520</v>
      </c>
      <c r="K212" s="11">
        <f>I212+(I212*0.05)</f>
        <v>56966980</v>
      </c>
      <c r="L212" s="11">
        <f>J212+(J212*0.05)</f>
        <v>51472596</v>
      </c>
      <c r="M212" s="11">
        <f t="shared" si="10"/>
        <v>45573584</v>
      </c>
      <c r="N212" s="11">
        <f t="shared" si="11"/>
        <v>41178076.800000004</v>
      </c>
      <c r="O212" s="2">
        <f t="shared" si="12"/>
        <v>74057074</v>
      </c>
      <c r="P212" s="32">
        <v>0.3</v>
      </c>
      <c r="R212" s="2">
        <v>55440000</v>
      </c>
    </row>
    <row r="213" spans="1:23" ht="24" hidden="1" customHeight="1" x14ac:dyDescent="0.2">
      <c r="A213" s="8">
        <v>205</v>
      </c>
      <c r="B213" s="9" t="s">
        <v>5</v>
      </c>
      <c r="C213" s="9" t="s">
        <v>199</v>
      </c>
      <c r="D213" s="9" t="s">
        <v>239</v>
      </c>
      <c r="E213" s="10">
        <v>432220490010001</v>
      </c>
      <c r="F213" s="8">
        <v>38</v>
      </c>
      <c r="G213" s="8">
        <v>66</v>
      </c>
      <c r="H213" s="8">
        <v>104</v>
      </c>
      <c r="I213" s="11">
        <v>21778560</v>
      </c>
      <c r="J213" s="11">
        <v>19565120</v>
      </c>
      <c r="K213" s="12">
        <v>21778560</v>
      </c>
      <c r="L213" s="12">
        <v>19565120</v>
      </c>
      <c r="M213" s="12">
        <f t="shared" si="10"/>
        <v>17422848</v>
      </c>
      <c r="N213" s="12">
        <f t="shared" si="11"/>
        <v>15652096</v>
      </c>
      <c r="O213" s="2">
        <f t="shared" si="12"/>
        <v>28312128</v>
      </c>
      <c r="P213" s="32">
        <v>0.3</v>
      </c>
      <c r="R213" s="2">
        <v>28750000</v>
      </c>
    </row>
    <row r="214" spans="1:23" ht="24" hidden="1" customHeight="1" x14ac:dyDescent="0.2">
      <c r="A214" s="13">
        <v>206</v>
      </c>
      <c r="B214" s="14" t="s">
        <v>5</v>
      </c>
      <c r="C214" s="14" t="s">
        <v>199</v>
      </c>
      <c r="D214" s="14" t="s">
        <v>240</v>
      </c>
      <c r="E214" s="15">
        <v>341130490010001</v>
      </c>
      <c r="F214" s="13">
        <v>26</v>
      </c>
      <c r="G214" s="13">
        <v>74</v>
      </c>
      <c r="H214" s="13">
        <v>100</v>
      </c>
      <c r="I214" s="11">
        <v>24690853.333333332</v>
      </c>
      <c r="J214" s="11">
        <v>22272160</v>
      </c>
      <c r="K214" s="11">
        <v>24690853.333333332</v>
      </c>
      <c r="L214" s="11">
        <v>22272160</v>
      </c>
      <c r="M214" s="11">
        <f t="shared" si="10"/>
        <v>19752682.666666668</v>
      </c>
      <c r="N214" s="11">
        <f t="shared" si="11"/>
        <v>17817728</v>
      </c>
      <c r="O214" s="2">
        <f t="shared" si="12"/>
        <v>32098109.333333332</v>
      </c>
      <c r="P214" s="32">
        <v>0.3</v>
      </c>
      <c r="R214" s="2">
        <v>27730000</v>
      </c>
    </row>
    <row r="215" spans="1:23" ht="24" hidden="1" customHeight="1" x14ac:dyDescent="0.2">
      <c r="A215" s="8">
        <v>207</v>
      </c>
      <c r="B215" s="9" t="s">
        <v>5</v>
      </c>
      <c r="C215" s="9" t="s">
        <v>199</v>
      </c>
      <c r="D215" s="9" t="s">
        <v>241</v>
      </c>
      <c r="E215" s="10">
        <v>524920490010001</v>
      </c>
      <c r="F215" s="8">
        <v>26</v>
      </c>
      <c r="G215" s="8">
        <v>79</v>
      </c>
      <c r="H215" s="8">
        <v>105</v>
      </c>
      <c r="I215" s="11">
        <v>22034880</v>
      </c>
      <c r="J215" s="11">
        <v>19784720</v>
      </c>
      <c r="K215" s="12">
        <v>22034880</v>
      </c>
      <c r="L215" s="12">
        <v>19784720</v>
      </c>
      <c r="M215" s="12">
        <f t="shared" si="10"/>
        <v>17627904</v>
      </c>
      <c r="N215" s="12">
        <f t="shared" si="11"/>
        <v>15827776</v>
      </c>
      <c r="O215" s="2">
        <f t="shared" si="12"/>
        <v>28645344</v>
      </c>
      <c r="P215" s="32">
        <v>0.3</v>
      </c>
      <c r="R215" s="2">
        <v>29130000</v>
      </c>
    </row>
    <row r="216" spans="1:23" ht="24" hidden="1" customHeight="1" x14ac:dyDescent="0.2">
      <c r="A216" s="13">
        <v>208</v>
      </c>
      <c r="B216" s="14" t="s">
        <v>5</v>
      </c>
      <c r="C216" s="14" t="s">
        <v>199</v>
      </c>
      <c r="D216" s="14" t="s">
        <v>242</v>
      </c>
      <c r="E216" s="15">
        <v>242340490010001</v>
      </c>
      <c r="F216" s="13">
        <v>118</v>
      </c>
      <c r="G216" s="13">
        <v>265</v>
      </c>
      <c r="H216" s="13">
        <v>383</v>
      </c>
      <c r="I216" s="11">
        <v>109620320</v>
      </c>
      <c r="J216" s="11">
        <v>99696746.666666672</v>
      </c>
      <c r="K216" s="11">
        <v>109620320</v>
      </c>
      <c r="L216" s="11">
        <v>99696746.666666672</v>
      </c>
      <c r="M216" s="11">
        <f t="shared" si="10"/>
        <v>87696256</v>
      </c>
      <c r="N216" s="11">
        <f t="shared" si="11"/>
        <v>79757397.333333343</v>
      </c>
      <c r="O216" s="2">
        <f t="shared" si="12"/>
        <v>142506416</v>
      </c>
      <c r="P216" s="32">
        <v>0.3</v>
      </c>
      <c r="R216" s="2">
        <v>106080000</v>
      </c>
    </row>
    <row r="217" spans="1:23" ht="24" hidden="1" customHeight="1" x14ac:dyDescent="0.2">
      <c r="A217" s="8">
        <v>209</v>
      </c>
      <c r="B217" s="9" t="s">
        <v>5</v>
      </c>
      <c r="C217" s="9" t="s">
        <v>199</v>
      </c>
      <c r="D217" s="9" t="s">
        <v>243</v>
      </c>
      <c r="E217" s="10">
        <v>235140490010071</v>
      </c>
      <c r="F217" s="8">
        <v>18</v>
      </c>
      <c r="G217" s="8">
        <v>32</v>
      </c>
      <c r="H217" s="8">
        <v>50</v>
      </c>
      <c r="I217" s="11">
        <v>14336573.333333334</v>
      </c>
      <c r="J217" s="11">
        <v>12981440</v>
      </c>
      <c r="K217" s="12">
        <v>14336573.333333334</v>
      </c>
      <c r="L217" s="12">
        <v>12981440</v>
      </c>
      <c r="M217" s="12">
        <f t="shared" si="10"/>
        <v>11469258.666666668</v>
      </c>
      <c r="N217" s="12">
        <f t="shared" si="11"/>
        <v>10385152</v>
      </c>
      <c r="O217" s="2">
        <f t="shared" si="12"/>
        <v>18637545.333333336</v>
      </c>
      <c r="P217" s="32">
        <v>0.3</v>
      </c>
      <c r="R217" s="2">
        <v>13820000</v>
      </c>
    </row>
    <row r="218" spans="1:23" ht="24" hidden="1" customHeight="1" x14ac:dyDescent="0.2">
      <c r="A218" s="13">
        <v>210</v>
      </c>
      <c r="B218" s="14" t="s">
        <v>5</v>
      </c>
      <c r="C218" s="14" t="s">
        <v>244</v>
      </c>
      <c r="D218" s="14" t="s">
        <v>245</v>
      </c>
      <c r="E218" s="15" t="s">
        <v>246</v>
      </c>
      <c r="F218" s="13">
        <v>20</v>
      </c>
      <c r="G218" s="13">
        <v>110</v>
      </c>
      <c r="H218" s="13">
        <v>130</v>
      </c>
      <c r="I218" s="11">
        <v>28306400</v>
      </c>
      <c r="J218" s="11">
        <v>25358666.666666668</v>
      </c>
      <c r="K218" s="11">
        <v>28306400</v>
      </c>
      <c r="L218" s="11">
        <v>25358666.666666668</v>
      </c>
      <c r="M218" s="11">
        <f t="shared" si="10"/>
        <v>22645120</v>
      </c>
      <c r="N218" s="11">
        <f t="shared" si="11"/>
        <v>20286933.333333336</v>
      </c>
      <c r="O218" s="64">
        <f>VLOOKUP(E218,'صنایع غذایی'!E:I,5,0)</f>
        <v>85000000</v>
      </c>
      <c r="P218" s="32">
        <v>0.3</v>
      </c>
      <c r="R218" s="2">
        <v>36170000</v>
      </c>
      <c r="U218" s="3">
        <v>100</v>
      </c>
      <c r="V218" s="3">
        <v>130</v>
      </c>
      <c r="W218" s="69">
        <f>((V218-R218)/100*R218)/100</f>
        <v>-130826419790</v>
      </c>
    </row>
    <row r="219" spans="1:23" ht="24" hidden="1" customHeight="1" x14ac:dyDescent="0.25">
      <c r="A219" s="8">
        <v>211</v>
      </c>
      <c r="B219" s="9" t="s">
        <v>5</v>
      </c>
      <c r="C219" s="9" t="s">
        <v>244</v>
      </c>
      <c r="D219" s="9" t="s">
        <v>247</v>
      </c>
      <c r="E219" s="10" t="s">
        <v>248</v>
      </c>
      <c r="F219" s="8">
        <v>10</v>
      </c>
      <c r="G219" s="8">
        <v>30</v>
      </c>
      <c r="H219" s="8">
        <v>40</v>
      </c>
      <c r="I219" s="11">
        <v>9828480</v>
      </c>
      <c r="J219" s="11">
        <v>8494480</v>
      </c>
      <c r="K219" s="12">
        <v>9828480</v>
      </c>
      <c r="L219" s="12">
        <v>8494480</v>
      </c>
      <c r="M219" s="12">
        <f t="shared" si="10"/>
        <v>7862784</v>
      </c>
      <c r="N219" s="12">
        <f t="shared" si="11"/>
        <v>6795584</v>
      </c>
      <c r="O219" s="64">
        <f>VLOOKUP(E219,'صنایع غذایی'!E:I,5,0)</f>
        <v>50000000</v>
      </c>
      <c r="P219" s="69"/>
      <c r="Q219" s="66"/>
      <c r="R219" s="2">
        <v>11090000</v>
      </c>
    </row>
    <row r="220" spans="1:23" ht="24" hidden="1" customHeight="1" x14ac:dyDescent="0.25">
      <c r="A220" s="13">
        <v>212</v>
      </c>
      <c r="B220" s="14" t="s">
        <v>5</v>
      </c>
      <c r="C220" s="14" t="s">
        <v>244</v>
      </c>
      <c r="D220" s="14" t="s">
        <v>249</v>
      </c>
      <c r="E220" s="15" t="s">
        <v>250</v>
      </c>
      <c r="F220" s="13">
        <v>105</v>
      </c>
      <c r="G220" s="13">
        <v>287</v>
      </c>
      <c r="H220" s="13">
        <v>392</v>
      </c>
      <c r="I220" s="11">
        <v>82560640</v>
      </c>
      <c r="J220" s="11">
        <v>75092773.333333328</v>
      </c>
      <c r="K220" s="11">
        <v>82560640</v>
      </c>
      <c r="L220" s="11">
        <v>75092773.333333328</v>
      </c>
      <c r="M220" s="11">
        <f t="shared" si="10"/>
        <v>66048512</v>
      </c>
      <c r="N220" s="11">
        <f t="shared" si="11"/>
        <v>60074218.666666664</v>
      </c>
      <c r="O220" s="64"/>
      <c r="P220" s="69"/>
      <c r="Q220" s="66"/>
      <c r="R220" s="2">
        <v>108700000</v>
      </c>
      <c r="T220" s="69">
        <f>((S220-O220)/100*O220)/100</f>
        <v>0</v>
      </c>
    </row>
    <row r="221" spans="1:23" ht="24" hidden="1" customHeight="1" x14ac:dyDescent="0.2">
      <c r="A221" s="8">
        <v>213</v>
      </c>
      <c r="B221" s="9" t="s">
        <v>5</v>
      </c>
      <c r="C221" s="9" t="s">
        <v>244</v>
      </c>
      <c r="D221" s="9" t="s">
        <v>251</v>
      </c>
      <c r="E221" s="10">
        <v>512020670050061</v>
      </c>
      <c r="F221" s="8">
        <v>23</v>
      </c>
      <c r="G221" s="8">
        <v>8</v>
      </c>
      <c r="H221" s="8">
        <v>31</v>
      </c>
      <c r="I221" s="11">
        <v>6764960</v>
      </c>
      <c r="J221" s="11">
        <v>6140986.666666667</v>
      </c>
      <c r="K221" s="12">
        <v>6764960</v>
      </c>
      <c r="L221" s="12">
        <v>6140986.666666667</v>
      </c>
      <c r="M221" s="12">
        <f t="shared" si="10"/>
        <v>5411968</v>
      </c>
      <c r="N221" s="12">
        <f t="shared" si="11"/>
        <v>4912789.333333334</v>
      </c>
      <c r="O221" s="64">
        <f>VLOOKUP(E221,'صنایع غذایی'!E:I,5,0)</f>
        <v>50000000</v>
      </c>
      <c r="P221" s="69"/>
      <c r="R221" s="2">
        <v>8470000</v>
      </c>
    </row>
    <row r="222" spans="1:23" ht="24" hidden="1" customHeight="1" x14ac:dyDescent="0.25">
      <c r="A222" s="13">
        <v>214</v>
      </c>
      <c r="B222" s="14" t="s">
        <v>5</v>
      </c>
      <c r="C222" s="14" t="s">
        <v>244</v>
      </c>
      <c r="D222" s="14" t="s">
        <v>252</v>
      </c>
      <c r="E222" s="15">
        <v>512020670050001</v>
      </c>
      <c r="F222" s="13">
        <v>70</v>
      </c>
      <c r="G222" s="13">
        <v>180</v>
      </c>
      <c r="H222" s="13">
        <v>250</v>
      </c>
      <c r="I222" s="11">
        <v>57280800</v>
      </c>
      <c r="J222" s="11">
        <v>51324400</v>
      </c>
      <c r="K222" s="11">
        <v>57280800</v>
      </c>
      <c r="L222" s="11">
        <v>51324400</v>
      </c>
      <c r="M222" s="11">
        <f t="shared" si="10"/>
        <v>45824640</v>
      </c>
      <c r="N222" s="11">
        <f t="shared" si="11"/>
        <v>41059520</v>
      </c>
      <c r="O222" s="64">
        <f>VLOOKUP(E222,'صنایع غذایی'!E:I,5,0)</f>
        <v>84000000</v>
      </c>
      <c r="P222" s="69"/>
      <c r="Q222" s="66"/>
      <c r="R222" s="2">
        <v>69300000</v>
      </c>
      <c r="V222" s="3">
        <f>(U218-V218)/100*U218</f>
        <v>-30</v>
      </c>
    </row>
    <row r="223" spans="1:23" ht="24" hidden="1" customHeight="1" x14ac:dyDescent="0.25">
      <c r="A223" s="8">
        <v>215</v>
      </c>
      <c r="B223" s="9" t="s">
        <v>5</v>
      </c>
      <c r="C223" s="9" t="s">
        <v>244</v>
      </c>
      <c r="D223" s="9" t="s">
        <v>253</v>
      </c>
      <c r="E223" s="10">
        <v>512020670040001</v>
      </c>
      <c r="F223" s="8">
        <v>29</v>
      </c>
      <c r="G223" s="8">
        <v>76</v>
      </c>
      <c r="H223" s="8">
        <v>105</v>
      </c>
      <c r="I223" s="11">
        <v>24048800</v>
      </c>
      <c r="J223" s="11">
        <v>21636666.666666668</v>
      </c>
      <c r="K223" s="12">
        <v>24048800</v>
      </c>
      <c r="L223" s="12">
        <v>21636666.666666668</v>
      </c>
      <c r="M223" s="12">
        <f t="shared" si="10"/>
        <v>19239040</v>
      </c>
      <c r="N223" s="12">
        <f t="shared" si="11"/>
        <v>17309333.333333336</v>
      </c>
      <c r="O223" s="64">
        <f>VLOOKUP(E223,'صنایع غذایی'!E:I,5,0)</f>
        <v>71000000</v>
      </c>
      <c r="P223" s="69"/>
      <c r="Q223" s="66"/>
      <c r="R223" s="2">
        <v>29110000</v>
      </c>
    </row>
    <row r="224" spans="1:23" ht="24" hidden="1" customHeight="1" x14ac:dyDescent="0.25">
      <c r="A224" s="13">
        <v>216</v>
      </c>
      <c r="B224" s="14" t="s">
        <v>5</v>
      </c>
      <c r="C224" s="14" t="s">
        <v>244</v>
      </c>
      <c r="D224" s="14" t="s">
        <v>254</v>
      </c>
      <c r="E224" s="15">
        <v>512020670060001</v>
      </c>
      <c r="F224" s="13">
        <v>27</v>
      </c>
      <c r="G224" s="13">
        <v>169</v>
      </c>
      <c r="H224" s="13">
        <v>196</v>
      </c>
      <c r="I224" s="11">
        <v>44762400</v>
      </c>
      <c r="J224" s="11">
        <v>39797520</v>
      </c>
      <c r="K224" s="11">
        <f>I224+(I224*0.05)</f>
        <v>47000520</v>
      </c>
      <c r="L224" s="11">
        <f>J224+(J224*0.05)</f>
        <v>41787396</v>
      </c>
      <c r="M224" s="11">
        <f t="shared" si="10"/>
        <v>37600416</v>
      </c>
      <c r="N224" s="11">
        <f t="shared" si="11"/>
        <v>33429916.800000001</v>
      </c>
      <c r="O224" s="64">
        <f>VLOOKUP(E224,'صنایع غذایی'!E:I,5,0)</f>
        <v>85000000</v>
      </c>
      <c r="P224" s="69"/>
      <c r="Q224" s="66"/>
      <c r="R224" s="2">
        <v>54560000</v>
      </c>
    </row>
    <row r="225" spans="1:20" ht="24" hidden="1" customHeight="1" x14ac:dyDescent="0.25">
      <c r="A225" s="8">
        <v>217</v>
      </c>
      <c r="B225" s="9" t="s">
        <v>5</v>
      </c>
      <c r="C225" s="9" t="s">
        <v>244</v>
      </c>
      <c r="D225" s="9" t="s">
        <v>255</v>
      </c>
      <c r="E225" s="10">
        <v>512020670090001</v>
      </c>
      <c r="F225" s="8">
        <v>104</v>
      </c>
      <c r="G225" s="8">
        <v>235</v>
      </c>
      <c r="H225" s="8">
        <v>339</v>
      </c>
      <c r="I225" s="11">
        <v>71525760</v>
      </c>
      <c r="J225" s="11">
        <v>65140800</v>
      </c>
      <c r="K225" s="12">
        <v>71525760</v>
      </c>
      <c r="L225" s="12">
        <v>65140800</v>
      </c>
      <c r="M225" s="12">
        <f t="shared" si="10"/>
        <v>57220608</v>
      </c>
      <c r="N225" s="12">
        <f t="shared" si="11"/>
        <v>52112640</v>
      </c>
      <c r="O225" s="64"/>
      <c r="P225" s="69"/>
      <c r="Q225" s="66"/>
      <c r="R225" s="2">
        <v>93900000</v>
      </c>
    </row>
    <row r="226" spans="1:20" ht="24" hidden="1" customHeight="1" x14ac:dyDescent="0.2">
      <c r="A226" s="13">
        <v>218</v>
      </c>
      <c r="B226" s="14" t="s">
        <v>5</v>
      </c>
      <c r="C226" s="14" t="s">
        <v>244</v>
      </c>
      <c r="D226" s="14" t="s">
        <v>256</v>
      </c>
      <c r="E226" s="15">
        <v>512020670140001</v>
      </c>
      <c r="F226" s="13">
        <v>48</v>
      </c>
      <c r="G226" s="13">
        <v>142</v>
      </c>
      <c r="H226" s="13">
        <v>190</v>
      </c>
      <c r="I226" s="11">
        <v>42201280</v>
      </c>
      <c r="J226" s="11">
        <v>38458773.333333336</v>
      </c>
      <c r="K226" s="11">
        <v>42201280</v>
      </c>
      <c r="L226" s="11">
        <v>38458773.333333336</v>
      </c>
      <c r="M226" s="11">
        <f t="shared" si="10"/>
        <v>33761024</v>
      </c>
      <c r="N226" s="11">
        <f t="shared" si="11"/>
        <v>30767018.666666672</v>
      </c>
      <c r="O226" s="64"/>
      <c r="P226" s="69"/>
      <c r="R226" s="2">
        <v>52710000</v>
      </c>
    </row>
    <row r="227" spans="1:20" ht="24" hidden="1" customHeight="1" x14ac:dyDescent="0.2">
      <c r="A227" s="8">
        <v>219</v>
      </c>
      <c r="B227" s="9" t="s">
        <v>5</v>
      </c>
      <c r="C227" s="9" t="s">
        <v>244</v>
      </c>
      <c r="D227" s="9" t="s">
        <v>257</v>
      </c>
      <c r="E227" s="10">
        <v>512020670150001</v>
      </c>
      <c r="F227" s="8">
        <v>25</v>
      </c>
      <c r="G227" s="8">
        <v>65</v>
      </c>
      <c r="H227" s="8">
        <v>90</v>
      </c>
      <c r="I227" s="11">
        <v>19719520</v>
      </c>
      <c r="J227" s="11">
        <v>17930853.333333332</v>
      </c>
      <c r="K227" s="12">
        <v>19719520</v>
      </c>
      <c r="L227" s="12">
        <v>17930853.333333332</v>
      </c>
      <c r="M227" s="12">
        <f t="shared" si="10"/>
        <v>15775616</v>
      </c>
      <c r="N227" s="12">
        <f t="shared" si="11"/>
        <v>14344682.666666666</v>
      </c>
      <c r="O227" s="64"/>
      <c r="P227" s="69"/>
      <c r="R227" s="2">
        <v>24950000</v>
      </c>
      <c r="T227" s="2" t="e">
        <f>_xlfn.PERCENTRANK.EXC(K224,)</f>
        <v>#N/A</v>
      </c>
    </row>
    <row r="228" spans="1:20" ht="24" hidden="1" customHeight="1" x14ac:dyDescent="0.2">
      <c r="A228" s="13">
        <v>220</v>
      </c>
      <c r="B228" s="14" t="s">
        <v>5</v>
      </c>
      <c r="C228" s="14" t="s">
        <v>244</v>
      </c>
      <c r="D228" s="14" t="s">
        <v>258</v>
      </c>
      <c r="E228" s="15">
        <v>512020670170001</v>
      </c>
      <c r="F228" s="13">
        <v>58</v>
      </c>
      <c r="G228" s="13">
        <v>136</v>
      </c>
      <c r="H228" s="13">
        <v>194</v>
      </c>
      <c r="I228" s="11">
        <v>43764000</v>
      </c>
      <c r="J228" s="11">
        <v>39081680</v>
      </c>
      <c r="K228" s="11">
        <f>I228+(I228*0.05)</f>
        <v>45952200</v>
      </c>
      <c r="L228" s="11">
        <f>J228+(J228*0.05)</f>
        <v>41035764</v>
      </c>
      <c r="M228" s="11">
        <f t="shared" si="10"/>
        <v>36761760</v>
      </c>
      <c r="N228" s="11">
        <f t="shared" si="11"/>
        <v>32828611.200000003</v>
      </c>
      <c r="O228" s="64">
        <f>VLOOKUP(E228,'صنایع غذایی'!E:I,5,0)</f>
        <v>85000000</v>
      </c>
      <c r="P228" s="69"/>
      <c r="R228" s="2">
        <v>53750000</v>
      </c>
    </row>
    <row r="229" spans="1:20" ht="24" hidden="1" customHeight="1" x14ac:dyDescent="0.25">
      <c r="A229" s="8">
        <v>221</v>
      </c>
      <c r="B229" s="9" t="s">
        <v>5</v>
      </c>
      <c r="C229" s="9" t="s">
        <v>244</v>
      </c>
      <c r="D229" s="9" t="s">
        <v>259</v>
      </c>
      <c r="E229" s="10">
        <v>512020670050031</v>
      </c>
      <c r="F229" s="8">
        <v>10</v>
      </c>
      <c r="G229" s="8">
        <v>30</v>
      </c>
      <c r="H229" s="8">
        <v>40</v>
      </c>
      <c r="I229" s="11">
        <v>8809280</v>
      </c>
      <c r="J229" s="11">
        <v>7993866.666666667</v>
      </c>
      <c r="K229" s="12">
        <v>8809280</v>
      </c>
      <c r="L229" s="12">
        <v>7993866.666666667</v>
      </c>
      <c r="M229" s="12">
        <f t="shared" si="10"/>
        <v>7047424</v>
      </c>
      <c r="N229" s="12">
        <f t="shared" si="11"/>
        <v>6395093.333333334</v>
      </c>
      <c r="O229" s="64">
        <f>VLOOKUP(E229,'صنایع غذایی'!E:I,5,0)</f>
        <v>50000000</v>
      </c>
      <c r="P229" s="69"/>
      <c r="Q229" s="66"/>
      <c r="R229" s="2">
        <v>11090000</v>
      </c>
    </row>
    <row r="230" spans="1:20" ht="24" hidden="1" customHeight="1" x14ac:dyDescent="0.2">
      <c r="A230" s="13">
        <v>222</v>
      </c>
      <c r="B230" s="14" t="s">
        <v>5</v>
      </c>
      <c r="C230" s="14" t="s">
        <v>244</v>
      </c>
      <c r="D230" s="14" t="s">
        <v>260</v>
      </c>
      <c r="E230" s="15">
        <v>512020670050072</v>
      </c>
      <c r="F230" s="13">
        <v>12</v>
      </c>
      <c r="G230" s="13">
        <v>43</v>
      </c>
      <c r="H230" s="13">
        <v>55</v>
      </c>
      <c r="I230" s="11">
        <v>11926080</v>
      </c>
      <c r="J230" s="11">
        <v>10858160</v>
      </c>
      <c r="K230" s="11">
        <v>11926080</v>
      </c>
      <c r="L230" s="11">
        <v>10858160</v>
      </c>
      <c r="M230" s="11">
        <f t="shared" si="10"/>
        <v>9540864</v>
      </c>
      <c r="N230" s="11">
        <f t="shared" si="11"/>
        <v>8686528</v>
      </c>
      <c r="O230" s="64">
        <f>VLOOKUP(E230,'صنایع غذایی'!E:I,5,0)</f>
        <v>70000000</v>
      </c>
      <c r="P230" s="69"/>
      <c r="R230" s="2">
        <v>15270000</v>
      </c>
    </row>
    <row r="231" spans="1:20" ht="24" hidden="1" customHeight="1" x14ac:dyDescent="0.25">
      <c r="A231" s="8">
        <v>223</v>
      </c>
      <c r="B231" s="9" t="s">
        <v>5</v>
      </c>
      <c r="C231" s="9" t="s">
        <v>244</v>
      </c>
      <c r="D231" s="9" t="s">
        <v>261</v>
      </c>
      <c r="E231" s="10">
        <v>512020670050081</v>
      </c>
      <c r="F231" s="8">
        <v>8</v>
      </c>
      <c r="G231" s="8">
        <v>56</v>
      </c>
      <c r="H231" s="8">
        <v>64</v>
      </c>
      <c r="I231" s="11">
        <v>14073280</v>
      </c>
      <c r="J231" s="11">
        <v>12856853.333333334</v>
      </c>
      <c r="K231" s="12">
        <v>14073280</v>
      </c>
      <c r="L231" s="12">
        <v>12856853.333333334</v>
      </c>
      <c r="M231" s="12">
        <f t="shared" si="10"/>
        <v>11258624</v>
      </c>
      <c r="N231" s="12">
        <f t="shared" si="11"/>
        <v>10285482.666666668</v>
      </c>
      <c r="O231" s="64">
        <f>VLOOKUP(E231,'صنایع غذایی'!E:I,5,0)</f>
        <v>74000000</v>
      </c>
      <c r="P231" s="69"/>
      <c r="Q231" s="66"/>
      <c r="R231" s="2">
        <v>17820000</v>
      </c>
    </row>
    <row r="232" spans="1:20" ht="24" hidden="1" customHeight="1" x14ac:dyDescent="0.25">
      <c r="A232" s="13">
        <v>224</v>
      </c>
      <c r="B232" s="14" t="s">
        <v>5</v>
      </c>
      <c r="C232" s="14" t="s">
        <v>244</v>
      </c>
      <c r="D232" s="14" t="s">
        <v>262</v>
      </c>
      <c r="E232" s="15">
        <v>512020670050011</v>
      </c>
      <c r="F232" s="13">
        <v>14</v>
      </c>
      <c r="G232" s="13">
        <v>48</v>
      </c>
      <c r="H232" s="13">
        <v>62</v>
      </c>
      <c r="I232" s="11">
        <v>14164800</v>
      </c>
      <c r="J232" s="11">
        <v>12768800</v>
      </c>
      <c r="K232" s="11">
        <v>14164800</v>
      </c>
      <c r="L232" s="11">
        <v>12768800</v>
      </c>
      <c r="M232" s="11">
        <f t="shared" si="10"/>
        <v>11331840</v>
      </c>
      <c r="N232" s="11">
        <f t="shared" si="11"/>
        <v>10215040</v>
      </c>
      <c r="O232" s="64">
        <f>VLOOKUP(E232,'صنایع غذایی'!E:I,5,0)</f>
        <v>98000000</v>
      </c>
      <c r="P232" s="69"/>
      <c r="Q232" s="66"/>
      <c r="R232" s="2">
        <v>17210000</v>
      </c>
    </row>
    <row r="233" spans="1:20" ht="24" hidden="1" customHeight="1" x14ac:dyDescent="0.25">
      <c r="A233" s="8">
        <v>225</v>
      </c>
      <c r="B233" s="9" t="s">
        <v>5</v>
      </c>
      <c r="C233" s="9" t="s">
        <v>244</v>
      </c>
      <c r="D233" s="9" t="s">
        <v>263</v>
      </c>
      <c r="E233" s="10">
        <v>512020670090011</v>
      </c>
      <c r="F233" s="8">
        <v>33</v>
      </c>
      <c r="G233" s="8">
        <v>48</v>
      </c>
      <c r="H233" s="8">
        <v>81</v>
      </c>
      <c r="I233" s="11">
        <v>17921760</v>
      </c>
      <c r="J233" s="11">
        <v>16413280</v>
      </c>
      <c r="K233" s="12">
        <v>17921760</v>
      </c>
      <c r="L233" s="12">
        <v>16413280</v>
      </c>
      <c r="M233" s="12">
        <f t="shared" si="10"/>
        <v>14337408</v>
      </c>
      <c r="N233" s="12">
        <f t="shared" si="11"/>
        <v>13130624</v>
      </c>
      <c r="O233" s="64">
        <f>VLOOKUP(E233,'صنایع غذایی'!E:I,5,0)</f>
        <v>67000000</v>
      </c>
      <c r="P233" s="69"/>
      <c r="Q233" s="66"/>
      <c r="R233" s="2">
        <v>22370000</v>
      </c>
    </row>
    <row r="234" spans="1:20" ht="24" hidden="1" customHeight="1" x14ac:dyDescent="0.25">
      <c r="A234" s="13">
        <v>226</v>
      </c>
      <c r="B234" s="14" t="s">
        <v>5</v>
      </c>
      <c r="C234" s="14" t="s">
        <v>244</v>
      </c>
      <c r="D234" s="14" t="s">
        <v>264</v>
      </c>
      <c r="E234" s="15">
        <v>512020670050091</v>
      </c>
      <c r="F234" s="13">
        <v>24</v>
      </c>
      <c r="G234" s="13">
        <v>63</v>
      </c>
      <c r="H234" s="13">
        <v>87</v>
      </c>
      <c r="I234" s="11">
        <v>19278880</v>
      </c>
      <c r="J234" s="11">
        <v>17396373.333333332</v>
      </c>
      <c r="K234" s="11">
        <v>19278880</v>
      </c>
      <c r="L234" s="11">
        <v>17396373.333333332</v>
      </c>
      <c r="M234" s="11">
        <f t="shared" si="10"/>
        <v>15423104</v>
      </c>
      <c r="N234" s="11">
        <f t="shared" si="11"/>
        <v>13917098.666666666</v>
      </c>
      <c r="O234" s="64"/>
      <c r="P234" s="69"/>
      <c r="Q234" s="66"/>
      <c r="R234" s="2">
        <v>24120000</v>
      </c>
    </row>
    <row r="235" spans="1:20" ht="24" hidden="1" customHeight="1" x14ac:dyDescent="0.2">
      <c r="A235" s="8">
        <v>227</v>
      </c>
      <c r="B235" s="9" t="s">
        <v>5</v>
      </c>
      <c r="C235" s="9" t="s">
        <v>244</v>
      </c>
      <c r="D235" s="9" t="s">
        <v>265</v>
      </c>
      <c r="E235" s="10">
        <v>512020670050121</v>
      </c>
      <c r="F235" s="8">
        <v>31</v>
      </c>
      <c r="G235" s="8">
        <v>73</v>
      </c>
      <c r="H235" s="8">
        <v>104</v>
      </c>
      <c r="I235" s="11">
        <v>23241280</v>
      </c>
      <c r="J235" s="11">
        <v>21296693.333333332</v>
      </c>
      <c r="K235" s="12">
        <v>23241280</v>
      </c>
      <c r="L235" s="12">
        <v>21296693.333333332</v>
      </c>
      <c r="M235" s="12">
        <f t="shared" si="10"/>
        <v>18593024</v>
      </c>
      <c r="N235" s="12">
        <f t="shared" si="11"/>
        <v>17037354.666666668</v>
      </c>
      <c r="O235" s="64">
        <f>VLOOKUP(E235,'صنایع غذایی'!E:I,5,0)</f>
        <v>95000000</v>
      </c>
      <c r="P235" s="69"/>
      <c r="R235" s="2">
        <v>28810000</v>
      </c>
    </row>
    <row r="236" spans="1:20" ht="24" hidden="1" customHeight="1" x14ac:dyDescent="0.25">
      <c r="A236" s="13">
        <v>228</v>
      </c>
      <c r="B236" s="14" t="s">
        <v>5</v>
      </c>
      <c r="C236" s="14" t="s">
        <v>244</v>
      </c>
      <c r="D236" s="14" t="s">
        <v>266</v>
      </c>
      <c r="E236" s="15">
        <v>512020670600001</v>
      </c>
      <c r="F236" s="13">
        <v>110</v>
      </c>
      <c r="G236" s="13">
        <v>270</v>
      </c>
      <c r="H236" s="13">
        <v>380</v>
      </c>
      <c r="I236" s="11">
        <v>73857600</v>
      </c>
      <c r="J236" s="11">
        <v>63396000</v>
      </c>
      <c r="K236" s="11">
        <v>73857600</v>
      </c>
      <c r="L236" s="11">
        <v>63396000</v>
      </c>
      <c r="M236" s="11">
        <f t="shared" si="10"/>
        <v>59086080</v>
      </c>
      <c r="N236" s="11">
        <f t="shared" si="11"/>
        <v>50716800</v>
      </c>
      <c r="O236" s="64">
        <f>VLOOKUP(E236,'صنایع غذایی'!E:I,5,0)</f>
        <v>100000000</v>
      </c>
      <c r="P236" s="69"/>
      <c r="Q236" s="66"/>
      <c r="R236" s="2">
        <v>105310000</v>
      </c>
    </row>
    <row r="237" spans="1:20" ht="24" hidden="1" customHeight="1" x14ac:dyDescent="0.25">
      <c r="A237" s="8">
        <v>229</v>
      </c>
      <c r="B237" s="9" t="s">
        <v>5</v>
      </c>
      <c r="C237" s="9" t="s">
        <v>244</v>
      </c>
      <c r="D237" s="9" t="s">
        <v>267</v>
      </c>
      <c r="E237" s="10">
        <v>512020670050021</v>
      </c>
      <c r="F237" s="8">
        <v>9</v>
      </c>
      <c r="G237" s="8">
        <v>51</v>
      </c>
      <c r="H237" s="8">
        <v>60</v>
      </c>
      <c r="I237" s="11">
        <v>12857760</v>
      </c>
      <c r="J237" s="11">
        <v>11467360</v>
      </c>
      <c r="K237" s="12">
        <v>12857760</v>
      </c>
      <c r="L237" s="12">
        <v>11467360</v>
      </c>
      <c r="M237" s="12">
        <f t="shared" si="10"/>
        <v>10286208</v>
      </c>
      <c r="N237" s="12">
        <f t="shared" si="11"/>
        <v>9173888</v>
      </c>
      <c r="O237" s="64"/>
      <c r="P237" s="69"/>
      <c r="Q237" s="66"/>
      <c r="R237" s="2">
        <v>16690000</v>
      </c>
    </row>
    <row r="238" spans="1:20" ht="24" hidden="1" customHeight="1" x14ac:dyDescent="0.2">
      <c r="A238" s="13">
        <v>230</v>
      </c>
      <c r="B238" s="14" t="s">
        <v>5</v>
      </c>
      <c r="C238" s="14" t="s">
        <v>244</v>
      </c>
      <c r="D238" s="14" t="s">
        <v>268</v>
      </c>
      <c r="E238" s="15">
        <v>751220670310191</v>
      </c>
      <c r="F238" s="13">
        <v>6</v>
      </c>
      <c r="G238" s="13">
        <v>44</v>
      </c>
      <c r="H238" s="13">
        <v>50</v>
      </c>
      <c r="I238" s="11">
        <v>11064960</v>
      </c>
      <c r="J238" s="11">
        <v>9968800</v>
      </c>
      <c r="K238" s="11">
        <v>11064960</v>
      </c>
      <c r="L238" s="11">
        <v>9968800</v>
      </c>
      <c r="M238" s="11">
        <f t="shared" si="10"/>
        <v>8851968</v>
      </c>
      <c r="N238" s="11">
        <f t="shared" si="11"/>
        <v>7975040</v>
      </c>
      <c r="O238" s="64">
        <f>VLOOKUP(E238,'صنایع غذایی'!E:I,5,0)</f>
        <v>70000000</v>
      </c>
      <c r="P238" s="69"/>
      <c r="R238" s="2">
        <v>13920000</v>
      </c>
    </row>
    <row r="239" spans="1:20" ht="24" hidden="1" customHeight="1" x14ac:dyDescent="0.25">
      <c r="A239" s="8">
        <v>231</v>
      </c>
      <c r="B239" s="9" t="s">
        <v>5</v>
      </c>
      <c r="C239" s="9" t="s">
        <v>244</v>
      </c>
      <c r="D239" s="9" t="s">
        <v>269</v>
      </c>
      <c r="E239" s="10">
        <v>751220670310181</v>
      </c>
      <c r="F239" s="8">
        <v>8</v>
      </c>
      <c r="G239" s="8">
        <v>51</v>
      </c>
      <c r="H239" s="8">
        <v>59</v>
      </c>
      <c r="I239" s="11">
        <v>13097920</v>
      </c>
      <c r="J239" s="11">
        <v>11812213.333333334</v>
      </c>
      <c r="K239" s="12">
        <v>13097920</v>
      </c>
      <c r="L239" s="12">
        <v>11812213.333333334</v>
      </c>
      <c r="M239" s="12">
        <f t="shared" si="10"/>
        <v>10478336</v>
      </c>
      <c r="N239" s="12">
        <f t="shared" si="11"/>
        <v>9449770.6666666679</v>
      </c>
      <c r="O239" s="64">
        <f>VLOOKUP(E239,'صنایع غذایی'!E:I,5,0)</f>
        <v>68000000</v>
      </c>
      <c r="P239" s="69"/>
      <c r="Q239" s="66"/>
      <c r="R239" s="2">
        <v>16420000</v>
      </c>
    </row>
    <row r="240" spans="1:20" ht="24" hidden="1" customHeight="1" x14ac:dyDescent="0.25">
      <c r="A240" s="13">
        <v>232</v>
      </c>
      <c r="B240" s="14" t="s">
        <v>5</v>
      </c>
      <c r="C240" s="14" t="s">
        <v>244</v>
      </c>
      <c r="D240" s="14" t="s">
        <v>270</v>
      </c>
      <c r="E240" s="15">
        <v>751220670340011</v>
      </c>
      <c r="F240" s="13">
        <v>19</v>
      </c>
      <c r="G240" s="13">
        <v>64</v>
      </c>
      <c r="H240" s="13">
        <v>83</v>
      </c>
      <c r="I240" s="11">
        <v>18683200</v>
      </c>
      <c r="J240" s="11">
        <v>16569173.333333334</v>
      </c>
      <c r="K240" s="11">
        <v>18683200</v>
      </c>
      <c r="L240" s="11">
        <v>16569173.333333334</v>
      </c>
      <c r="M240" s="11">
        <f t="shared" si="10"/>
        <v>14946560</v>
      </c>
      <c r="N240" s="11">
        <f t="shared" si="11"/>
        <v>13255338.666666668</v>
      </c>
      <c r="O240" s="64"/>
      <c r="P240" s="69"/>
      <c r="Q240" s="66"/>
      <c r="R240" s="2">
        <v>23040000</v>
      </c>
    </row>
    <row r="241" spans="1:18" ht="24" hidden="1" customHeight="1" x14ac:dyDescent="0.2">
      <c r="A241" s="8">
        <v>233</v>
      </c>
      <c r="B241" s="9" t="s">
        <v>5</v>
      </c>
      <c r="C241" s="9" t="s">
        <v>244</v>
      </c>
      <c r="D241" s="9" t="s">
        <v>271</v>
      </c>
      <c r="E241" s="10">
        <v>751220670220011</v>
      </c>
      <c r="F241" s="8">
        <v>10</v>
      </c>
      <c r="G241" s="8">
        <v>47</v>
      </c>
      <c r="H241" s="8">
        <v>57</v>
      </c>
      <c r="I241" s="11">
        <v>14126400</v>
      </c>
      <c r="J241" s="11">
        <v>12235680</v>
      </c>
      <c r="K241" s="12">
        <v>14126400</v>
      </c>
      <c r="L241" s="12">
        <v>12235680</v>
      </c>
      <c r="M241" s="12">
        <f t="shared" si="10"/>
        <v>11301120</v>
      </c>
      <c r="N241" s="12">
        <f t="shared" si="11"/>
        <v>9788544</v>
      </c>
      <c r="O241" s="64"/>
      <c r="P241" s="69"/>
      <c r="R241" s="2">
        <v>15840000</v>
      </c>
    </row>
    <row r="242" spans="1:18" ht="24" hidden="1" customHeight="1" x14ac:dyDescent="0.2">
      <c r="A242" s="13">
        <v>234</v>
      </c>
      <c r="B242" s="14" t="s">
        <v>5</v>
      </c>
      <c r="C242" s="14" t="s">
        <v>244</v>
      </c>
      <c r="D242" s="14" t="s">
        <v>272</v>
      </c>
      <c r="E242" s="15">
        <v>512020670050131</v>
      </c>
      <c r="F242" s="13">
        <v>9</v>
      </c>
      <c r="G242" s="13">
        <v>18</v>
      </c>
      <c r="H242" s="13">
        <v>27</v>
      </c>
      <c r="I242" s="11">
        <v>5778400</v>
      </c>
      <c r="J242" s="11">
        <v>5179493.333333333</v>
      </c>
      <c r="K242" s="11">
        <v>5778400</v>
      </c>
      <c r="L242" s="11">
        <v>5179493.333333333</v>
      </c>
      <c r="M242" s="11">
        <f t="shared" si="10"/>
        <v>4622720</v>
      </c>
      <c r="N242" s="11">
        <f t="shared" si="11"/>
        <v>4143594.6666666665</v>
      </c>
      <c r="O242" s="64"/>
      <c r="P242" s="69"/>
      <c r="R242" s="2">
        <v>7470000</v>
      </c>
    </row>
    <row r="243" spans="1:18" ht="24" hidden="1" customHeight="1" x14ac:dyDescent="0.2">
      <c r="A243" s="8">
        <v>235</v>
      </c>
      <c r="B243" s="9" t="s">
        <v>5</v>
      </c>
      <c r="C243" s="9" t="s">
        <v>244</v>
      </c>
      <c r="D243" s="9" t="s">
        <v>273</v>
      </c>
      <c r="E243" s="10">
        <v>513220670450011</v>
      </c>
      <c r="F243" s="8">
        <v>14</v>
      </c>
      <c r="G243" s="8">
        <v>22</v>
      </c>
      <c r="H243" s="8">
        <v>36</v>
      </c>
      <c r="I243" s="11">
        <v>7807680</v>
      </c>
      <c r="J243" s="11">
        <v>6894880</v>
      </c>
      <c r="K243" s="12">
        <v>7807680</v>
      </c>
      <c r="L243" s="12">
        <v>6894880</v>
      </c>
      <c r="M243" s="12">
        <f t="shared" si="10"/>
        <v>6246144</v>
      </c>
      <c r="N243" s="12">
        <f t="shared" si="11"/>
        <v>5515904</v>
      </c>
      <c r="O243" s="64"/>
      <c r="P243" s="69"/>
      <c r="R243" s="2">
        <v>9940000</v>
      </c>
    </row>
    <row r="244" spans="1:18" ht="24" hidden="1" customHeight="1" x14ac:dyDescent="0.2">
      <c r="A244" s="13">
        <v>236</v>
      </c>
      <c r="B244" s="14" t="s">
        <v>5</v>
      </c>
      <c r="C244" s="14" t="s">
        <v>244</v>
      </c>
      <c r="D244" s="14" t="s">
        <v>274</v>
      </c>
      <c r="E244" s="15">
        <v>751220670310061</v>
      </c>
      <c r="F244" s="13">
        <v>10</v>
      </c>
      <c r="G244" s="13">
        <v>40</v>
      </c>
      <c r="H244" s="13">
        <v>50</v>
      </c>
      <c r="I244" s="11">
        <v>11127360</v>
      </c>
      <c r="J244" s="11">
        <v>10115840</v>
      </c>
      <c r="K244" s="11">
        <v>11127360</v>
      </c>
      <c r="L244" s="11">
        <v>10115840</v>
      </c>
      <c r="M244" s="11">
        <f t="shared" si="10"/>
        <v>8901888</v>
      </c>
      <c r="N244" s="11">
        <f t="shared" si="11"/>
        <v>8092672</v>
      </c>
      <c r="O244" s="64"/>
      <c r="P244" s="69"/>
      <c r="R244" s="2">
        <v>13890000</v>
      </c>
    </row>
    <row r="245" spans="1:18" ht="24" hidden="1" customHeight="1" x14ac:dyDescent="0.2">
      <c r="A245" s="8">
        <v>237</v>
      </c>
      <c r="B245" s="9" t="s">
        <v>5</v>
      </c>
      <c r="C245" s="9" t="s">
        <v>244</v>
      </c>
      <c r="D245" s="9" t="s">
        <v>275</v>
      </c>
      <c r="E245" s="10">
        <v>751220670240001</v>
      </c>
      <c r="F245" s="8">
        <v>50</v>
      </c>
      <c r="G245" s="8">
        <v>260</v>
      </c>
      <c r="H245" s="8">
        <v>310</v>
      </c>
      <c r="I245" s="11">
        <v>74257920</v>
      </c>
      <c r="J245" s="11">
        <v>64487280</v>
      </c>
      <c r="K245" s="12">
        <v>74257920</v>
      </c>
      <c r="L245" s="12">
        <v>64487280</v>
      </c>
      <c r="M245" s="12">
        <f t="shared" si="10"/>
        <v>59406336</v>
      </c>
      <c r="N245" s="12">
        <f t="shared" si="11"/>
        <v>51589824</v>
      </c>
      <c r="O245" s="64"/>
      <c r="P245" s="69"/>
      <c r="R245" s="2">
        <v>86230000</v>
      </c>
    </row>
    <row r="246" spans="1:18" ht="24" hidden="1" customHeight="1" x14ac:dyDescent="0.2">
      <c r="A246" s="13">
        <v>238</v>
      </c>
      <c r="B246" s="14" t="s">
        <v>5</v>
      </c>
      <c r="C246" s="14" t="s">
        <v>244</v>
      </c>
      <c r="D246" s="14" t="s">
        <v>276</v>
      </c>
      <c r="E246" s="15">
        <v>751220670220001</v>
      </c>
      <c r="F246" s="13">
        <v>34</v>
      </c>
      <c r="G246" s="13">
        <v>116</v>
      </c>
      <c r="H246" s="13">
        <v>150</v>
      </c>
      <c r="I246" s="11">
        <v>33520160</v>
      </c>
      <c r="J246" s="11">
        <v>30515146.666666668</v>
      </c>
      <c r="K246" s="11">
        <v>33520160</v>
      </c>
      <c r="L246" s="11">
        <v>30515146.666666668</v>
      </c>
      <c r="M246" s="11">
        <f t="shared" si="10"/>
        <v>26816128</v>
      </c>
      <c r="N246" s="11">
        <f t="shared" si="11"/>
        <v>24412117.333333336</v>
      </c>
      <c r="O246" s="64"/>
      <c r="P246" s="69"/>
      <c r="R246" s="2">
        <v>41640000</v>
      </c>
    </row>
    <row r="247" spans="1:18" ht="24" hidden="1" customHeight="1" x14ac:dyDescent="0.25">
      <c r="A247" s="8">
        <v>239</v>
      </c>
      <c r="B247" s="9" t="s">
        <v>5</v>
      </c>
      <c r="C247" s="9" t="s">
        <v>244</v>
      </c>
      <c r="D247" s="9" t="s">
        <v>277</v>
      </c>
      <c r="E247" s="10" t="s">
        <v>278</v>
      </c>
      <c r="F247" s="8">
        <v>34</v>
      </c>
      <c r="G247" s="8">
        <v>116</v>
      </c>
      <c r="H247" s="8">
        <v>150</v>
      </c>
      <c r="I247" s="11">
        <v>36863040</v>
      </c>
      <c r="J247" s="11">
        <v>32567200</v>
      </c>
      <c r="K247" s="12">
        <v>36863040</v>
      </c>
      <c r="L247" s="12">
        <v>32567200</v>
      </c>
      <c r="M247" s="12">
        <f t="shared" si="10"/>
        <v>29490432</v>
      </c>
      <c r="N247" s="12">
        <f t="shared" si="11"/>
        <v>26053760</v>
      </c>
      <c r="O247" s="64">
        <f>VLOOKUP(E247,'صنایع غذایی'!E:I,5,0)</f>
        <v>88000000</v>
      </c>
      <c r="P247" s="69"/>
      <c r="Q247" s="66"/>
      <c r="R247" s="2">
        <v>41640000</v>
      </c>
    </row>
    <row r="248" spans="1:18" ht="24" hidden="1" customHeight="1" x14ac:dyDescent="0.25">
      <c r="A248" s="13">
        <v>240</v>
      </c>
      <c r="B248" s="14" t="s">
        <v>5</v>
      </c>
      <c r="C248" s="14" t="s">
        <v>244</v>
      </c>
      <c r="D248" s="14" t="s">
        <v>279</v>
      </c>
      <c r="E248" s="15">
        <v>751220670230001</v>
      </c>
      <c r="F248" s="13">
        <v>19</v>
      </c>
      <c r="G248" s="13">
        <v>77</v>
      </c>
      <c r="H248" s="13">
        <v>96</v>
      </c>
      <c r="I248" s="11">
        <v>20910880</v>
      </c>
      <c r="J248" s="11">
        <v>18844933.333333332</v>
      </c>
      <c r="K248" s="11">
        <v>20910880</v>
      </c>
      <c r="L248" s="11">
        <v>18844933.333333332</v>
      </c>
      <c r="M248" s="11">
        <f t="shared" si="10"/>
        <v>16728704</v>
      </c>
      <c r="N248" s="11">
        <f t="shared" si="11"/>
        <v>15075946.666666666</v>
      </c>
      <c r="O248" s="64">
        <f>VLOOKUP(E248,'صنایع غذایی'!E:I,5,0)</f>
        <v>58000000</v>
      </c>
      <c r="P248" s="69"/>
      <c r="Q248" s="66"/>
      <c r="R248" s="2">
        <v>26670000</v>
      </c>
    </row>
    <row r="249" spans="1:18" ht="24" hidden="1" customHeight="1" x14ac:dyDescent="0.25">
      <c r="A249" s="8">
        <v>241</v>
      </c>
      <c r="B249" s="9" t="s">
        <v>5</v>
      </c>
      <c r="C249" s="9" t="s">
        <v>244</v>
      </c>
      <c r="D249" s="9" t="s">
        <v>280</v>
      </c>
      <c r="E249" s="10" t="s">
        <v>281</v>
      </c>
      <c r="F249" s="8">
        <v>19</v>
      </c>
      <c r="G249" s="8">
        <v>77</v>
      </c>
      <c r="H249" s="8">
        <v>96</v>
      </c>
      <c r="I249" s="11">
        <v>23593200</v>
      </c>
      <c r="J249" s="11">
        <v>20554760</v>
      </c>
      <c r="K249" s="12">
        <v>23593200</v>
      </c>
      <c r="L249" s="12">
        <v>20554760</v>
      </c>
      <c r="M249" s="12">
        <f t="shared" si="10"/>
        <v>18874560</v>
      </c>
      <c r="N249" s="12">
        <f t="shared" si="11"/>
        <v>16443808</v>
      </c>
      <c r="O249" s="64">
        <f>VLOOKUP(E249,'صنایع غذایی'!E:I,5,0)</f>
        <v>58000000</v>
      </c>
      <c r="P249" s="69"/>
      <c r="Q249" s="66"/>
      <c r="R249" s="2">
        <v>26670000</v>
      </c>
    </row>
    <row r="250" spans="1:18" ht="24" hidden="1" customHeight="1" x14ac:dyDescent="0.2">
      <c r="A250" s="13">
        <v>242</v>
      </c>
      <c r="B250" s="14" t="s">
        <v>5</v>
      </c>
      <c r="C250" s="14" t="s">
        <v>244</v>
      </c>
      <c r="D250" s="14" t="s">
        <v>282</v>
      </c>
      <c r="E250" s="15" t="s">
        <v>283</v>
      </c>
      <c r="F250" s="13">
        <v>20</v>
      </c>
      <c r="G250" s="13">
        <v>50</v>
      </c>
      <c r="H250" s="13">
        <v>70</v>
      </c>
      <c r="I250" s="11">
        <v>15690240</v>
      </c>
      <c r="J250" s="11">
        <v>14262240</v>
      </c>
      <c r="K250" s="11">
        <v>15690240</v>
      </c>
      <c r="L250" s="11">
        <v>14262240</v>
      </c>
      <c r="M250" s="11">
        <f t="shared" si="10"/>
        <v>12552192</v>
      </c>
      <c r="N250" s="11">
        <f t="shared" si="11"/>
        <v>11409792</v>
      </c>
      <c r="O250" s="64">
        <f>VLOOKUP(E250,'صنایع غذایی'!E:I,5,0)</f>
        <v>55000000</v>
      </c>
      <c r="P250" s="69"/>
      <c r="R250" s="2">
        <v>19400000</v>
      </c>
    </row>
    <row r="251" spans="1:18" ht="24" hidden="1" customHeight="1" x14ac:dyDescent="0.2">
      <c r="A251" s="8">
        <v>243</v>
      </c>
      <c r="B251" s="9" t="s">
        <v>5</v>
      </c>
      <c r="C251" s="9" t="s">
        <v>244</v>
      </c>
      <c r="D251" s="9" t="s">
        <v>284</v>
      </c>
      <c r="E251" s="10">
        <v>512020670050111</v>
      </c>
      <c r="F251" s="8">
        <v>14</v>
      </c>
      <c r="G251" s="8">
        <v>36</v>
      </c>
      <c r="H251" s="8">
        <v>50</v>
      </c>
      <c r="I251" s="11">
        <v>11215680</v>
      </c>
      <c r="J251" s="11">
        <v>10235040</v>
      </c>
      <c r="K251" s="12">
        <v>11215680</v>
      </c>
      <c r="L251" s="12">
        <v>10235040</v>
      </c>
      <c r="M251" s="12">
        <f t="shared" si="10"/>
        <v>8972544</v>
      </c>
      <c r="N251" s="12">
        <f t="shared" si="11"/>
        <v>8188032</v>
      </c>
      <c r="O251" s="64"/>
      <c r="P251" s="69"/>
      <c r="R251" s="2">
        <v>13860000</v>
      </c>
    </row>
    <row r="252" spans="1:18" ht="24" hidden="1" customHeight="1" x14ac:dyDescent="0.2">
      <c r="A252" s="13">
        <v>244</v>
      </c>
      <c r="B252" s="14" t="s">
        <v>5</v>
      </c>
      <c r="C252" s="14" t="s">
        <v>244</v>
      </c>
      <c r="D252" s="14" t="s">
        <v>285</v>
      </c>
      <c r="E252" s="15">
        <v>512020670060141</v>
      </c>
      <c r="F252" s="13">
        <v>6</v>
      </c>
      <c r="G252" s="13">
        <v>44</v>
      </c>
      <c r="H252" s="13">
        <v>50</v>
      </c>
      <c r="I252" s="11">
        <v>11226240</v>
      </c>
      <c r="J252" s="11">
        <v>10163680</v>
      </c>
      <c r="K252" s="11">
        <v>11226240</v>
      </c>
      <c r="L252" s="11">
        <v>10163680</v>
      </c>
      <c r="M252" s="11">
        <f t="shared" si="10"/>
        <v>8980992</v>
      </c>
      <c r="N252" s="11">
        <f t="shared" si="11"/>
        <v>8130944</v>
      </c>
      <c r="O252" s="64">
        <f>VLOOKUP(E252,'صنایع غذایی'!E:I,5,0)</f>
        <v>62000000</v>
      </c>
      <c r="P252" s="69"/>
      <c r="R252" s="2">
        <v>13920000</v>
      </c>
    </row>
    <row r="253" spans="1:18" ht="24" hidden="1" customHeight="1" x14ac:dyDescent="0.2">
      <c r="A253" s="8">
        <v>245</v>
      </c>
      <c r="B253" s="9" t="s">
        <v>5</v>
      </c>
      <c r="C253" s="9" t="s">
        <v>244</v>
      </c>
      <c r="D253" s="9" t="s">
        <v>286</v>
      </c>
      <c r="E253" s="10">
        <v>751220670360001</v>
      </c>
      <c r="F253" s="8">
        <v>21</v>
      </c>
      <c r="G253" s="8">
        <v>99</v>
      </c>
      <c r="H253" s="8">
        <v>120</v>
      </c>
      <c r="I253" s="11">
        <v>29811360</v>
      </c>
      <c r="J253" s="11">
        <v>26319520</v>
      </c>
      <c r="K253" s="12">
        <v>29811360</v>
      </c>
      <c r="L253" s="12">
        <v>26319520</v>
      </c>
      <c r="M253" s="12">
        <f t="shared" si="10"/>
        <v>23849088</v>
      </c>
      <c r="N253" s="12">
        <f t="shared" si="11"/>
        <v>21055616</v>
      </c>
      <c r="O253" s="64">
        <f>VLOOKUP(E253,'صنایع غذایی'!E:I,5,0)</f>
        <v>82000000</v>
      </c>
      <c r="P253" s="69"/>
      <c r="R253" s="2">
        <v>33360000</v>
      </c>
    </row>
    <row r="254" spans="1:18" ht="24" hidden="1" customHeight="1" x14ac:dyDescent="0.2">
      <c r="A254" s="13">
        <v>246</v>
      </c>
      <c r="B254" s="14" t="s">
        <v>5</v>
      </c>
      <c r="C254" s="14" t="s">
        <v>244</v>
      </c>
      <c r="D254" s="14" t="s">
        <v>287</v>
      </c>
      <c r="E254" s="15" t="s">
        <v>288</v>
      </c>
      <c r="F254" s="13">
        <v>18</v>
      </c>
      <c r="G254" s="13">
        <v>42</v>
      </c>
      <c r="H254" s="13">
        <v>60</v>
      </c>
      <c r="I254" s="11">
        <v>14824560</v>
      </c>
      <c r="J254" s="11">
        <v>13003960</v>
      </c>
      <c r="K254" s="11">
        <v>14824560</v>
      </c>
      <c r="L254" s="11">
        <v>13003960</v>
      </c>
      <c r="M254" s="11">
        <f t="shared" si="10"/>
        <v>11859648</v>
      </c>
      <c r="N254" s="11">
        <f t="shared" si="11"/>
        <v>10403168</v>
      </c>
      <c r="O254" s="64">
        <f>VLOOKUP(E254,'صنایع غذایی'!E:I,5,0)</f>
        <v>55000000</v>
      </c>
      <c r="P254" s="69"/>
      <c r="R254" s="2">
        <v>16620000</v>
      </c>
    </row>
    <row r="255" spans="1:18" ht="24" hidden="1" customHeight="1" x14ac:dyDescent="0.25">
      <c r="A255" s="8">
        <v>247</v>
      </c>
      <c r="B255" s="9" t="s">
        <v>5</v>
      </c>
      <c r="C255" s="9" t="s">
        <v>244</v>
      </c>
      <c r="D255" s="9" t="s">
        <v>289</v>
      </c>
      <c r="E255" s="10">
        <v>751220670300001</v>
      </c>
      <c r="F255" s="8">
        <v>22</v>
      </c>
      <c r="G255" s="8">
        <v>96</v>
      </c>
      <c r="H255" s="8">
        <v>118</v>
      </c>
      <c r="I255" s="11">
        <v>26152800</v>
      </c>
      <c r="J255" s="11">
        <v>23862240</v>
      </c>
      <c r="K255" s="12">
        <f>I255+(I255*0.05)</f>
        <v>27460440</v>
      </c>
      <c r="L255" s="12">
        <f>J255+(J255*0.05)</f>
        <v>25055352</v>
      </c>
      <c r="M255" s="12">
        <f t="shared" si="10"/>
        <v>21968352</v>
      </c>
      <c r="N255" s="12">
        <f t="shared" si="11"/>
        <v>20044281.600000001</v>
      </c>
      <c r="O255" s="64">
        <f>VLOOKUP(E255,'صنایع غذایی'!E:I,5,0)</f>
        <v>65000000</v>
      </c>
      <c r="P255" s="69"/>
      <c r="Q255" s="66"/>
      <c r="R255" s="2">
        <v>32800000</v>
      </c>
    </row>
    <row r="256" spans="1:18" ht="24" hidden="1" customHeight="1" x14ac:dyDescent="0.25">
      <c r="A256" s="13">
        <v>248</v>
      </c>
      <c r="B256" s="14" t="s">
        <v>5</v>
      </c>
      <c r="C256" s="14" t="s">
        <v>244</v>
      </c>
      <c r="D256" s="14" t="s">
        <v>290</v>
      </c>
      <c r="E256" s="15">
        <v>751220670310001</v>
      </c>
      <c r="F256" s="13">
        <v>45</v>
      </c>
      <c r="G256" s="13">
        <v>145</v>
      </c>
      <c r="H256" s="13">
        <v>190</v>
      </c>
      <c r="I256" s="11">
        <v>42640800</v>
      </c>
      <c r="J256" s="11">
        <v>38948720</v>
      </c>
      <c r="K256" s="11">
        <f>I256+(I256*0.05)</f>
        <v>44772840</v>
      </c>
      <c r="L256" s="11">
        <f>J256+(J256*0.05)</f>
        <v>40896156</v>
      </c>
      <c r="M256" s="11">
        <f t="shared" si="10"/>
        <v>35818272</v>
      </c>
      <c r="N256" s="11">
        <f t="shared" si="11"/>
        <v>32716924.800000001</v>
      </c>
      <c r="O256" s="64">
        <f>VLOOKUP(E256,'صنایع غذایی'!E:I,5,0)</f>
        <v>80000000</v>
      </c>
      <c r="P256" s="69"/>
      <c r="Q256" s="66"/>
      <c r="R256" s="2">
        <v>52730000</v>
      </c>
    </row>
    <row r="257" spans="1:18" ht="24" hidden="1" customHeight="1" x14ac:dyDescent="0.2">
      <c r="A257" s="8">
        <v>249</v>
      </c>
      <c r="B257" s="9" t="s">
        <v>5</v>
      </c>
      <c r="C257" s="9" t="s">
        <v>244</v>
      </c>
      <c r="D257" s="9" t="s">
        <v>291</v>
      </c>
      <c r="E257" s="10" t="s">
        <v>292</v>
      </c>
      <c r="F257" s="8">
        <v>80</v>
      </c>
      <c r="G257" s="8">
        <v>252</v>
      </c>
      <c r="H257" s="8">
        <v>332</v>
      </c>
      <c r="I257" s="11">
        <v>70609440</v>
      </c>
      <c r="J257" s="11">
        <v>64328480</v>
      </c>
      <c r="K257" s="12">
        <v>70609440</v>
      </c>
      <c r="L257" s="12">
        <v>64328480</v>
      </c>
      <c r="M257" s="12">
        <f t="shared" si="10"/>
        <v>56487552</v>
      </c>
      <c r="N257" s="12">
        <f t="shared" si="11"/>
        <v>51462784</v>
      </c>
      <c r="O257" s="64"/>
      <c r="P257" s="69"/>
      <c r="R257" s="2">
        <v>92140000</v>
      </c>
    </row>
    <row r="258" spans="1:18" ht="24" hidden="1" customHeight="1" x14ac:dyDescent="0.2">
      <c r="A258" s="13">
        <v>250</v>
      </c>
      <c r="B258" s="14" t="s">
        <v>5</v>
      </c>
      <c r="C258" s="14" t="s">
        <v>244</v>
      </c>
      <c r="D258" s="14" t="s">
        <v>293</v>
      </c>
      <c r="E258" s="15">
        <v>751220670350001</v>
      </c>
      <c r="F258" s="13">
        <v>40</v>
      </c>
      <c r="G258" s="13">
        <v>220</v>
      </c>
      <c r="H258" s="13">
        <v>260</v>
      </c>
      <c r="I258" s="11">
        <v>56374880</v>
      </c>
      <c r="J258" s="11">
        <v>51444506.666666664</v>
      </c>
      <c r="K258" s="11">
        <v>56374880</v>
      </c>
      <c r="L258" s="11">
        <v>51444506.666666664</v>
      </c>
      <c r="M258" s="11">
        <f t="shared" si="10"/>
        <v>45099904</v>
      </c>
      <c r="N258" s="11">
        <f t="shared" si="11"/>
        <v>41155605.333333336</v>
      </c>
      <c r="O258" s="64"/>
      <c r="P258" s="69"/>
      <c r="R258" s="2">
        <v>72340000</v>
      </c>
    </row>
    <row r="259" spans="1:18" ht="24" hidden="1" customHeight="1" x14ac:dyDescent="0.2">
      <c r="A259" s="8">
        <v>251</v>
      </c>
      <c r="B259" s="9" t="s">
        <v>5</v>
      </c>
      <c r="C259" s="9" t="s">
        <v>244</v>
      </c>
      <c r="D259" s="9" t="s">
        <v>294</v>
      </c>
      <c r="E259" s="10" t="s">
        <v>295</v>
      </c>
      <c r="F259" s="8">
        <v>36</v>
      </c>
      <c r="G259" s="8">
        <v>100</v>
      </c>
      <c r="H259" s="8">
        <v>136</v>
      </c>
      <c r="I259" s="11">
        <v>29182880</v>
      </c>
      <c r="J259" s="11">
        <v>26677786.666666668</v>
      </c>
      <c r="K259" s="12">
        <v>29182880</v>
      </c>
      <c r="L259" s="12">
        <v>26677786.666666668</v>
      </c>
      <c r="M259" s="12">
        <f t="shared" si="10"/>
        <v>23346304</v>
      </c>
      <c r="N259" s="12">
        <f t="shared" si="11"/>
        <v>21342229.333333336</v>
      </c>
      <c r="O259" s="64">
        <f>VLOOKUP(E259,'صنایع غذایی'!E:I,5,0)</f>
        <v>58000000</v>
      </c>
      <c r="P259" s="69"/>
      <c r="R259" s="2">
        <v>37710000</v>
      </c>
    </row>
    <row r="260" spans="1:18" ht="24" hidden="1" customHeight="1" x14ac:dyDescent="0.2">
      <c r="A260" s="13">
        <v>252</v>
      </c>
      <c r="B260" s="14" t="s">
        <v>5</v>
      </c>
      <c r="C260" s="14" t="s">
        <v>244</v>
      </c>
      <c r="D260" s="14" t="s">
        <v>296</v>
      </c>
      <c r="E260" s="15">
        <v>751220670310201</v>
      </c>
      <c r="F260" s="13">
        <v>23</v>
      </c>
      <c r="G260" s="13">
        <v>75</v>
      </c>
      <c r="H260" s="13">
        <v>98</v>
      </c>
      <c r="I260" s="11">
        <v>21147200</v>
      </c>
      <c r="J260" s="11">
        <v>19008266.666666668</v>
      </c>
      <c r="K260" s="11">
        <v>21147200</v>
      </c>
      <c r="L260" s="11">
        <v>19008266.666666668</v>
      </c>
      <c r="M260" s="11">
        <f t="shared" si="10"/>
        <v>16917760</v>
      </c>
      <c r="N260" s="11">
        <f t="shared" si="11"/>
        <v>15206613.333333336</v>
      </c>
      <c r="O260" s="64">
        <f>VLOOKUP(E260,'صنایع غذایی'!E:I,5,0)</f>
        <v>50000000</v>
      </c>
      <c r="P260" s="69"/>
      <c r="R260" s="2">
        <v>27200000</v>
      </c>
    </row>
    <row r="261" spans="1:18" ht="24" hidden="1" customHeight="1" x14ac:dyDescent="0.2">
      <c r="A261" s="8">
        <v>253</v>
      </c>
      <c r="B261" s="9" t="s">
        <v>5</v>
      </c>
      <c r="C261" s="9" t="s">
        <v>244</v>
      </c>
      <c r="D261" s="9" t="s">
        <v>297</v>
      </c>
      <c r="E261" s="10">
        <v>512020670470001</v>
      </c>
      <c r="F261" s="8">
        <v>27</v>
      </c>
      <c r="G261" s="8">
        <v>73</v>
      </c>
      <c r="H261" s="8">
        <v>100</v>
      </c>
      <c r="I261" s="11">
        <v>22329600</v>
      </c>
      <c r="J261" s="11">
        <v>20299120</v>
      </c>
      <c r="K261" s="12">
        <v>22329600</v>
      </c>
      <c r="L261" s="12">
        <v>20299120</v>
      </c>
      <c r="M261" s="12">
        <f t="shared" si="10"/>
        <v>17863680</v>
      </c>
      <c r="N261" s="12">
        <f t="shared" si="11"/>
        <v>16239296</v>
      </c>
      <c r="O261" s="64">
        <f>VLOOKUP(E261,'صنایع غذایی'!E:I,5,0)</f>
        <v>94000000</v>
      </c>
      <c r="P261" s="69"/>
      <c r="R261" s="2">
        <v>27730000</v>
      </c>
    </row>
    <row r="262" spans="1:18" ht="24" hidden="1" customHeight="1" x14ac:dyDescent="0.25">
      <c r="A262" s="13">
        <v>254</v>
      </c>
      <c r="B262" s="14" t="s">
        <v>5</v>
      </c>
      <c r="C262" s="14" t="s">
        <v>244</v>
      </c>
      <c r="D262" s="14" t="s">
        <v>298</v>
      </c>
      <c r="E262" s="15">
        <v>751120670370001</v>
      </c>
      <c r="F262" s="13">
        <v>270</v>
      </c>
      <c r="G262" s="13">
        <v>660</v>
      </c>
      <c r="H262" s="13">
        <v>930</v>
      </c>
      <c r="I262" s="11">
        <v>192440000</v>
      </c>
      <c r="J262" s="11">
        <v>174914426.66666666</v>
      </c>
      <c r="K262" s="11">
        <v>192440000</v>
      </c>
      <c r="L262" s="11">
        <v>174914426.66666666</v>
      </c>
      <c r="M262" s="11">
        <f t="shared" si="10"/>
        <v>153952000</v>
      </c>
      <c r="N262" s="11">
        <f t="shared" si="11"/>
        <v>139931541.33333334</v>
      </c>
      <c r="O262" s="64">
        <f>VLOOKUP(E262,'صنایع غذایی'!E:I,5,0)</f>
        <v>120000000</v>
      </c>
      <c r="P262" s="69"/>
      <c r="Q262" s="66" t="s">
        <v>2242</v>
      </c>
      <c r="R262" s="2">
        <v>257730000</v>
      </c>
    </row>
    <row r="263" spans="1:18" ht="24" hidden="1" customHeight="1" x14ac:dyDescent="0.2">
      <c r="A263" s="8">
        <v>255</v>
      </c>
      <c r="B263" s="9" t="s">
        <v>5</v>
      </c>
      <c r="C263" s="9" t="s">
        <v>244</v>
      </c>
      <c r="D263" s="9" t="s">
        <v>299</v>
      </c>
      <c r="E263" s="10">
        <v>751220670330001</v>
      </c>
      <c r="F263" s="8">
        <v>30</v>
      </c>
      <c r="G263" s="8">
        <v>160</v>
      </c>
      <c r="H263" s="8">
        <v>190</v>
      </c>
      <c r="I263" s="11">
        <v>46037280</v>
      </c>
      <c r="J263" s="11">
        <v>40778560</v>
      </c>
      <c r="K263" s="12">
        <f>I263+(I263*0.05)</f>
        <v>48339144</v>
      </c>
      <c r="L263" s="12">
        <f>J263+(J263*0.05)</f>
        <v>42817488</v>
      </c>
      <c r="M263" s="12">
        <f t="shared" si="10"/>
        <v>38671315.200000003</v>
      </c>
      <c r="N263" s="12">
        <f t="shared" si="11"/>
        <v>34253990.399999999</v>
      </c>
      <c r="O263" s="64">
        <f>VLOOKUP(E263,'صنایع غذایی'!E:I,5,0)</f>
        <v>82000000</v>
      </c>
      <c r="P263" s="69"/>
      <c r="R263" s="2">
        <v>52850000</v>
      </c>
    </row>
    <row r="264" spans="1:18" ht="24" hidden="1" customHeight="1" x14ac:dyDescent="0.2">
      <c r="A264" s="13">
        <v>256</v>
      </c>
      <c r="B264" s="14" t="s">
        <v>5</v>
      </c>
      <c r="C264" s="14" t="s">
        <v>244</v>
      </c>
      <c r="D264" s="14" t="s">
        <v>300</v>
      </c>
      <c r="E264" s="15">
        <v>512020670060031</v>
      </c>
      <c r="F264" s="13">
        <v>10</v>
      </c>
      <c r="G264" s="13">
        <v>30</v>
      </c>
      <c r="H264" s="13">
        <v>40</v>
      </c>
      <c r="I264" s="11">
        <v>9858720</v>
      </c>
      <c r="J264" s="11">
        <v>8746480</v>
      </c>
      <c r="K264" s="11">
        <v>9858720</v>
      </c>
      <c r="L264" s="11">
        <v>8746480</v>
      </c>
      <c r="M264" s="11">
        <f t="shared" si="10"/>
        <v>7886976</v>
      </c>
      <c r="N264" s="11">
        <f t="shared" si="11"/>
        <v>6997184</v>
      </c>
      <c r="O264" s="64">
        <f>VLOOKUP(E264,'صنایع غذایی'!E:I,5,0)</f>
        <v>95000000</v>
      </c>
      <c r="P264" s="69"/>
      <c r="R264" s="2">
        <v>11090000</v>
      </c>
    </row>
    <row r="265" spans="1:18" ht="24" hidden="1" customHeight="1" x14ac:dyDescent="0.2">
      <c r="A265" s="8">
        <v>257</v>
      </c>
      <c r="B265" s="9" t="s">
        <v>5</v>
      </c>
      <c r="C265" s="9" t="s">
        <v>244</v>
      </c>
      <c r="D265" s="9" t="s">
        <v>301</v>
      </c>
      <c r="E265" s="10">
        <v>751220670310211</v>
      </c>
      <c r="F265" s="8">
        <v>24</v>
      </c>
      <c r="G265" s="8">
        <v>46</v>
      </c>
      <c r="H265" s="8">
        <v>70</v>
      </c>
      <c r="I265" s="11">
        <v>16858080</v>
      </c>
      <c r="J265" s="11">
        <v>14893440</v>
      </c>
      <c r="K265" s="12">
        <v>16858080</v>
      </c>
      <c r="L265" s="12">
        <v>14893440</v>
      </c>
      <c r="M265" s="12">
        <f t="shared" si="10"/>
        <v>13486464</v>
      </c>
      <c r="N265" s="12">
        <f t="shared" si="11"/>
        <v>11914752</v>
      </c>
      <c r="O265" s="64"/>
      <c r="P265" s="69"/>
      <c r="R265" s="2">
        <v>19360000</v>
      </c>
    </row>
    <row r="266" spans="1:18" ht="24" hidden="1" customHeight="1" x14ac:dyDescent="0.2">
      <c r="A266" s="13">
        <v>258</v>
      </c>
      <c r="B266" s="14" t="s">
        <v>5</v>
      </c>
      <c r="C266" s="14" t="s">
        <v>244</v>
      </c>
      <c r="D266" s="14" t="s">
        <v>302</v>
      </c>
      <c r="E266" s="15">
        <v>751220670310121</v>
      </c>
      <c r="F266" s="13">
        <v>9</v>
      </c>
      <c r="G266" s="13">
        <v>46</v>
      </c>
      <c r="H266" s="13">
        <v>55</v>
      </c>
      <c r="I266" s="11">
        <v>12333760</v>
      </c>
      <c r="J266" s="11">
        <v>11316933.333333334</v>
      </c>
      <c r="K266" s="11">
        <f>I266+(I266*0.05)</f>
        <v>12950448</v>
      </c>
      <c r="L266" s="11">
        <f>J266+(J266*0.05)</f>
        <v>11882780</v>
      </c>
      <c r="M266" s="11">
        <f t="shared" ref="M266:M334" si="13">K266*0.8</f>
        <v>10360358.4</v>
      </c>
      <c r="N266" s="11">
        <f t="shared" ref="N266:N334" si="14">L266*0.8</f>
        <v>9506224</v>
      </c>
      <c r="O266" s="64"/>
      <c r="P266" s="69"/>
      <c r="R266" s="2">
        <v>15290000</v>
      </c>
    </row>
    <row r="267" spans="1:18" ht="24" hidden="1" customHeight="1" x14ac:dyDescent="0.2">
      <c r="A267" s="8">
        <v>259</v>
      </c>
      <c r="B267" s="9" t="s">
        <v>5</v>
      </c>
      <c r="C267" s="9" t="s">
        <v>244</v>
      </c>
      <c r="D267" s="9" t="s">
        <v>303</v>
      </c>
      <c r="E267" s="10">
        <v>751220670340001</v>
      </c>
      <c r="F267" s="8">
        <v>60</v>
      </c>
      <c r="G267" s="8">
        <v>210</v>
      </c>
      <c r="H267" s="8">
        <v>270</v>
      </c>
      <c r="I267" s="11">
        <v>58705440</v>
      </c>
      <c r="J267" s="11">
        <v>53733360</v>
      </c>
      <c r="K267" s="12">
        <f t="shared" ref="K267:K269" si="15">I267+(I267*0.05)</f>
        <v>61640712</v>
      </c>
      <c r="L267" s="12">
        <f t="shared" ref="L267:L269" si="16">J267+(J267*0.05)</f>
        <v>56420028</v>
      </c>
      <c r="M267" s="12">
        <f t="shared" si="13"/>
        <v>49312569.600000001</v>
      </c>
      <c r="N267" s="12">
        <f t="shared" si="14"/>
        <v>45136022.400000006</v>
      </c>
      <c r="O267" s="64">
        <f>VLOOKUP(E267,'صنایع غذایی'!E:I,5,0)</f>
        <v>92000000</v>
      </c>
      <c r="P267" s="69"/>
      <c r="R267" s="2">
        <v>74970000</v>
      </c>
    </row>
    <row r="268" spans="1:18" ht="24" hidden="1" customHeight="1" x14ac:dyDescent="0.2">
      <c r="A268" s="13">
        <v>260</v>
      </c>
      <c r="B268" s="14" t="s">
        <v>5</v>
      </c>
      <c r="C268" s="14" t="s">
        <v>244</v>
      </c>
      <c r="D268" s="14" t="s">
        <v>304</v>
      </c>
      <c r="E268" s="15" t="s">
        <v>305</v>
      </c>
      <c r="F268" s="13">
        <v>24</v>
      </c>
      <c r="G268" s="13">
        <v>66</v>
      </c>
      <c r="H268" s="13">
        <v>90</v>
      </c>
      <c r="I268" s="11">
        <v>20388000</v>
      </c>
      <c r="J268" s="11">
        <v>18299440</v>
      </c>
      <c r="K268" s="11">
        <f t="shared" si="15"/>
        <v>21407400</v>
      </c>
      <c r="L268" s="11">
        <f t="shared" si="16"/>
        <v>19214412</v>
      </c>
      <c r="M268" s="11">
        <f t="shared" si="13"/>
        <v>17125920</v>
      </c>
      <c r="N268" s="11">
        <f t="shared" si="14"/>
        <v>15371529.600000001</v>
      </c>
      <c r="O268" s="64">
        <f>VLOOKUP(E268,'صنایع غذایی'!E:I,5,0)</f>
        <v>77000000</v>
      </c>
      <c r="P268" s="69"/>
      <c r="R268" s="2">
        <v>24950000</v>
      </c>
    </row>
    <row r="269" spans="1:18" ht="24" hidden="1" customHeight="1" x14ac:dyDescent="0.2">
      <c r="A269" s="8">
        <v>261</v>
      </c>
      <c r="B269" s="9" t="s">
        <v>5</v>
      </c>
      <c r="C269" s="9" t="s">
        <v>244</v>
      </c>
      <c r="D269" s="9" t="s">
        <v>306</v>
      </c>
      <c r="E269" s="10">
        <v>513220670450002</v>
      </c>
      <c r="F269" s="8">
        <v>28</v>
      </c>
      <c r="G269" s="8">
        <v>102</v>
      </c>
      <c r="H269" s="8">
        <v>130</v>
      </c>
      <c r="I269" s="11">
        <v>29072000</v>
      </c>
      <c r="J269" s="11">
        <v>25847626.666666668</v>
      </c>
      <c r="K269" s="12">
        <f t="shared" si="15"/>
        <v>30525600</v>
      </c>
      <c r="L269" s="12">
        <f t="shared" si="16"/>
        <v>27140008</v>
      </c>
      <c r="M269" s="12">
        <f t="shared" si="13"/>
        <v>24420480</v>
      </c>
      <c r="N269" s="12">
        <f t="shared" si="14"/>
        <v>21712006.400000002</v>
      </c>
      <c r="O269" s="64">
        <f>VLOOKUP(E269,'صنایع غذایی'!E:I,5,0)</f>
        <v>98000000</v>
      </c>
      <c r="P269" s="69"/>
      <c r="R269" s="2">
        <v>36100000</v>
      </c>
    </row>
    <row r="270" spans="1:18" ht="24" hidden="1" customHeight="1" x14ac:dyDescent="0.2">
      <c r="A270" s="13">
        <v>262</v>
      </c>
      <c r="B270" s="14" t="s">
        <v>5</v>
      </c>
      <c r="C270" s="14" t="s">
        <v>244</v>
      </c>
      <c r="D270" s="14" t="s">
        <v>307</v>
      </c>
      <c r="E270" s="15" t="s">
        <v>308</v>
      </c>
      <c r="F270" s="13">
        <v>43</v>
      </c>
      <c r="G270" s="13">
        <v>27</v>
      </c>
      <c r="H270" s="13">
        <v>70</v>
      </c>
      <c r="I270" s="11">
        <v>17087280</v>
      </c>
      <c r="J270" s="11">
        <v>14819000</v>
      </c>
      <c r="K270" s="11">
        <v>17087280</v>
      </c>
      <c r="L270" s="11">
        <v>14819000</v>
      </c>
      <c r="M270" s="11">
        <f t="shared" si="13"/>
        <v>13669824</v>
      </c>
      <c r="N270" s="11">
        <f t="shared" si="14"/>
        <v>11855200</v>
      </c>
      <c r="O270" s="64"/>
      <c r="P270" s="69"/>
      <c r="R270" s="2">
        <v>19210000</v>
      </c>
    </row>
    <row r="271" spans="1:18" ht="24" hidden="1" customHeight="1" x14ac:dyDescent="0.2">
      <c r="A271" s="8">
        <v>263</v>
      </c>
      <c r="B271" s="9" t="s">
        <v>5</v>
      </c>
      <c r="C271" s="9" t="s">
        <v>244</v>
      </c>
      <c r="D271" s="9" t="s">
        <v>309</v>
      </c>
      <c r="E271" s="10">
        <v>224040670010001</v>
      </c>
      <c r="F271" s="8">
        <v>50</v>
      </c>
      <c r="G271" s="8">
        <v>100</v>
      </c>
      <c r="H271" s="8">
        <v>150</v>
      </c>
      <c r="I271" s="11">
        <v>44290240</v>
      </c>
      <c r="J271" s="11">
        <v>40123093.333333336</v>
      </c>
      <c r="K271" s="12">
        <v>44290240</v>
      </c>
      <c r="L271" s="12">
        <v>40123093.333333336</v>
      </c>
      <c r="M271" s="12">
        <f t="shared" si="13"/>
        <v>35432192</v>
      </c>
      <c r="N271" s="12">
        <f t="shared" si="14"/>
        <v>32098474.666666672</v>
      </c>
      <c r="O271" s="64"/>
      <c r="P271" s="69"/>
      <c r="R271" s="2">
        <v>41510000</v>
      </c>
    </row>
    <row r="272" spans="1:18" ht="24" hidden="1" customHeight="1" x14ac:dyDescent="0.2">
      <c r="A272" s="13">
        <v>264</v>
      </c>
      <c r="B272" s="14" t="s">
        <v>5</v>
      </c>
      <c r="C272" s="14" t="s">
        <v>244</v>
      </c>
      <c r="D272" s="14" t="s">
        <v>310</v>
      </c>
      <c r="E272" s="15">
        <v>325730670000011</v>
      </c>
      <c r="F272" s="13">
        <v>22</v>
      </c>
      <c r="G272" s="13">
        <v>39</v>
      </c>
      <c r="H272" s="13">
        <v>61</v>
      </c>
      <c r="I272" s="11">
        <v>15524640</v>
      </c>
      <c r="J272" s="11">
        <v>13923680</v>
      </c>
      <c r="K272" s="11">
        <v>15524640</v>
      </c>
      <c r="L272" s="11">
        <v>13923680</v>
      </c>
      <c r="M272" s="11">
        <f t="shared" si="13"/>
        <v>12419712</v>
      </c>
      <c r="N272" s="11">
        <f t="shared" si="14"/>
        <v>11138944</v>
      </c>
      <c r="O272" s="64"/>
      <c r="P272" s="69"/>
      <c r="R272" s="2">
        <v>16870000</v>
      </c>
    </row>
    <row r="273" spans="1:20" ht="24" customHeight="1" x14ac:dyDescent="0.2">
      <c r="A273" s="8">
        <v>265</v>
      </c>
      <c r="B273" s="9" t="s">
        <v>5</v>
      </c>
      <c r="C273" s="9" t="s">
        <v>311</v>
      </c>
      <c r="D273" s="9" t="s">
        <v>312</v>
      </c>
      <c r="E273" s="10">
        <v>261941090000031</v>
      </c>
      <c r="F273" s="8">
        <v>10</v>
      </c>
      <c r="G273" s="8">
        <v>20</v>
      </c>
      <c r="H273" s="8">
        <v>30</v>
      </c>
      <c r="I273" s="11">
        <v>10032760</v>
      </c>
      <c r="J273" s="11">
        <v>8800960</v>
      </c>
      <c r="K273" s="12">
        <v>10032760</v>
      </c>
      <c r="L273" s="12">
        <v>8800960</v>
      </c>
      <c r="M273" s="12">
        <f t="shared" si="13"/>
        <v>8026208</v>
      </c>
      <c r="N273" s="12">
        <f t="shared" si="14"/>
        <v>7040768</v>
      </c>
      <c r="O273" s="64"/>
      <c r="P273" s="69">
        <v>0.5</v>
      </c>
      <c r="R273" s="2">
        <v>8300000</v>
      </c>
    </row>
    <row r="274" spans="1:20" ht="24" customHeight="1" x14ac:dyDescent="0.2">
      <c r="A274" s="13">
        <v>266</v>
      </c>
      <c r="B274" s="14" t="s">
        <v>5</v>
      </c>
      <c r="C274" s="14" t="s">
        <v>311</v>
      </c>
      <c r="D274" s="14" t="s">
        <v>313</v>
      </c>
      <c r="E274" s="15">
        <v>333431090010001</v>
      </c>
      <c r="F274" s="13">
        <v>64</v>
      </c>
      <c r="G274" s="13">
        <v>152</v>
      </c>
      <c r="H274" s="13">
        <v>216</v>
      </c>
      <c r="I274" s="11">
        <v>52446720</v>
      </c>
      <c r="J274" s="11">
        <v>47345920</v>
      </c>
      <c r="K274" s="11">
        <v>52446720</v>
      </c>
      <c r="L274" s="11">
        <v>47345920</v>
      </c>
      <c r="M274" s="11">
        <f t="shared" si="13"/>
        <v>41957376</v>
      </c>
      <c r="N274" s="11">
        <f t="shared" si="14"/>
        <v>37876736</v>
      </c>
      <c r="O274" s="64"/>
      <c r="P274" s="69">
        <v>0.5</v>
      </c>
      <c r="R274" s="2">
        <v>59850000</v>
      </c>
    </row>
    <row r="275" spans="1:20" s="47" customFormat="1" ht="24" hidden="1" customHeight="1" x14ac:dyDescent="0.25">
      <c r="A275" s="59">
        <v>3</v>
      </c>
      <c r="B275" s="60" t="s">
        <v>2320</v>
      </c>
      <c r="C275" s="59" t="s">
        <v>2321</v>
      </c>
      <c r="D275" s="60" t="s">
        <v>2322</v>
      </c>
      <c r="E275" s="61"/>
      <c r="F275" s="59">
        <v>10</v>
      </c>
      <c r="G275" s="60">
        <v>20</v>
      </c>
      <c r="H275" s="59">
        <v>30</v>
      </c>
      <c r="I275" s="60"/>
      <c r="J275" s="59"/>
      <c r="K275" s="61"/>
      <c r="L275" s="59"/>
      <c r="M275" s="59"/>
      <c r="N275" s="60"/>
      <c r="O275" s="64"/>
      <c r="P275" s="81" t="s">
        <v>2272</v>
      </c>
      <c r="Q275" s="67">
        <v>24975420</v>
      </c>
      <c r="R275" s="2"/>
      <c r="S275" s="32"/>
      <c r="T275" s="72"/>
    </row>
    <row r="276" spans="1:20" s="47" customFormat="1" ht="24" hidden="1" customHeight="1" x14ac:dyDescent="0.25">
      <c r="A276" s="49">
        <v>4</v>
      </c>
      <c r="B276" s="62" t="s">
        <v>2320</v>
      </c>
      <c r="C276" s="49" t="s">
        <v>2321</v>
      </c>
      <c r="D276" s="62" t="s">
        <v>2323</v>
      </c>
      <c r="E276" s="61"/>
      <c r="F276" s="49">
        <v>10</v>
      </c>
      <c r="G276" s="62">
        <v>20</v>
      </c>
      <c r="H276" s="49">
        <v>30</v>
      </c>
      <c r="I276" s="62"/>
      <c r="J276" s="49"/>
      <c r="K276" s="61"/>
      <c r="L276" s="49"/>
      <c r="M276" s="49"/>
      <c r="N276" s="62"/>
      <c r="O276" s="64"/>
      <c r="P276" s="81" t="s">
        <v>2272</v>
      </c>
      <c r="Q276" s="68">
        <v>24975420</v>
      </c>
      <c r="R276" s="2"/>
      <c r="S276" s="32"/>
      <c r="T276" s="72"/>
    </row>
    <row r="277" spans="1:20" s="47" customFormat="1" ht="24" hidden="1" customHeight="1" x14ac:dyDescent="0.25">
      <c r="A277" s="59">
        <v>5</v>
      </c>
      <c r="B277" s="60" t="s">
        <v>2320</v>
      </c>
      <c r="C277" s="59" t="s">
        <v>2321</v>
      </c>
      <c r="D277" s="60" t="s">
        <v>2324</v>
      </c>
      <c r="E277" s="61"/>
      <c r="F277" s="59">
        <v>10</v>
      </c>
      <c r="G277" s="60">
        <v>20</v>
      </c>
      <c r="H277" s="59">
        <v>30</v>
      </c>
      <c r="I277" s="60"/>
      <c r="J277" s="59"/>
      <c r="K277" s="61"/>
      <c r="L277" s="59"/>
      <c r="M277" s="59"/>
      <c r="N277" s="60"/>
      <c r="O277" s="64"/>
      <c r="P277" s="81" t="s">
        <v>2272</v>
      </c>
      <c r="Q277" s="67">
        <v>24975420</v>
      </c>
      <c r="R277" s="2"/>
      <c r="S277" s="32"/>
      <c r="T277" s="72"/>
    </row>
    <row r="278" spans="1:20" s="47" customFormat="1" ht="24" hidden="1" customHeight="1" x14ac:dyDescent="0.25">
      <c r="A278" s="49">
        <v>6</v>
      </c>
      <c r="B278" s="62" t="s">
        <v>2320</v>
      </c>
      <c r="C278" s="49" t="s">
        <v>2321</v>
      </c>
      <c r="D278" s="62" t="s">
        <v>2325</v>
      </c>
      <c r="E278" s="61"/>
      <c r="F278" s="49">
        <v>48</v>
      </c>
      <c r="G278" s="62">
        <v>72</v>
      </c>
      <c r="H278" s="49">
        <v>120</v>
      </c>
      <c r="I278" s="62"/>
      <c r="J278" s="49"/>
      <c r="K278" s="61"/>
      <c r="L278" s="49"/>
      <c r="M278" s="49"/>
      <c r="N278" s="62"/>
      <c r="O278" s="64"/>
      <c r="P278" s="81" t="s">
        <v>2272</v>
      </c>
      <c r="Q278" s="68">
        <v>53254560</v>
      </c>
      <c r="R278" s="2"/>
      <c r="S278" s="32"/>
      <c r="T278" s="72"/>
    </row>
    <row r="279" spans="1:20" s="47" customFormat="1" ht="24" hidden="1" customHeight="1" x14ac:dyDescent="0.25">
      <c r="A279" s="59">
        <v>7</v>
      </c>
      <c r="B279" s="60" t="s">
        <v>2320</v>
      </c>
      <c r="C279" s="59" t="s">
        <v>2321</v>
      </c>
      <c r="D279" s="60" t="s">
        <v>2326</v>
      </c>
      <c r="E279" s="61"/>
      <c r="F279" s="59">
        <v>50</v>
      </c>
      <c r="G279" s="60">
        <v>70</v>
      </c>
      <c r="H279" s="59">
        <v>120</v>
      </c>
      <c r="I279" s="60"/>
      <c r="J279" s="59"/>
      <c r="K279" s="61"/>
      <c r="L279" s="59"/>
      <c r="M279" s="59"/>
      <c r="N279" s="60"/>
      <c r="O279" s="64"/>
      <c r="P279" s="81" t="s">
        <v>2272</v>
      </c>
      <c r="Q279" s="67">
        <v>53254560</v>
      </c>
      <c r="R279" s="2"/>
      <c r="S279" s="32"/>
      <c r="T279" s="72"/>
    </row>
    <row r="280" spans="1:20" ht="24" customHeight="1" x14ac:dyDescent="0.2">
      <c r="A280" s="59">
        <v>267</v>
      </c>
      <c r="B280" s="60" t="s">
        <v>5</v>
      </c>
      <c r="C280" s="60" t="s">
        <v>314</v>
      </c>
      <c r="D280" s="60" t="s">
        <v>315</v>
      </c>
      <c r="E280" s="63" t="s">
        <v>316</v>
      </c>
      <c r="F280" s="59">
        <v>31</v>
      </c>
      <c r="G280" s="59">
        <v>69</v>
      </c>
      <c r="H280" s="59">
        <v>100</v>
      </c>
      <c r="I280" s="64">
        <v>22644206.666666668</v>
      </c>
      <c r="J280" s="64">
        <v>20846873.333333332</v>
      </c>
      <c r="K280" s="50">
        <f>I280+(I280*0.05)</f>
        <v>23776417</v>
      </c>
      <c r="L280" s="50">
        <f>J280+(J280*0.05)</f>
        <v>21889217</v>
      </c>
      <c r="M280" s="12">
        <f t="shared" si="13"/>
        <v>19021133.600000001</v>
      </c>
      <c r="N280" s="12">
        <f t="shared" si="14"/>
        <v>17511373.600000001</v>
      </c>
      <c r="O280" s="2">
        <f>K280+K280*P280</f>
        <v>47552834</v>
      </c>
      <c r="P280" s="31">
        <v>1</v>
      </c>
      <c r="R280" s="2">
        <v>27690000</v>
      </c>
    </row>
    <row r="281" spans="1:20" ht="24" hidden="1" customHeight="1" x14ac:dyDescent="0.2">
      <c r="A281" s="13">
        <v>268</v>
      </c>
      <c r="B281" s="14" t="s">
        <v>5</v>
      </c>
      <c r="C281" s="14" t="s">
        <v>314</v>
      </c>
      <c r="D281" s="14" t="s">
        <v>317</v>
      </c>
      <c r="E281" s="15" t="s">
        <v>318</v>
      </c>
      <c r="F281" s="13">
        <v>52</v>
      </c>
      <c r="G281" s="13">
        <v>358</v>
      </c>
      <c r="H281" s="13">
        <v>410</v>
      </c>
      <c r="I281" s="11">
        <v>94342800</v>
      </c>
      <c r="J281" s="11">
        <v>83071000</v>
      </c>
      <c r="K281" s="11">
        <v>94342800</v>
      </c>
      <c r="L281" s="11">
        <v>83071000</v>
      </c>
      <c r="M281" s="11">
        <f t="shared" si="13"/>
        <v>75474240</v>
      </c>
      <c r="N281" s="11">
        <f t="shared" si="14"/>
        <v>66456800</v>
      </c>
      <c r="O281" s="2">
        <f t="shared" ref="O281:O302" si="17">K281+K281*P281</f>
        <v>103777080</v>
      </c>
      <c r="P281" s="31">
        <v>0.1</v>
      </c>
      <c r="R281" s="2">
        <v>114160000</v>
      </c>
    </row>
    <row r="282" spans="1:20" ht="24" customHeight="1" x14ac:dyDescent="0.2">
      <c r="A282" s="8">
        <v>269</v>
      </c>
      <c r="B282" s="9" t="s">
        <v>5</v>
      </c>
      <c r="C282" s="9" t="s">
        <v>314</v>
      </c>
      <c r="D282" s="9" t="s">
        <v>319</v>
      </c>
      <c r="E282" s="10" t="s">
        <v>320</v>
      </c>
      <c r="F282" s="8">
        <v>53</v>
      </c>
      <c r="G282" s="8">
        <v>437</v>
      </c>
      <c r="H282" s="8">
        <v>490</v>
      </c>
      <c r="I282" s="11">
        <v>113423760</v>
      </c>
      <c r="J282" s="11">
        <v>99494280</v>
      </c>
      <c r="K282" s="12">
        <v>113423760</v>
      </c>
      <c r="L282" s="12">
        <v>99494280</v>
      </c>
      <c r="M282" s="12">
        <f t="shared" si="13"/>
        <v>90739008</v>
      </c>
      <c r="N282" s="12">
        <f t="shared" si="14"/>
        <v>79595424</v>
      </c>
      <c r="O282" s="2">
        <f t="shared" si="17"/>
        <v>158793264</v>
      </c>
      <c r="P282" s="31">
        <v>0.4</v>
      </c>
      <c r="R282" s="2">
        <v>136510000</v>
      </c>
    </row>
    <row r="283" spans="1:20" ht="24" hidden="1" customHeight="1" x14ac:dyDescent="0.2">
      <c r="A283" s="13">
        <v>270</v>
      </c>
      <c r="B283" s="14" t="s">
        <v>5</v>
      </c>
      <c r="C283" s="14" t="s">
        <v>314</v>
      </c>
      <c r="D283" s="14" t="s">
        <v>321</v>
      </c>
      <c r="E283" s="15">
        <v>753220510020002</v>
      </c>
      <c r="F283" s="13">
        <v>150</v>
      </c>
      <c r="G283" s="13">
        <v>290</v>
      </c>
      <c r="H283" s="13">
        <v>440</v>
      </c>
      <c r="I283" s="11">
        <v>99102933.333333328</v>
      </c>
      <c r="J283" s="11">
        <v>89619680</v>
      </c>
      <c r="K283" s="11">
        <v>99102933.333333328</v>
      </c>
      <c r="L283" s="11">
        <v>89619680</v>
      </c>
      <c r="M283" s="11">
        <f t="shared" si="13"/>
        <v>79282346.666666672</v>
      </c>
      <c r="N283" s="11">
        <f t="shared" si="14"/>
        <v>71695744</v>
      </c>
      <c r="O283" s="2">
        <f t="shared" si="17"/>
        <v>109013226.66666666</v>
      </c>
      <c r="P283" s="31">
        <v>0.1</v>
      </c>
      <c r="R283" s="2">
        <v>121750000</v>
      </c>
    </row>
    <row r="284" spans="1:20" ht="24" customHeight="1" x14ac:dyDescent="0.2">
      <c r="A284" s="8">
        <v>271</v>
      </c>
      <c r="B284" s="9" t="s">
        <v>5</v>
      </c>
      <c r="C284" s="9" t="s">
        <v>314</v>
      </c>
      <c r="D284" s="9" t="s">
        <v>322</v>
      </c>
      <c r="E284" s="10">
        <v>753220510070001</v>
      </c>
      <c r="F284" s="8">
        <v>50</v>
      </c>
      <c r="G284" s="8">
        <v>150</v>
      </c>
      <c r="H284" s="8">
        <v>200</v>
      </c>
      <c r="I284" s="11">
        <v>43528170</v>
      </c>
      <c r="J284" s="11">
        <v>39698410</v>
      </c>
      <c r="K284" s="12">
        <v>43528170</v>
      </c>
      <c r="L284" s="12">
        <v>39698410</v>
      </c>
      <c r="M284" s="12">
        <f t="shared" si="13"/>
        <v>34822536</v>
      </c>
      <c r="N284" s="12">
        <f t="shared" si="14"/>
        <v>31758728</v>
      </c>
      <c r="O284" s="2">
        <f t="shared" si="17"/>
        <v>69645072</v>
      </c>
      <c r="P284" s="31">
        <v>0.6</v>
      </c>
      <c r="R284" s="2">
        <v>55490000</v>
      </c>
    </row>
    <row r="285" spans="1:20" ht="24" customHeight="1" x14ac:dyDescent="0.2">
      <c r="A285" s="13">
        <v>272</v>
      </c>
      <c r="B285" s="14" t="s">
        <v>5</v>
      </c>
      <c r="C285" s="14" t="s">
        <v>314</v>
      </c>
      <c r="D285" s="14" t="s">
        <v>323</v>
      </c>
      <c r="E285" s="15">
        <v>753220510040001</v>
      </c>
      <c r="F285" s="13">
        <v>100</v>
      </c>
      <c r="G285" s="13">
        <v>300</v>
      </c>
      <c r="H285" s="13">
        <v>400</v>
      </c>
      <c r="I285" s="11">
        <v>83622403.333333328</v>
      </c>
      <c r="J285" s="11">
        <v>74901123.333333328</v>
      </c>
      <c r="K285" s="11">
        <v>83622403.333333328</v>
      </c>
      <c r="L285" s="11">
        <v>74901123.333333328</v>
      </c>
      <c r="M285" s="11">
        <f t="shared" si="13"/>
        <v>66897922.666666664</v>
      </c>
      <c r="N285" s="11">
        <f t="shared" si="14"/>
        <v>59920898.666666664</v>
      </c>
      <c r="O285" s="2">
        <f t="shared" si="17"/>
        <v>133795845.33333331</v>
      </c>
      <c r="P285" s="31">
        <v>0.6</v>
      </c>
      <c r="R285" s="2">
        <v>110980000</v>
      </c>
    </row>
    <row r="286" spans="1:20" ht="24" hidden="1" customHeight="1" x14ac:dyDescent="0.2">
      <c r="A286" s="8">
        <v>273</v>
      </c>
      <c r="B286" s="9" t="s">
        <v>5</v>
      </c>
      <c r="C286" s="9" t="s">
        <v>314</v>
      </c>
      <c r="D286" s="9" t="s">
        <v>324</v>
      </c>
      <c r="E286" s="10">
        <v>753220510050002</v>
      </c>
      <c r="F286" s="8">
        <v>62</v>
      </c>
      <c r="G286" s="8">
        <v>178</v>
      </c>
      <c r="H286" s="8">
        <v>240</v>
      </c>
      <c r="I286" s="11">
        <v>50413970</v>
      </c>
      <c r="J286" s="11">
        <v>45878316.666666664</v>
      </c>
      <c r="K286" s="12">
        <v>50413970</v>
      </c>
      <c r="L286" s="12">
        <v>45878316.666666664</v>
      </c>
      <c r="M286" s="12">
        <f t="shared" si="13"/>
        <v>40331176</v>
      </c>
      <c r="N286" s="12">
        <f t="shared" si="14"/>
        <v>36702653.333333336</v>
      </c>
      <c r="O286" s="2">
        <f t="shared" si="17"/>
        <v>55455367</v>
      </c>
      <c r="P286" s="31">
        <v>0.1</v>
      </c>
      <c r="R286" s="2">
        <v>66570000</v>
      </c>
    </row>
    <row r="287" spans="1:20" ht="24" hidden="1" customHeight="1" x14ac:dyDescent="0.2">
      <c r="A287" s="13">
        <v>274</v>
      </c>
      <c r="B287" s="14" t="s">
        <v>5</v>
      </c>
      <c r="C287" s="14" t="s">
        <v>314</v>
      </c>
      <c r="D287" s="14" t="s">
        <v>325</v>
      </c>
      <c r="E287" s="15" t="s">
        <v>326</v>
      </c>
      <c r="F287" s="13">
        <v>94</v>
      </c>
      <c r="G287" s="13">
        <v>294</v>
      </c>
      <c r="H287" s="13">
        <v>388</v>
      </c>
      <c r="I287" s="11">
        <v>91489920</v>
      </c>
      <c r="J287" s="11">
        <v>80350880</v>
      </c>
      <c r="K287" s="11">
        <v>91489920</v>
      </c>
      <c r="L287" s="11">
        <v>80350880</v>
      </c>
      <c r="M287" s="11">
        <f t="shared" si="13"/>
        <v>73191936</v>
      </c>
      <c r="N287" s="11">
        <f t="shared" si="14"/>
        <v>64280704</v>
      </c>
      <c r="O287" s="2">
        <f t="shared" si="17"/>
        <v>100638912</v>
      </c>
      <c r="P287" s="31">
        <v>0.1</v>
      </c>
      <c r="R287" s="2">
        <v>107680000</v>
      </c>
    </row>
    <row r="288" spans="1:20" ht="24" customHeight="1" x14ac:dyDescent="0.2">
      <c r="A288" s="8">
        <v>275</v>
      </c>
      <c r="B288" s="9" t="s">
        <v>5</v>
      </c>
      <c r="C288" s="9" t="s">
        <v>314</v>
      </c>
      <c r="D288" s="9" t="s">
        <v>327</v>
      </c>
      <c r="E288" s="10">
        <v>753220510030002</v>
      </c>
      <c r="F288" s="8">
        <v>88</v>
      </c>
      <c r="G288" s="8">
        <v>252</v>
      </c>
      <c r="H288" s="8">
        <v>340</v>
      </c>
      <c r="I288" s="11">
        <v>71947583.333333328</v>
      </c>
      <c r="J288" s="11">
        <v>65622036.666666664</v>
      </c>
      <c r="K288" s="12">
        <v>71947583.333333328</v>
      </c>
      <c r="L288" s="12">
        <v>65622036.666666664</v>
      </c>
      <c r="M288" s="12">
        <f t="shared" si="13"/>
        <v>57558066.666666664</v>
      </c>
      <c r="N288" s="12">
        <f t="shared" si="14"/>
        <v>52497629.333333336</v>
      </c>
      <c r="O288" s="2">
        <f t="shared" si="17"/>
        <v>100726616.66666666</v>
      </c>
      <c r="P288" s="31">
        <v>0.4</v>
      </c>
      <c r="R288" s="2">
        <v>94310000</v>
      </c>
    </row>
    <row r="289" spans="1:18" ht="24" hidden="1" customHeight="1" x14ac:dyDescent="0.2">
      <c r="A289" s="13">
        <v>276</v>
      </c>
      <c r="B289" s="14" t="s">
        <v>5</v>
      </c>
      <c r="C289" s="14" t="s">
        <v>314</v>
      </c>
      <c r="D289" s="14" t="s">
        <v>328</v>
      </c>
      <c r="E289" s="15">
        <v>753220510040041</v>
      </c>
      <c r="F289" s="13">
        <v>10</v>
      </c>
      <c r="G289" s="13">
        <v>50</v>
      </c>
      <c r="H289" s="13">
        <v>60</v>
      </c>
      <c r="I289" s="11">
        <v>14301840</v>
      </c>
      <c r="J289" s="11">
        <v>12449080</v>
      </c>
      <c r="K289" s="11">
        <v>14301840</v>
      </c>
      <c r="L289" s="11">
        <v>12449080</v>
      </c>
      <c r="M289" s="11">
        <f t="shared" si="13"/>
        <v>11441472</v>
      </c>
      <c r="N289" s="11">
        <f t="shared" si="14"/>
        <v>9959264</v>
      </c>
      <c r="O289" s="2">
        <f t="shared" si="17"/>
        <v>15732024</v>
      </c>
      <c r="P289" s="31">
        <v>0.1</v>
      </c>
      <c r="R289" s="2">
        <v>16680000</v>
      </c>
    </row>
    <row r="290" spans="1:18" ht="24" hidden="1" customHeight="1" x14ac:dyDescent="0.2">
      <c r="A290" s="8">
        <v>277</v>
      </c>
      <c r="B290" s="9" t="s">
        <v>5</v>
      </c>
      <c r="C290" s="9" t="s">
        <v>314</v>
      </c>
      <c r="D290" s="9" t="s">
        <v>329</v>
      </c>
      <c r="E290" s="10">
        <v>753220510040021</v>
      </c>
      <c r="F290" s="8">
        <v>20</v>
      </c>
      <c r="G290" s="8">
        <v>65</v>
      </c>
      <c r="H290" s="8">
        <v>85</v>
      </c>
      <c r="I290" s="11">
        <v>18211786.666666668</v>
      </c>
      <c r="J290" s="11">
        <v>16488960</v>
      </c>
      <c r="K290" s="12">
        <v>18211786.666666668</v>
      </c>
      <c r="L290" s="12">
        <v>16488960</v>
      </c>
      <c r="M290" s="12">
        <f t="shared" si="13"/>
        <v>14569429.333333336</v>
      </c>
      <c r="N290" s="12">
        <f t="shared" si="14"/>
        <v>13191168</v>
      </c>
      <c r="O290" s="2">
        <f t="shared" si="17"/>
        <v>20032965.333333336</v>
      </c>
      <c r="P290" s="31">
        <v>0.1</v>
      </c>
      <c r="R290" s="2">
        <v>23590000</v>
      </c>
    </row>
    <row r="291" spans="1:18" ht="24" hidden="1" customHeight="1" x14ac:dyDescent="0.2">
      <c r="A291" s="13">
        <v>278</v>
      </c>
      <c r="B291" s="14" t="s">
        <v>5</v>
      </c>
      <c r="C291" s="14" t="s">
        <v>314</v>
      </c>
      <c r="D291" s="14" t="s">
        <v>330</v>
      </c>
      <c r="E291" s="15">
        <v>753220510040031</v>
      </c>
      <c r="F291" s="13">
        <v>10</v>
      </c>
      <c r="G291" s="13">
        <v>20</v>
      </c>
      <c r="H291" s="13">
        <v>30</v>
      </c>
      <c r="I291" s="11">
        <v>7105920</v>
      </c>
      <c r="J291" s="11">
        <v>6146720</v>
      </c>
      <c r="K291" s="11">
        <v>7105920</v>
      </c>
      <c r="L291" s="11">
        <v>6146720</v>
      </c>
      <c r="M291" s="11">
        <f t="shared" si="13"/>
        <v>5684736</v>
      </c>
      <c r="N291" s="11">
        <f t="shared" si="14"/>
        <v>4917376</v>
      </c>
      <c r="O291" s="2">
        <f t="shared" si="17"/>
        <v>7816512</v>
      </c>
      <c r="P291" s="31">
        <v>0.1</v>
      </c>
      <c r="R291" s="2">
        <v>8300000</v>
      </c>
    </row>
    <row r="292" spans="1:18" ht="24" hidden="1" customHeight="1" x14ac:dyDescent="0.2">
      <c r="A292" s="8">
        <v>279</v>
      </c>
      <c r="B292" s="9" t="s">
        <v>5</v>
      </c>
      <c r="C292" s="9" t="s">
        <v>314</v>
      </c>
      <c r="D292" s="9" t="s">
        <v>331</v>
      </c>
      <c r="E292" s="10" t="s">
        <v>332</v>
      </c>
      <c r="F292" s="8">
        <v>54</v>
      </c>
      <c r="G292" s="8">
        <v>253</v>
      </c>
      <c r="H292" s="8">
        <v>307</v>
      </c>
      <c r="I292" s="11">
        <v>64533260</v>
      </c>
      <c r="J292" s="11">
        <v>58165526.666666664</v>
      </c>
      <c r="K292" s="12">
        <v>64533260</v>
      </c>
      <c r="L292" s="12">
        <v>58165526.666666664</v>
      </c>
      <c r="M292" s="12">
        <f t="shared" si="13"/>
        <v>51626608</v>
      </c>
      <c r="N292" s="12">
        <f t="shared" si="14"/>
        <v>46532421.333333336</v>
      </c>
      <c r="O292" s="2">
        <f t="shared" si="17"/>
        <v>70986586</v>
      </c>
      <c r="P292" s="31">
        <v>0.1</v>
      </c>
      <c r="R292" s="2">
        <v>85360000</v>
      </c>
    </row>
    <row r="293" spans="1:18" ht="24" hidden="1" customHeight="1" x14ac:dyDescent="0.2">
      <c r="A293" s="13">
        <v>280</v>
      </c>
      <c r="B293" s="14" t="s">
        <v>5</v>
      </c>
      <c r="C293" s="14" t="s">
        <v>314</v>
      </c>
      <c r="D293" s="14" t="s">
        <v>333</v>
      </c>
      <c r="E293" s="15" t="s">
        <v>334</v>
      </c>
      <c r="F293" s="13">
        <v>44</v>
      </c>
      <c r="G293" s="13">
        <v>202</v>
      </c>
      <c r="H293" s="13">
        <v>246</v>
      </c>
      <c r="I293" s="11">
        <v>57465840</v>
      </c>
      <c r="J293" s="11">
        <v>50540920</v>
      </c>
      <c r="K293" s="11">
        <v>57465840</v>
      </c>
      <c r="L293" s="11">
        <v>50540920</v>
      </c>
      <c r="M293" s="11">
        <f t="shared" si="13"/>
        <v>45972672</v>
      </c>
      <c r="N293" s="11">
        <f t="shared" si="14"/>
        <v>40432736</v>
      </c>
      <c r="O293" s="2">
        <f t="shared" si="17"/>
        <v>63212424</v>
      </c>
      <c r="P293" s="31">
        <v>0.1</v>
      </c>
      <c r="R293" s="2">
        <v>68390000</v>
      </c>
    </row>
    <row r="294" spans="1:18" ht="24" hidden="1" customHeight="1" x14ac:dyDescent="0.2">
      <c r="A294" s="8">
        <v>281</v>
      </c>
      <c r="B294" s="9" t="s">
        <v>5</v>
      </c>
      <c r="C294" s="9" t="s">
        <v>314</v>
      </c>
      <c r="D294" s="9" t="s">
        <v>335</v>
      </c>
      <c r="E294" s="10">
        <v>753420510010001</v>
      </c>
      <c r="F294" s="8">
        <v>100</v>
      </c>
      <c r="G294" s="8">
        <v>300</v>
      </c>
      <c r="H294" s="8">
        <v>400</v>
      </c>
      <c r="I294" s="11">
        <v>82533076.666666672</v>
      </c>
      <c r="J294" s="11">
        <v>74745876.666666672</v>
      </c>
      <c r="K294" s="12">
        <v>82533076.666666672</v>
      </c>
      <c r="L294" s="12">
        <v>74745876.666666672</v>
      </c>
      <c r="M294" s="12">
        <f t="shared" si="13"/>
        <v>66026461.333333343</v>
      </c>
      <c r="N294" s="12">
        <f t="shared" si="14"/>
        <v>59796701.333333343</v>
      </c>
      <c r="O294" s="2">
        <f t="shared" si="17"/>
        <v>90786384.333333343</v>
      </c>
      <c r="P294" s="31">
        <v>0.1</v>
      </c>
      <c r="R294" s="2">
        <v>110980000</v>
      </c>
    </row>
    <row r="295" spans="1:18" ht="24" hidden="1" customHeight="1" x14ac:dyDescent="0.2">
      <c r="A295" s="13">
        <v>282</v>
      </c>
      <c r="B295" s="14" t="s">
        <v>5</v>
      </c>
      <c r="C295" s="14" t="s">
        <v>314</v>
      </c>
      <c r="D295" s="14" t="s">
        <v>336</v>
      </c>
      <c r="E295" s="15" t="s">
        <v>337</v>
      </c>
      <c r="F295" s="13">
        <v>60</v>
      </c>
      <c r="G295" s="13">
        <v>140</v>
      </c>
      <c r="H295" s="13">
        <v>200</v>
      </c>
      <c r="I295" s="11">
        <v>47179440</v>
      </c>
      <c r="J295" s="11">
        <v>41187720</v>
      </c>
      <c r="K295" s="11">
        <v>47179440</v>
      </c>
      <c r="L295" s="11">
        <v>41187720</v>
      </c>
      <c r="M295" s="11">
        <f t="shared" si="13"/>
        <v>37743552</v>
      </c>
      <c r="N295" s="11">
        <f t="shared" si="14"/>
        <v>32950176</v>
      </c>
      <c r="O295" s="2">
        <f t="shared" si="17"/>
        <v>51897384</v>
      </c>
      <c r="P295" s="31">
        <v>0.1</v>
      </c>
      <c r="R295" s="2">
        <v>55410000</v>
      </c>
    </row>
    <row r="296" spans="1:18" ht="24" hidden="1" customHeight="1" x14ac:dyDescent="0.2">
      <c r="A296" s="8">
        <v>283</v>
      </c>
      <c r="B296" s="9" t="s">
        <v>5</v>
      </c>
      <c r="C296" s="9" t="s">
        <v>314</v>
      </c>
      <c r="D296" s="9" t="s">
        <v>338</v>
      </c>
      <c r="E296" s="10" t="s">
        <v>339</v>
      </c>
      <c r="F296" s="8">
        <v>34</v>
      </c>
      <c r="G296" s="8">
        <v>94</v>
      </c>
      <c r="H296" s="8">
        <v>128</v>
      </c>
      <c r="I296" s="11">
        <v>30719040</v>
      </c>
      <c r="J296" s="11">
        <v>26835680</v>
      </c>
      <c r="K296" s="12">
        <v>30719040</v>
      </c>
      <c r="L296" s="12">
        <v>26835680</v>
      </c>
      <c r="M296" s="12">
        <f t="shared" si="13"/>
        <v>24575232</v>
      </c>
      <c r="N296" s="12">
        <f t="shared" si="14"/>
        <v>21468544</v>
      </c>
      <c r="O296" s="2">
        <f t="shared" si="17"/>
        <v>33790944</v>
      </c>
      <c r="P296" s="31">
        <v>0.1</v>
      </c>
      <c r="R296" s="2">
        <v>35490000</v>
      </c>
    </row>
    <row r="297" spans="1:18" ht="24" hidden="1" customHeight="1" x14ac:dyDescent="0.2">
      <c r="A297" s="13">
        <v>284</v>
      </c>
      <c r="B297" s="14" t="s">
        <v>5</v>
      </c>
      <c r="C297" s="14" t="s">
        <v>314</v>
      </c>
      <c r="D297" s="14" t="s">
        <v>340</v>
      </c>
      <c r="E297" s="15" t="s">
        <v>341</v>
      </c>
      <c r="F297" s="13">
        <v>70</v>
      </c>
      <c r="G297" s="13">
        <v>180</v>
      </c>
      <c r="H297" s="13">
        <v>250</v>
      </c>
      <c r="I297" s="11">
        <v>58914000</v>
      </c>
      <c r="J297" s="11">
        <v>50467560</v>
      </c>
      <c r="K297" s="11">
        <v>58914000</v>
      </c>
      <c r="L297" s="11">
        <v>50467560</v>
      </c>
      <c r="M297" s="11">
        <f t="shared" si="13"/>
        <v>47131200</v>
      </c>
      <c r="N297" s="11">
        <f t="shared" si="14"/>
        <v>40374048</v>
      </c>
      <c r="O297" s="2">
        <f t="shared" si="17"/>
        <v>64805400</v>
      </c>
      <c r="P297" s="31">
        <v>0.1</v>
      </c>
      <c r="R297" s="2">
        <v>69300000</v>
      </c>
    </row>
    <row r="298" spans="1:18" ht="24" hidden="1" customHeight="1" x14ac:dyDescent="0.2">
      <c r="A298" s="8">
        <v>285</v>
      </c>
      <c r="B298" s="9" t="s">
        <v>5</v>
      </c>
      <c r="C298" s="9" t="s">
        <v>314</v>
      </c>
      <c r="D298" s="9" t="s">
        <v>342</v>
      </c>
      <c r="E298" s="10" t="s">
        <v>343</v>
      </c>
      <c r="F298" s="8">
        <v>35</v>
      </c>
      <c r="G298" s="8">
        <v>121</v>
      </c>
      <c r="H298" s="8">
        <v>156</v>
      </c>
      <c r="I298" s="11">
        <v>35541960</v>
      </c>
      <c r="J298" s="11">
        <v>32529080</v>
      </c>
      <c r="K298" s="12">
        <v>35541960</v>
      </c>
      <c r="L298" s="12">
        <v>32529080</v>
      </c>
      <c r="M298" s="12">
        <f t="shared" si="13"/>
        <v>28433568</v>
      </c>
      <c r="N298" s="12">
        <f t="shared" si="14"/>
        <v>26023264</v>
      </c>
      <c r="O298" s="2">
        <f t="shared" si="17"/>
        <v>39096156</v>
      </c>
      <c r="P298" s="31">
        <v>0.1</v>
      </c>
      <c r="R298" s="2">
        <v>43310000</v>
      </c>
    </row>
    <row r="299" spans="1:18" ht="24" customHeight="1" x14ac:dyDescent="0.2">
      <c r="A299" s="13">
        <v>286</v>
      </c>
      <c r="B299" s="14" t="s">
        <v>5</v>
      </c>
      <c r="C299" s="14" t="s">
        <v>314</v>
      </c>
      <c r="D299" s="14" t="s">
        <v>344</v>
      </c>
      <c r="E299" s="15">
        <v>753120510010041</v>
      </c>
      <c r="F299" s="13">
        <v>40</v>
      </c>
      <c r="G299" s="13">
        <v>100</v>
      </c>
      <c r="H299" s="13">
        <v>140</v>
      </c>
      <c r="I299" s="11">
        <v>33143040</v>
      </c>
      <c r="J299" s="11">
        <v>28879200</v>
      </c>
      <c r="K299" s="11">
        <v>33143040</v>
      </c>
      <c r="L299" s="11">
        <v>28879200</v>
      </c>
      <c r="M299" s="11">
        <f t="shared" si="13"/>
        <v>26514432</v>
      </c>
      <c r="N299" s="11">
        <f t="shared" si="14"/>
        <v>23103360</v>
      </c>
      <c r="O299" s="2">
        <f t="shared" si="17"/>
        <v>46400256</v>
      </c>
      <c r="P299" s="31">
        <v>0.4</v>
      </c>
      <c r="R299" s="2">
        <v>38800000</v>
      </c>
    </row>
    <row r="300" spans="1:18" ht="24" hidden="1" customHeight="1" x14ac:dyDescent="0.2">
      <c r="A300" s="8">
        <v>287</v>
      </c>
      <c r="B300" s="9" t="s">
        <v>5</v>
      </c>
      <c r="C300" s="9" t="s">
        <v>314</v>
      </c>
      <c r="D300" s="9" t="s">
        <v>345</v>
      </c>
      <c r="E300" s="10">
        <v>753120510260001</v>
      </c>
      <c r="F300" s="8">
        <v>84</v>
      </c>
      <c r="G300" s="8">
        <v>161</v>
      </c>
      <c r="H300" s="8">
        <v>245</v>
      </c>
      <c r="I300" s="11">
        <v>50203360</v>
      </c>
      <c r="J300" s="11">
        <v>45484133.333333336</v>
      </c>
      <c r="K300" s="12">
        <v>50203360</v>
      </c>
      <c r="L300" s="12">
        <v>45484133.333333336</v>
      </c>
      <c r="M300" s="12">
        <f t="shared" si="13"/>
        <v>40162688</v>
      </c>
      <c r="N300" s="12">
        <f t="shared" si="14"/>
        <v>36387306.666666672</v>
      </c>
      <c r="O300" s="2">
        <f t="shared" si="17"/>
        <v>55223696</v>
      </c>
      <c r="P300" s="31">
        <v>0.1</v>
      </c>
      <c r="R300" s="2">
        <v>67790000</v>
      </c>
    </row>
    <row r="301" spans="1:18" ht="24" hidden="1" customHeight="1" x14ac:dyDescent="0.2">
      <c r="A301" s="13">
        <v>288</v>
      </c>
      <c r="B301" s="14" t="s">
        <v>5</v>
      </c>
      <c r="C301" s="14" t="s">
        <v>314</v>
      </c>
      <c r="D301" s="14" t="s">
        <v>346</v>
      </c>
      <c r="E301" s="15">
        <v>815320510150041</v>
      </c>
      <c r="F301" s="13">
        <v>60</v>
      </c>
      <c r="G301" s="13">
        <v>300</v>
      </c>
      <c r="H301" s="13">
        <v>360</v>
      </c>
      <c r="I301" s="11">
        <v>85696080</v>
      </c>
      <c r="J301" s="11">
        <v>74175320</v>
      </c>
      <c r="K301" s="11">
        <v>85696080</v>
      </c>
      <c r="L301" s="11">
        <v>74175320</v>
      </c>
      <c r="M301" s="11">
        <f t="shared" si="13"/>
        <v>68556864</v>
      </c>
      <c r="N301" s="11">
        <f t="shared" si="14"/>
        <v>59340256</v>
      </c>
      <c r="O301" s="2">
        <f t="shared" si="17"/>
        <v>94265688</v>
      </c>
      <c r="P301" s="31">
        <v>0.1</v>
      </c>
      <c r="R301" s="2">
        <v>100120000</v>
      </c>
    </row>
    <row r="302" spans="1:18" ht="24" hidden="1" customHeight="1" x14ac:dyDescent="0.2">
      <c r="A302" s="8">
        <v>289</v>
      </c>
      <c r="B302" s="9" t="s">
        <v>5</v>
      </c>
      <c r="C302" s="9" t="s">
        <v>314</v>
      </c>
      <c r="D302" s="9" t="s">
        <v>347</v>
      </c>
      <c r="E302" s="10">
        <v>815320510030001</v>
      </c>
      <c r="F302" s="8">
        <v>30</v>
      </c>
      <c r="G302" s="8">
        <v>90</v>
      </c>
      <c r="H302" s="8">
        <v>120</v>
      </c>
      <c r="I302" s="11">
        <v>24741760</v>
      </c>
      <c r="J302" s="11">
        <v>22335173.333333332</v>
      </c>
      <c r="K302" s="12">
        <v>24741760</v>
      </c>
      <c r="L302" s="12">
        <v>22335173.333333332</v>
      </c>
      <c r="M302" s="12">
        <f t="shared" si="13"/>
        <v>19793408</v>
      </c>
      <c r="N302" s="12">
        <f t="shared" si="14"/>
        <v>17868138.666666668</v>
      </c>
      <c r="O302" s="2">
        <f t="shared" si="17"/>
        <v>27215936</v>
      </c>
      <c r="P302" s="31">
        <v>0.1</v>
      </c>
      <c r="R302" s="2">
        <v>33290000</v>
      </c>
    </row>
    <row r="303" spans="1:18" ht="24" hidden="1" customHeight="1" x14ac:dyDescent="0.2">
      <c r="A303" s="13">
        <v>290</v>
      </c>
      <c r="B303" s="14" t="s">
        <v>5</v>
      </c>
      <c r="C303" s="14" t="s">
        <v>314</v>
      </c>
      <c r="D303" s="14" t="s">
        <v>348</v>
      </c>
      <c r="E303" s="15">
        <v>753120510030002</v>
      </c>
      <c r="F303" s="13">
        <v>66</v>
      </c>
      <c r="G303" s="13">
        <v>194</v>
      </c>
      <c r="H303" s="13">
        <v>260</v>
      </c>
      <c r="I303" s="11">
        <v>53757440</v>
      </c>
      <c r="J303" s="11">
        <v>48725386.666666664</v>
      </c>
      <c r="K303" s="11">
        <v>53757440</v>
      </c>
      <c r="L303" s="11">
        <v>48725386.666666664</v>
      </c>
      <c r="M303" s="11">
        <f t="shared" si="13"/>
        <v>43005952</v>
      </c>
      <c r="N303" s="11">
        <f t="shared" si="14"/>
        <v>38980309.333333336</v>
      </c>
      <c r="O303" s="2">
        <f t="shared" ref="O303:O366" si="18">K303+K303*P303</f>
        <v>59133184</v>
      </c>
      <c r="P303" s="31">
        <v>0.1</v>
      </c>
      <c r="R303" s="2">
        <v>72130000</v>
      </c>
    </row>
    <row r="304" spans="1:18" ht="24" hidden="1" customHeight="1" x14ac:dyDescent="0.2">
      <c r="A304" s="8">
        <v>291</v>
      </c>
      <c r="B304" s="9" t="s">
        <v>5</v>
      </c>
      <c r="C304" s="9" t="s">
        <v>314</v>
      </c>
      <c r="D304" s="9" t="s">
        <v>349</v>
      </c>
      <c r="E304" s="10">
        <v>753120510040002</v>
      </c>
      <c r="F304" s="8">
        <v>53</v>
      </c>
      <c r="G304" s="8">
        <v>147</v>
      </c>
      <c r="H304" s="8">
        <v>200</v>
      </c>
      <c r="I304" s="11">
        <v>41119840</v>
      </c>
      <c r="J304" s="11">
        <v>37427813.333333336</v>
      </c>
      <c r="K304" s="12">
        <v>41119840</v>
      </c>
      <c r="L304" s="12">
        <v>37427813.333333336</v>
      </c>
      <c r="M304" s="12">
        <f t="shared" si="13"/>
        <v>32895872</v>
      </c>
      <c r="N304" s="12">
        <f t="shared" si="14"/>
        <v>29942250.666666672</v>
      </c>
      <c r="O304" s="2">
        <f t="shared" si="18"/>
        <v>45231824</v>
      </c>
      <c r="P304" s="31">
        <v>0.1</v>
      </c>
      <c r="R304" s="2">
        <v>55460000</v>
      </c>
    </row>
    <row r="305" spans="1:18" ht="24" hidden="1" customHeight="1" x14ac:dyDescent="0.2">
      <c r="A305" s="13">
        <v>292</v>
      </c>
      <c r="B305" s="14" t="s">
        <v>5</v>
      </c>
      <c r="C305" s="14" t="s">
        <v>314</v>
      </c>
      <c r="D305" s="14" t="s">
        <v>350</v>
      </c>
      <c r="E305" s="15">
        <v>753120510280001</v>
      </c>
      <c r="F305" s="13">
        <v>118</v>
      </c>
      <c r="G305" s="13">
        <v>212</v>
      </c>
      <c r="H305" s="13">
        <v>330</v>
      </c>
      <c r="I305" s="11">
        <v>66128960</v>
      </c>
      <c r="J305" s="11">
        <v>59458986.666666664</v>
      </c>
      <c r="K305" s="11">
        <v>66128960</v>
      </c>
      <c r="L305" s="11">
        <v>59458986.666666664</v>
      </c>
      <c r="M305" s="11">
        <f t="shared" si="13"/>
        <v>52903168</v>
      </c>
      <c r="N305" s="11">
        <f t="shared" si="14"/>
        <v>47567189.333333336</v>
      </c>
      <c r="O305" s="2">
        <f t="shared" si="18"/>
        <v>72741856</v>
      </c>
      <c r="P305" s="31">
        <v>0.1</v>
      </c>
      <c r="R305" s="2">
        <v>91270000</v>
      </c>
    </row>
    <row r="306" spans="1:18" ht="24" customHeight="1" x14ac:dyDescent="0.2">
      <c r="A306" s="8">
        <v>293</v>
      </c>
      <c r="B306" s="9" t="s">
        <v>5</v>
      </c>
      <c r="C306" s="9" t="s">
        <v>314</v>
      </c>
      <c r="D306" s="9" t="s">
        <v>351</v>
      </c>
      <c r="E306" s="10" t="s">
        <v>352</v>
      </c>
      <c r="F306" s="8">
        <v>46</v>
      </c>
      <c r="G306" s="8">
        <v>170</v>
      </c>
      <c r="H306" s="8">
        <v>216</v>
      </c>
      <c r="I306" s="11">
        <v>50897040</v>
      </c>
      <c r="J306" s="11">
        <v>44505800</v>
      </c>
      <c r="K306" s="12">
        <f>I306+(I306*0.05)</f>
        <v>53441892</v>
      </c>
      <c r="L306" s="12">
        <f>J306+(J306*0.05)</f>
        <v>46731090</v>
      </c>
      <c r="M306" s="12">
        <f t="shared" si="13"/>
        <v>42753513.600000001</v>
      </c>
      <c r="N306" s="12">
        <f t="shared" si="14"/>
        <v>37384872</v>
      </c>
      <c r="O306" s="2">
        <f t="shared" si="18"/>
        <v>85507027.200000003</v>
      </c>
      <c r="P306" s="31">
        <v>0.6</v>
      </c>
      <c r="R306" s="2">
        <v>59990000</v>
      </c>
    </row>
    <row r="307" spans="1:18" ht="24" hidden="1" customHeight="1" x14ac:dyDescent="0.2">
      <c r="A307" s="13">
        <v>294</v>
      </c>
      <c r="B307" s="14" t="s">
        <v>5</v>
      </c>
      <c r="C307" s="14" t="s">
        <v>314</v>
      </c>
      <c r="D307" s="14" t="s">
        <v>353</v>
      </c>
      <c r="E307" s="15" t="s">
        <v>354</v>
      </c>
      <c r="F307" s="13">
        <v>25</v>
      </c>
      <c r="G307" s="13">
        <v>105</v>
      </c>
      <c r="H307" s="13">
        <v>130</v>
      </c>
      <c r="I307" s="11">
        <v>28443066.666666668</v>
      </c>
      <c r="J307" s="11">
        <v>25895520</v>
      </c>
      <c r="K307" s="11">
        <v>28443066.666666668</v>
      </c>
      <c r="L307" s="11">
        <v>25895520</v>
      </c>
      <c r="M307" s="11">
        <f t="shared" si="13"/>
        <v>22754453.333333336</v>
      </c>
      <c r="N307" s="11">
        <f t="shared" si="14"/>
        <v>20716416</v>
      </c>
      <c r="O307" s="2">
        <f t="shared" si="18"/>
        <v>31287373.333333336</v>
      </c>
      <c r="P307" s="31">
        <v>0.1</v>
      </c>
      <c r="R307" s="2">
        <v>36130000</v>
      </c>
    </row>
    <row r="308" spans="1:18" ht="24" hidden="1" customHeight="1" x14ac:dyDescent="0.2">
      <c r="A308" s="8">
        <v>295</v>
      </c>
      <c r="B308" s="9" t="s">
        <v>5</v>
      </c>
      <c r="C308" s="9" t="s">
        <v>314</v>
      </c>
      <c r="D308" s="9" t="s">
        <v>355</v>
      </c>
      <c r="E308" s="10">
        <v>753120510270031</v>
      </c>
      <c r="F308" s="8">
        <v>15</v>
      </c>
      <c r="G308" s="8">
        <v>44</v>
      </c>
      <c r="H308" s="8">
        <v>59</v>
      </c>
      <c r="I308" s="11">
        <v>14071680</v>
      </c>
      <c r="J308" s="11">
        <v>12405120</v>
      </c>
      <c r="K308" s="12">
        <v>14071680</v>
      </c>
      <c r="L308" s="12">
        <v>12405120</v>
      </c>
      <c r="M308" s="12">
        <f t="shared" si="13"/>
        <v>11257344</v>
      </c>
      <c r="N308" s="12">
        <f t="shared" si="14"/>
        <v>9924096</v>
      </c>
      <c r="O308" s="2">
        <f t="shared" si="18"/>
        <v>15478848</v>
      </c>
      <c r="P308" s="31">
        <v>0.1</v>
      </c>
      <c r="R308" s="2">
        <v>16360000</v>
      </c>
    </row>
    <row r="309" spans="1:18" ht="24" hidden="1" customHeight="1" x14ac:dyDescent="0.2">
      <c r="A309" s="13">
        <v>296</v>
      </c>
      <c r="B309" s="14" t="s">
        <v>5</v>
      </c>
      <c r="C309" s="14" t="s">
        <v>314</v>
      </c>
      <c r="D309" s="14" t="s">
        <v>356</v>
      </c>
      <c r="E309" s="15">
        <v>753120510270021</v>
      </c>
      <c r="F309" s="13">
        <v>34</v>
      </c>
      <c r="G309" s="13">
        <v>103</v>
      </c>
      <c r="H309" s="13">
        <v>137</v>
      </c>
      <c r="I309" s="11">
        <v>32412720</v>
      </c>
      <c r="J309" s="11">
        <v>28171480</v>
      </c>
      <c r="K309" s="11">
        <v>32412720</v>
      </c>
      <c r="L309" s="11">
        <v>28171480</v>
      </c>
      <c r="M309" s="11">
        <f t="shared" si="13"/>
        <v>25930176</v>
      </c>
      <c r="N309" s="11">
        <f t="shared" si="14"/>
        <v>22537184</v>
      </c>
      <c r="O309" s="2">
        <f t="shared" si="18"/>
        <v>35653992</v>
      </c>
      <c r="P309" s="31">
        <v>0.1</v>
      </c>
      <c r="R309" s="2">
        <v>38010000</v>
      </c>
    </row>
    <row r="310" spans="1:18" ht="24" customHeight="1" x14ac:dyDescent="0.2">
      <c r="A310" s="8">
        <v>297</v>
      </c>
      <c r="B310" s="9" t="s">
        <v>5</v>
      </c>
      <c r="C310" s="9" t="s">
        <v>314</v>
      </c>
      <c r="D310" s="9" t="s">
        <v>357</v>
      </c>
      <c r="E310" s="10">
        <v>753120510010061</v>
      </c>
      <c r="F310" s="8">
        <v>60</v>
      </c>
      <c r="G310" s="8">
        <v>112</v>
      </c>
      <c r="H310" s="8">
        <v>172</v>
      </c>
      <c r="I310" s="11">
        <v>41053440</v>
      </c>
      <c r="J310" s="11">
        <v>35578720</v>
      </c>
      <c r="K310" s="12">
        <v>41053440</v>
      </c>
      <c r="L310" s="12">
        <v>35578720</v>
      </c>
      <c r="M310" s="12">
        <f t="shared" si="13"/>
        <v>32842752</v>
      </c>
      <c r="N310" s="12">
        <f t="shared" si="14"/>
        <v>28462976</v>
      </c>
      <c r="O310" s="2">
        <f t="shared" si="18"/>
        <v>57474816</v>
      </c>
      <c r="P310" s="31">
        <v>0.4</v>
      </c>
      <c r="R310" s="2">
        <v>47580000</v>
      </c>
    </row>
    <row r="311" spans="1:18" ht="24" hidden="1" customHeight="1" x14ac:dyDescent="0.2">
      <c r="A311" s="13">
        <v>298</v>
      </c>
      <c r="B311" s="14" t="s">
        <v>5</v>
      </c>
      <c r="C311" s="14" t="s">
        <v>314</v>
      </c>
      <c r="D311" s="14" t="s">
        <v>358</v>
      </c>
      <c r="E311" s="15" t="s">
        <v>359</v>
      </c>
      <c r="F311" s="13">
        <v>28</v>
      </c>
      <c r="G311" s="13">
        <v>104</v>
      </c>
      <c r="H311" s="13">
        <v>132</v>
      </c>
      <c r="I311" s="11">
        <v>31463280</v>
      </c>
      <c r="J311" s="11">
        <v>27047640</v>
      </c>
      <c r="K311" s="11">
        <v>31463280</v>
      </c>
      <c r="L311" s="11">
        <v>27047640</v>
      </c>
      <c r="M311" s="11">
        <f t="shared" si="13"/>
        <v>25170624</v>
      </c>
      <c r="N311" s="11">
        <f t="shared" si="14"/>
        <v>21638112</v>
      </c>
      <c r="O311" s="2">
        <f t="shared" si="18"/>
        <v>34609608</v>
      </c>
      <c r="P311" s="31">
        <v>0.1</v>
      </c>
      <c r="R311" s="2">
        <v>36660000</v>
      </c>
    </row>
    <row r="312" spans="1:18" ht="24" hidden="1" customHeight="1" x14ac:dyDescent="0.2">
      <c r="A312" s="8">
        <v>299</v>
      </c>
      <c r="B312" s="9" t="s">
        <v>5</v>
      </c>
      <c r="C312" s="9" t="s">
        <v>314</v>
      </c>
      <c r="D312" s="9" t="s">
        <v>360</v>
      </c>
      <c r="E312" s="10">
        <v>753120510020001</v>
      </c>
      <c r="F312" s="8">
        <v>76</v>
      </c>
      <c r="G312" s="8">
        <v>112</v>
      </c>
      <c r="H312" s="8">
        <v>188</v>
      </c>
      <c r="I312" s="11">
        <v>41733093.333333336</v>
      </c>
      <c r="J312" s="11">
        <v>38061973.333333336</v>
      </c>
      <c r="K312" s="12">
        <v>41733093.333333336</v>
      </c>
      <c r="L312" s="12">
        <v>38061973.333333336</v>
      </c>
      <c r="M312" s="12">
        <f t="shared" si="13"/>
        <v>33386474.666666672</v>
      </c>
      <c r="N312" s="12">
        <f t="shared" si="14"/>
        <v>30449578.666666672</v>
      </c>
      <c r="O312" s="2">
        <f t="shared" si="18"/>
        <v>45906402.666666672</v>
      </c>
      <c r="P312" s="31">
        <v>0.1</v>
      </c>
      <c r="R312" s="2">
        <v>51920000</v>
      </c>
    </row>
    <row r="313" spans="1:18" ht="24" hidden="1" customHeight="1" x14ac:dyDescent="0.2">
      <c r="A313" s="13">
        <v>300</v>
      </c>
      <c r="B313" s="14" t="s">
        <v>5</v>
      </c>
      <c r="C313" s="14" t="s">
        <v>314</v>
      </c>
      <c r="D313" s="14" t="s">
        <v>361</v>
      </c>
      <c r="E313" s="15">
        <v>753120510310002</v>
      </c>
      <c r="F313" s="13">
        <v>46</v>
      </c>
      <c r="G313" s="13">
        <v>129</v>
      </c>
      <c r="H313" s="13">
        <v>175</v>
      </c>
      <c r="I313" s="11">
        <v>35546560</v>
      </c>
      <c r="J313" s="11">
        <v>32338133.333333332</v>
      </c>
      <c r="K313" s="11">
        <v>35546560</v>
      </c>
      <c r="L313" s="11">
        <v>32338133.333333332</v>
      </c>
      <c r="M313" s="11">
        <f t="shared" si="13"/>
        <v>28437248</v>
      </c>
      <c r="N313" s="11">
        <f t="shared" si="14"/>
        <v>25870506.666666668</v>
      </c>
      <c r="O313" s="2">
        <f t="shared" si="18"/>
        <v>39101216</v>
      </c>
      <c r="P313" s="31">
        <v>0.1</v>
      </c>
      <c r="R313" s="2">
        <v>48530000</v>
      </c>
    </row>
    <row r="314" spans="1:18" ht="24" hidden="1" customHeight="1" x14ac:dyDescent="0.2">
      <c r="A314" s="8">
        <v>301</v>
      </c>
      <c r="B314" s="9" t="s">
        <v>5</v>
      </c>
      <c r="C314" s="9" t="s">
        <v>314</v>
      </c>
      <c r="D314" s="9" t="s">
        <v>362</v>
      </c>
      <c r="E314" s="10">
        <v>753120510330001</v>
      </c>
      <c r="F314" s="8">
        <v>97</v>
      </c>
      <c r="G314" s="8">
        <v>178</v>
      </c>
      <c r="H314" s="8">
        <v>275</v>
      </c>
      <c r="I314" s="11">
        <v>56158413.333333336</v>
      </c>
      <c r="J314" s="11">
        <v>50722413.333333336</v>
      </c>
      <c r="K314" s="12">
        <v>56158413.333333336</v>
      </c>
      <c r="L314" s="12">
        <v>50722413.333333336</v>
      </c>
      <c r="M314" s="12">
        <f t="shared" si="13"/>
        <v>44926730.666666672</v>
      </c>
      <c r="N314" s="12">
        <f t="shared" si="14"/>
        <v>40577930.666666672</v>
      </c>
      <c r="O314" s="2">
        <f t="shared" si="18"/>
        <v>61774254.666666672</v>
      </c>
      <c r="P314" s="31">
        <v>0.1</v>
      </c>
      <c r="R314" s="2">
        <v>76070000</v>
      </c>
    </row>
    <row r="315" spans="1:18" ht="24" customHeight="1" x14ac:dyDescent="0.2">
      <c r="A315" s="13">
        <v>302</v>
      </c>
      <c r="B315" s="14" t="s">
        <v>5</v>
      </c>
      <c r="C315" s="14" t="s">
        <v>314</v>
      </c>
      <c r="D315" s="14" t="s">
        <v>363</v>
      </c>
      <c r="E315" s="15">
        <v>753120510300002</v>
      </c>
      <c r="F315" s="13">
        <v>75</v>
      </c>
      <c r="G315" s="13">
        <v>225</v>
      </c>
      <c r="H315" s="13">
        <v>300</v>
      </c>
      <c r="I315" s="11">
        <v>69704640</v>
      </c>
      <c r="J315" s="11">
        <v>61102800</v>
      </c>
      <c r="K315" s="11">
        <v>69704640</v>
      </c>
      <c r="L315" s="11">
        <v>61102800</v>
      </c>
      <c r="M315" s="11">
        <f t="shared" si="13"/>
        <v>55763712</v>
      </c>
      <c r="N315" s="11">
        <f t="shared" si="14"/>
        <v>48882240</v>
      </c>
      <c r="O315" s="2">
        <f t="shared" si="18"/>
        <v>111527424</v>
      </c>
      <c r="P315" s="31">
        <v>0.6</v>
      </c>
      <c r="R315" s="2">
        <v>83230000</v>
      </c>
    </row>
    <row r="316" spans="1:18" ht="24" hidden="1" customHeight="1" x14ac:dyDescent="0.2">
      <c r="A316" s="8">
        <v>303</v>
      </c>
      <c r="B316" s="9" t="s">
        <v>5</v>
      </c>
      <c r="C316" s="9" t="s">
        <v>314</v>
      </c>
      <c r="D316" s="9" t="s">
        <v>364</v>
      </c>
      <c r="E316" s="10">
        <v>753120510270001</v>
      </c>
      <c r="F316" s="8">
        <v>82</v>
      </c>
      <c r="G316" s="8">
        <v>243</v>
      </c>
      <c r="H316" s="8">
        <v>325</v>
      </c>
      <c r="I316" s="11">
        <v>75992400</v>
      </c>
      <c r="J316" s="11">
        <v>66282120</v>
      </c>
      <c r="K316" s="12">
        <v>75992400</v>
      </c>
      <c r="L316" s="12">
        <v>66282120</v>
      </c>
      <c r="M316" s="12">
        <f t="shared" si="13"/>
        <v>60793920</v>
      </c>
      <c r="N316" s="12">
        <f t="shared" si="14"/>
        <v>53025696</v>
      </c>
      <c r="O316" s="2">
        <f t="shared" si="18"/>
        <v>83591640</v>
      </c>
      <c r="P316" s="31">
        <v>0.1</v>
      </c>
      <c r="R316" s="2">
        <v>90160000</v>
      </c>
    </row>
    <row r="317" spans="1:18" ht="24" hidden="1" customHeight="1" x14ac:dyDescent="0.2">
      <c r="A317" s="13">
        <v>304</v>
      </c>
      <c r="B317" s="14" t="s">
        <v>5</v>
      </c>
      <c r="C317" s="14" t="s">
        <v>314</v>
      </c>
      <c r="D317" s="14" t="s">
        <v>365</v>
      </c>
      <c r="E317" s="15">
        <v>753420510020001</v>
      </c>
      <c r="F317" s="13">
        <v>44</v>
      </c>
      <c r="G317" s="13">
        <v>66</v>
      </c>
      <c r="H317" s="13">
        <v>110</v>
      </c>
      <c r="I317" s="11">
        <v>22516640</v>
      </c>
      <c r="J317" s="11">
        <v>20388026.666666668</v>
      </c>
      <c r="K317" s="11">
        <v>22516640</v>
      </c>
      <c r="L317" s="11">
        <v>20388026.666666668</v>
      </c>
      <c r="M317" s="11">
        <f t="shared" si="13"/>
        <v>18013312</v>
      </c>
      <c r="N317" s="11">
        <f t="shared" si="14"/>
        <v>16310421.333333336</v>
      </c>
      <c r="O317" s="2">
        <f t="shared" si="18"/>
        <v>24768304</v>
      </c>
      <c r="P317" s="31">
        <v>0.1</v>
      </c>
      <c r="R317" s="2">
        <v>30380000</v>
      </c>
    </row>
    <row r="318" spans="1:18" ht="24" hidden="1" customHeight="1" x14ac:dyDescent="0.2">
      <c r="A318" s="8">
        <v>305</v>
      </c>
      <c r="B318" s="9" t="s">
        <v>5</v>
      </c>
      <c r="C318" s="9" t="s">
        <v>314</v>
      </c>
      <c r="D318" s="9" t="s">
        <v>366</v>
      </c>
      <c r="E318" s="10" t="s">
        <v>367</v>
      </c>
      <c r="F318" s="8">
        <v>44</v>
      </c>
      <c r="G318" s="8">
        <v>66</v>
      </c>
      <c r="H318" s="8">
        <v>110</v>
      </c>
      <c r="I318" s="11">
        <v>25991760</v>
      </c>
      <c r="J318" s="11">
        <v>22577080</v>
      </c>
      <c r="K318" s="12">
        <v>25991760</v>
      </c>
      <c r="L318" s="12">
        <v>22577080</v>
      </c>
      <c r="M318" s="12">
        <f t="shared" si="13"/>
        <v>20793408</v>
      </c>
      <c r="N318" s="12">
        <f t="shared" si="14"/>
        <v>18061664</v>
      </c>
      <c r="O318" s="2">
        <f t="shared" si="18"/>
        <v>28590936</v>
      </c>
      <c r="P318" s="31">
        <v>0.1</v>
      </c>
      <c r="R318" s="2">
        <v>30380000</v>
      </c>
    </row>
    <row r="319" spans="1:18" ht="24" hidden="1" customHeight="1" x14ac:dyDescent="0.2">
      <c r="A319" s="13">
        <v>306</v>
      </c>
      <c r="B319" s="14" t="s">
        <v>5</v>
      </c>
      <c r="C319" s="14" t="s">
        <v>314</v>
      </c>
      <c r="D319" s="14" t="s">
        <v>368</v>
      </c>
      <c r="E319" s="15">
        <v>753120510240001</v>
      </c>
      <c r="F319" s="13">
        <v>104</v>
      </c>
      <c r="G319" s="13">
        <v>276</v>
      </c>
      <c r="H319" s="13">
        <v>380</v>
      </c>
      <c r="I319" s="11">
        <v>77664480</v>
      </c>
      <c r="J319" s="11">
        <v>70227120</v>
      </c>
      <c r="K319" s="11">
        <v>77664480</v>
      </c>
      <c r="L319" s="11">
        <v>70227120</v>
      </c>
      <c r="M319" s="11">
        <f t="shared" si="13"/>
        <v>62131584</v>
      </c>
      <c r="N319" s="11">
        <f t="shared" si="14"/>
        <v>56181696</v>
      </c>
      <c r="O319" s="2">
        <f t="shared" si="18"/>
        <v>85430928</v>
      </c>
      <c r="P319" s="31">
        <v>0.1</v>
      </c>
      <c r="R319" s="2">
        <v>105360000</v>
      </c>
    </row>
    <row r="320" spans="1:18" ht="24" hidden="1" customHeight="1" x14ac:dyDescent="0.2">
      <c r="A320" s="8">
        <v>307</v>
      </c>
      <c r="B320" s="9" t="s">
        <v>5</v>
      </c>
      <c r="C320" s="9" t="s">
        <v>314</v>
      </c>
      <c r="D320" s="9" t="s">
        <v>369</v>
      </c>
      <c r="E320" s="10">
        <v>815320510100001</v>
      </c>
      <c r="F320" s="8">
        <v>68</v>
      </c>
      <c r="G320" s="8">
        <v>207</v>
      </c>
      <c r="H320" s="8">
        <v>275</v>
      </c>
      <c r="I320" s="11">
        <v>58999860</v>
      </c>
      <c r="J320" s="11">
        <v>53736126.666666664</v>
      </c>
      <c r="K320" s="12">
        <v>58999860</v>
      </c>
      <c r="L320" s="12">
        <v>53736126.666666664</v>
      </c>
      <c r="M320" s="12">
        <f t="shared" si="13"/>
        <v>47199888</v>
      </c>
      <c r="N320" s="12">
        <f t="shared" si="14"/>
        <v>42988901.333333336</v>
      </c>
      <c r="O320" s="2">
        <f t="shared" si="18"/>
        <v>64899846</v>
      </c>
      <c r="P320" s="31">
        <v>0.1</v>
      </c>
      <c r="R320" s="2">
        <v>76300000</v>
      </c>
    </row>
    <row r="321" spans="1:18" ht="24" hidden="1" customHeight="1" x14ac:dyDescent="0.2">
      <c r="A321" s="13">
        <v>308</v>
      </c>
      <c r="B321" s="14" t="s">
        <v>5</v>
      </c>
      <c r="C321" s="14" t="s">
        <v>314</v>
      </c>
      <c r="D321" s="14" t="s">
        <v>370</v>
      </c>
      <c r="E321" s="15" t="s">
        <v>371</v>
      </c>
      <c r="F321" s="13">
        <v>63</v>
      </c>
      <c r="G321" s="13">
        <v>134</v>
      </c>
      <c r="H321" s="13">
        <v>197</v>
      </c>
      <c r="I321" s="11">
        <v>46032480</v>
      </c>
      <c r="J321" s="11">
        <v>40339440</v>
      </c>
      <c r="K321" s="11">
        <v>46032480</v>
      </c>
      <c r="L321" s="11">
        <v>40339440</v>
      </c>
      <c r="M321" s="11">
        <f t="shared" si="13"/>
        <v>36825984</v>
      </c>
      <c r="N321" s="11">
        <f t="shared" si="14"/>
        <v>32271552</v>
      </c>
      <c r="O321" s="2">
        <f t="shared" si="18"/>
        <v>50635728</v>
      </c>
      <c r="P321" s="31">
        <v>0.1</v>
      </c>
      <c r="R321" s="2">
        <v>54540000</v>
      </c>
    </row>
    <row r="322" spans="1:18" ht="24" hidden="1" customHeight="1" x14ac:dyDescent="0.2">
      <c r="A322" s="8">
        <v>309</v>
      </c>
      <c r="B322" s="9" t="s">
        <v>5</v>
      </c>
      <c r="C322" s="9" t="s">
        <v>314</v>
      </c>
      <c r="D322" s="9" t="s">
        <v>372</v>
      </c>
      <c r="E322" s="10">
        <v>815320510080001</v>
      </c>
      <c r="F322" s="8">
        <v>180</v>
      </c>
      <c r="G322" s="8">
        <v>810</v>
      </c>
      <c r="H322" s="8">
        <v>990</v>
      </c>
      <c r="I322" s="11">
        <v>204146400</v>
      </c>
      <c r="J322" s="11">
        <v>183335520</v>
      </c>
      <c r="K322" s="12">
        <v>204146400</v>
      </c>
      <c r="L322" s="12">
        <v>183335520</v>
      </c>
      <c r="M322" s="12">
        <f t="shared" si="13"/>
        <v>163317120</v>
      </c>
      <c r="N322" s="12">
        <f t="shared" si="14"/>
        <v>146668416</v>
      </c>
      <c r="O322" s="2">
        <f t="shared" si="18"/>
        <v>224561040</v>
      </c>
      <c r="P322" s="31">
        <v>0.1</v>
      </c>
      <c r="R322" s="2">
        <v>275230000</v>
      </c>
    </row>
    <row r="323" spans="1:18" ht="24" hidden="1" customHeight="1" x14ac:dyDescent="0.2">
      <c r="A323" s="13">
        <v>310</v>
      </c>
      <c r="B323" s="14" t="s">
        <v>5</v>
      </c>
      <c r="C323" s="14" t="s">
        <v>314</v>
      </c>
      <c r="D323" s="14" t="s">
        <v>373</v>
      </c>
      <c r="E323" s="15">
        <v>815320510090001</v>
      </c>
      <c r="F323" s="13">
        <v>180</v>
      </c>
      <c r="G323" s="13">
        <v>810</v>
      </c>
      <c r="H323" s="13">
        <v>990</v>
      </c>
      <c r="I323" s="11">
        <v>204159840</v>
      </c>
      <c r="J323" s="11">
        <v>183335520</v>
      </c>
      <c r="K323" s="11">
        <v>204159840</v>
      </c>
      <c r="L323" s="11">
        <v>183335520</v>
      </c>
      <c r="M323" s="11">
        <f t="shared" si="13"/>
        <v>163327872</v>
      </c>
      <c r="N323" s="11">
        <f t="shared" si="14"/>
        <v>146668416</v>
      </c>
      <c r="O323" s="2">
        <f t="shared" si="18"/>
        <v>224575824</v>
      </c>
      <c r="P323" s="31">
        <v>0.1</v>
      </c>
      <c r="R323" s="2">
        <v>275230000</v>
      </c>
    </row>
    <row r="324" spans="1:18" ht="24" hidden="1" customHeight="1" x14ac:dyDescent="0.2">
      <c r="A324" s="8">
        <v>311</v>
      </c>
      <c r="B324" s="9" t="s">
        <v>5</v>
      </c>
      <c r="C324" s="9" t="s">
        <v>314</v>
      </c>
      <c r="D324" s="9" t="s">
        <v>374</v>
      </c>
      <c r="E324" s="10" t="s">
        <v>375</v>
      </c>
      <c r="F324" s="8">
        <v>64</v>
      </c>
      <c r="G324" s="8">
        <v>154</v>
      </c>
      <c r="H324" s="8">
        <v>218</v>
      </c>
      <c r="I324" s="11">
        <v>51139680</v>
      </c>
      <c r="J324" s="11">
        <v>44550080</v>
      </c>
      <c r="K324" s="12">
        <v>51139680</v>
      </c>
      <c r="L324" s="12">
        <v>44550080</v>
      </c>
      <c r="M324" s="12">
        <f t="shared" si="13"/>
        <v>40911744</v>
      </c>
      <c r="N324" s="12">
        <f t="shared" si="14"/>
        <v>35640064</v>
      </c>
      <c r="O324" s="2">
        <f t="shared" si="18"/>
        <v>56253648</v>
      </c>
      <c r="P324" s="31">
        <v>0.1</v>
      </c>
      <c r="R324" s="2">
        <v>60410000</v>
      </c>
    </row>
    <row r="325" spans="1:18" ht="24" hidden="1" customHeight="1" x14ac:dyDescent="0.2">
      <c r="A325" s="13">
        <v>312</v>
      </c>
      <c r="B325" s="14" t="s">
        <v>5</v>
      </c>
      <c r="C325" s="14" t="s">
        <v>314</v>
      </c>
      <c r="D325" s="14" t="s">
        <v>376</v>
      </c>
      <c r="E325" s="15">
        <v>741220510010001</v>
      </c>
      <c r="F325" s="13">
        <v>13</v>
      </c>
      <c r="G325" s="13">
        <v>87</v>
      </c>
      <c r="H325" s="13">
        <v>100</v>
      </c>
      <c r="I325" s="11">
        <v>23652000</v>
      </c>
      <c r="J325" s="11">
        <v>20474400</v>
      </c>
      <c r="K325" s="11">
        <v>23652000</v>
      </c>
      <c r="L325" s="11">
        <v>20474400</v>
      </c>
      <c r="M325" s="11">
        <f t="shared" si="13"/>
        <v>18921600</v>
      </c>
      <c r="N325" s="11">
        <f t="shared" si="14"/>
        <v>16379520</v>
      </c>
      <c r="O325" s="2">
        <f t="shared" si="18"/>
        <v>26017200</v>
      </c>
      <c r="P325" s="31">
        <v>0.1</v>
      </c>
      <c r="R325" s="2">
        <v>27840000</v>
      </c>
    </row>
    <row r="326" spans="1:18" ht="24" hidden="1" customHeight="1" x14ac:dyDescent="0.2">
      <c r="A326" s="8">
        <v>313</v>
      </c>
      <c r="B326" s="9" t="s">
        <v>5</v>
      </c>
      <c r="C326" s="9" t="s">
        <v>314</v>
      </c>
      <c r="D326" s="9" t="s">
        <v>377</v>
      </c>
      <c r="E326" s="10">
        <v>815320510120001</v>
      </c>
      <c r="F326" s="8">
        <v>38</v>
      </c>
      <c r="G326" s="8">
        <v>126</v>
      </c>
      <c r="H326" s="8">
        <v>164</v>
      </c>
      <c r="I326" s="11">
        <v>33847520</v>
      </c>
      <c r="J326" s="11">
        <v>30745066.666666668</v>
      </c>
      <c r="K326" s="12">
        <v>33847520</v>
      </c>
      <c r="L326" s="12">
        <v>30745066.666666668</v>
      </c>
      <c r="M326" s="12">
        <f t="shared" si="13"/>
        <v>27078016</v>
      </c>
      <c r="N326" s="12">
        <f t="shared" si="14"/>
        <v>24596053.333333336</v>
      </c>
      <c r="O326" s="2">
        <f t="shared" si="18"/>
        <v>37232272</v>
      </c>
      <c r="P326" s="31">
        <v>0.1</v>
      </c>
      <c r="R326" s="2">
        <v>45520000</v>
      </c>
    </row>
    <row r="327" spans="1:18" ht="24" hidden="1" customHeight="1" x14ac:dyDescent="0.2">
      <c r="A327" s="13">
        <v>314</v>
      </c>
      <c r="B327" s="14" t="s">
        <v>5</v>
      </c>
      <c r="C327" s="14" t="s">
        <v>314</v>
      </c>
      <c r="D327" s="14" t="s">
        <v>378</v>
      </c>
      <c r="E327" s="15" t="s">
        <v>379</v>
      </c>
      <c r="F327" s="13">
        <v>38</v>
      </c>
      <c r="G327" s="13">
        <v>126</v>
      </c>
      <c r="H327" s="13">
        <v>164</v>
      </c>
      <c r="I327" s="11">
        <v>39191520</v>
      </c>
      <c r="J327" s="11">
        <v>34527760</v>
      </c>
      <c r="K327" s="11">
        <v>39191520</v>
      </c>
      <c r="L327" s="11">
        <v>34527760</v>
      </c>
      <c r="M327" s="11">
        <f t="shared" si="13"/>
        <v>31353216</v>
      </c>
      <c r="N327" s="11">
        <f t="shared" si="14"/>
        <v>27622208</v>
      </c>
      <c r="O327" s="2">
        <f t="shared" si="18"/>
        <v>43110672</v>
      </c>
      <c r="P327" s="31">
        <v>0.1</v>
      </c>
      <c r="R327" s="2">
        <v>45520000</v>
      </c>
    </row>
    <row r="328" spans="1:18" ht="24" hidden="1" customHeight="1" x14ac:dyDescent="0.2">
      <c r="A328" s="8">
        <v>315</v>
      </c>
      <c r="B328" s="9" t="s">
        <v>5</v>
      </c>
      <c r="C328" s="9" t="s">
        <v>314</v>
      </c>
      <c r="D328" s="9" t="s">
        <v>380</v>
      </c>
      <c r="E328" s="10" t="s">
        <v>381</v>
      </c>
      <c r="F328" s="8">
        <v>31</v>
      </c>
      <c r="G328" s="8">
        <v>79</v>
      </c>
      <c r="H328" s="8">
        <v>110</v>
      </c>
      <c r="I328" s="11">
        <v>26091600</v>
      </c>
      <c r="J328" s="11">
        <v>22848440</v>
      </c>
      <c r="K328" s="12">
        <v>26091600</v>
      </c>
      <c r="L328" s="12">
        <v>22848440</v>
      </c>
      <c r="M328" s="12">
        <f t="shared" si="13"/>
        <v>20873280</v>
      </c>
      <c r="N328" s="12">
        <f t="shared" si="14"/>
        <v>18278752</v>
      </c>
      <c r="O328" s="2">
        <f t="shared" si="18"/>
        <v>28700760</v>
      </c>
      <c r="P328" s="31">
        <v>0.1</v>
      </c>
      <c r="R328" s="2">
        <v>30490000</v>
      </c>
    </row>
    <row r="329" spans="1:18" ht="24" hidden="1" customHeight="1" x14ac:dyDescent="0.2">
      <c r="A329" s="13">
        <v>316</v>
      </c>
      <c r="B329" s="14" t="s">
        <v>5</v>
      </c>
      <c r="C329" s="14" t="s">
        <v>314</v>
      </c>
      <c r="D329" s="14" t="s">
        <v>382</v>
      </c>
      <c r="E329" s="15">
        <v>753420510030002</v>
      </c>
      <c r="F329" s="13">
        <v>52</v>
      </c>
      <c r="G329" s="13">
        <v>103</v>
      </c>
      <c r="H329" s="13">
        <v>155</v>
      </c>
      <c r="I329" s="11">
        <v>31928320</v>
      </c>
      <c r="J329" s="11">
        <v>29058293.333333332</v>
      </c>
      <c r="K329" s="11">
        <v>31928320</v>
      </c>
      <c r="L329" s="11">
        <v>29058293.333333332</v>
      </c>
      <c r="M329" s="11">
        <f t="shared" si="13"/>
        <v>25542656</v>
      </c>
      <c r="N329" s="11">
        <f t="shared" si="14"/>
        <v>23246634.666666668</v>
      </c>
      <c r="O329" s="2">
        <f t="shared" si="18"/>
        <v>35121152</v>
      </c>
      <c r="P329" s="31">
        <v>0.1</v>
      </c>
      <c r="R329" s="2">
        <v>42890000</v>
      </c>
    </row>
    <row r="330" spans="1:18" ht="24" hidden="1" customHeight="1" x14ac:dyDescent="0.2">
      <c r="A330" s="8">
        <v>317</v>
      </c>
      <c r="B330" s="9" t="s">
        <v>5</v>
      </c>
      <c r="C330" s="9" t="s">
        <v>314</v>
      </c>
      <c r="D330" s="9" t="s">
        <v>383</v>
      </c>
      <c r="E330" s="10" t="s">
        <v>384</v>
      </c>
      <c r="F330" s="8">
        <v>22</v>
      </c>
      <c r="G330" s="8">
        <v>86</v>
      </c>
      <c r="H330" s="8">
        <v>108</v>
      </c>
      <c r="I330" s="11">
        <v>25744800</v>
      </c>
      <c r="J330" s="11">
        <v>22653520</v>
      </c>
      <c r="K330" s="12">
        <f>I330+(I330*0.05)</f>
        <v>27032040</v>
      </c>
      <c r="L330" s="12">
        <f>J330+(J330*0.05)</f>
        <v>23786196</v>
      </c>
      <c r="M330" s="12">
        <f t="shared" si="13"/>
        <v>21625632</v>
      </c>
      <c r="N330" s="12">
        <f t="shared" si="14"/>
        <v>19028956.800000001</v>
      </c>
      <c r="O330" s="2">
        <f t="shared" si="18"/>
        <v>35141652</v>
      </c>
      <c r="P330" s="31">
        <v>0.3</v>
      </c>
      <c r="R330" s="2">
        <v>30000000</v>
      </c>
    </row>
    <row r="331" spans="1:18" ht="24" hidden="1" customHeight="1" x14ac:dyDescent="0.2">
      <c r="A331" s="13">
        <v>318</v>
      </c>
      <c r="B331" s="14" t="s">
        <v>5</v>
      </c>
      <c r="C331" s="14" t="s">
        <v>314</v>
      </c>
      <c r="D331" s="14" t="s">
        <v>385</v>
      </c>
      <c r="E331" s="15">
        <v>753120510060002</v>
      </c>
      <c r="F331" s="13">
        <v>49</v>
      </c>
      <c r="G331" s="13">
        <v>151</v>
      </c>
      <c r="H331" s="13">
        <v>200</v>
      </c>
      <c r="I331" s="11">
        <v>42208750</v>
      </c>
      <c r="J331" s="11">
        <v>38217043.333333336</v>
      </c>
      <c r="K331" s="11">
        <f>I331+(I331*0.05)</f>
        <v>44319187.5</v>
      </c>
      <c r="L331" s="11">
        <f>J331+(J331*0.05)</f>
        <v>40127895.5</v>
      </c>
      <c r="M331" s="11">
        <f t="shared" si="13"/>
        <v>35455350</v>
      </c>
      <c r="N331" s="11">
        <f t="shared" si="14"/>
        <v>32102316.400000002</v>
      </c>
      <c r="O331" s="2">
        <f t="shared" si="18"/>
        <v>57614943.75</v>
      </c>
      <c r="P331" s="31">
        <v>0.3</v>
      </c>
      <c r="R331" s="2">
        <v>55500000</v>
      </c>
    </row>
    <row r="332" spans="1:18" ht="24" customHeight="1" x14ac:dyDescent="0.2">
      <c r="A332" s="8">
        <v>319</v>
      </c>
      <c r="B332" s="9" t="s">
        <v>5</v>
      </c>
      <c r="C332" s="9" t="s">
        <v>314</v>
      </c>
      <c r="D332" s="9" t="s">
        <v>386</v>
      </c>
      <c r="E332" s="10">
        <v>753120510200001</v>
      </c>
      <c r="F332" s="8">
        <v>109</v>
      </c>
      <c r="G332" s="8">
        <v>336</v>
      </c>
      <c r="H332" s="8">
        <v>445</v>
      </c>
      <c r="I332" s="11">
        <v>97292960</v>
      </c>
      <c r="J332" s="11">
        <v>89061360</v>
      </c>
      <c r="K332" s="12">
        <v>97292960</v>
      </c>
      <c r="L332" s="12">
        <v>89061360</v>
      </c>
      <c r="M332" s="12">
        <f t="shared" si="13"/>
        <v>77834368</v>
      </c>
      <c r="N332" s="12">
        <f t="shared" si="14"/>
        <v>71249088</v>
      </c>
      <c r="O332" s="2">
        <f t="shared" si="18"/>
        <v>136210144</v>
      </c>
      <c r="P332" s="31">
        <v>0.4</v>
      </c>
      <c r="R332" s="2">
        <v>123480000</v>
      </c>
    </row>
    <row r="333" spans="1:18" ht="24" customHeight="1" x14ac:dyDescent="0.2">
      <c r="A333" s="13">
        <v>320</v>
      </c>
      <c r="B333" s="14" t="s">
        <v>5</v>
      </c>
      <c r="C333" s="14" t="s">
        <v>314</v>
      </c>
      <c r="D333" s="14" t="s">
        <v>387</v>
      </c>
      <c r="E333" s="15" t="s">
        <v>388</v>
      </c>
      <c r="F333" s="13">
        <v>65</v>
      </c>
      <c r="G333" s="13">
        <v>241</v>
      </c>
      <c r="H333" s="13">
        <v>306</v>
      </c>
      <c r="I333" s="11">
        <v>72750240</v>
      </c>
      <c r="J333" s="11">
        <v>63333360</v>
      </c>
      <c r="K333" s="11">
        <v>72750240</v>
      </c>
      <c r="L333" s="11">
        <v>63333360</v>
      </c>
      <c r="M333" s="11">
        <f t="shared" si="13"/>
        <v>58200192</v>
      </c>
      <c r="N333" s="11">
        <f t="shared" si="14"/>
        <v>50666688</v>
      </c>
      <c r="O333" s="2">
        <f t="shared" si="18"/>
        <v>101850336</v>
      </c>
      <c r="P333" s="31">
        <v>0.4</v>
      </c>
      <c r="R333" s="2">
        <v>84990000</v>
      </c>
    </row>
    <row r="334" spans="1:18" ht="24" hidden="1" customHeight="1" x14ac:dyDescent="0.2">
      <c r="A334" s="8">
        <v>321</v>
      </c>
      <c r="B334" s="9" t="s">
        <v>5</v>
      </c>
      <c r="C334" s="9" t="s">
        <v>314</v>
      </c>
      <c r="D334" s="9" t="s">
        <v>389</v>
      </c>
      <c r="E334" s="10">
        <v>753120510210002</v>
      </c>
      <c r="F334" s="8">
        <v>67</v>
      </c>
      <c r="G334" s="8">
        <v>183</v>
      </c>
      <c r="H334" s="8">
        <v>250</v>
      </c>
      <c r="I334" s="11">
        <v>53420460</v>
      </c>
      <c r="J334" s="11">
        <v>48821046.666666664</v>
      </c>
      <c r="K334" s="12">
        <v>53420460</v>
      </c>
      <c r="L334" s="12">
        <v>48821046.666666664</v>
      </c>
      <c r="M334" s="12">
        <f t="shared" si="13"/>
        <v>42736368</v>
      </c>
      <c r="N334" s="12">
        <f t="shared" si="14"/>
        <v>39056837.333333336</v>
      </c>
      <c r="O334" s="2">
        <f t="shared" si="18"/>
        <v>58762506</v>
      </c>
      <c r="P334" s="31">
        <v>0.1</v>
      </c>
      <c r="R334" s="2">
        <v>69320000</v>
      </c>
    </row>
    <row r="335" spans="1:18" ht="24" hidden="1" customHeight="1" x14ac:dyDescent="0.2">
      <c r="A335" s="13">
        <v>322</v>
      </c>
      <c r="B335" s="14" t="s">
        <v>5</v>
      </c>
      <c r="C335" s="14" t="s">
        <v>314</v>
      </c>
      <c r="D335" s="14" t="s">
        <v>390</v>
      </c>
      <c r="E335" s="15" t="s">
        <v>391</v>
      </c>
      <c r="F335" s="13">
        <v>58</v>
      </c>
      <c r="G335" s="13">
        <v>151</v>
      </c>
      <c r="H335" s="13">
        <v>209</v>
      </c>
      <c r="I335" s="11">
        <v>49889040</v>
      </c>
      <c r="J335" s="11">
        <v>43838840</v>
      </c>
      <c r="K335" s="11">
        <v>49889040</v>
      </c>
      <c r="L335" s="11">
        <v>43838840</v>
      </c>
      <c r="M335" s="11">
        <f t="shared" ref="M335:M398" si="19">K335*0.8</f>
        <v>39911232</v>
      </c>
      <c r="N335" s="11">
        <f t="shared" ref="N335:N398" si="20">L335*0.8</f>
        <v>35071072</v>
      </c>
      <c r="O335" s="2">
        <f t="shared" si="18"/>
        <v>54877944</v>
      </c>
      <c r="P335" s="31">
        <v>0.1</v>
      </c>
      <c r="R335" s="2">
        <v>57940000</v>
      </c>
    </row>
    <row r="336" spans="1:18" ht="24" hidden="1" customHeight="1" x14ac:dyDescent="0.2">
      <c r="A336" s="8">
        <v>323</v>
      </c>
      <c r="B336" s="9" t="s">
        <v>5</v>
      </c>
      <c r="C336" s="9" t="s">
        <v>314</v>
      </c>
      <c r="D336" s="9" t="s">
        <v>392</v>
      </c>
      <c r="E336" s="10">
        <v>216340510030001</v>
      </c>
      <c r="F336" s="8">
        <v>100</v>
      </c>
      <c r="G336" s="8">
        <v>700</v>
      </c>
      <c r="H336" s="8">
        <v>800</v>
      </c>
      <c r="I336" s="11">
        <v>230337760</v>
      </c>
      <c r="J336" s="11">
        <v>209265333.33333334</v>
      </c>
      <c r="K336" s="12">
        <v>230337760</v>
      </c>
      <c r="L336" s="12">
        <v>209265333.33333334</v>
      </c>
      <c r="M336" s="12">
        <f t="shared" si="19"/>
        <v>184270208</v>
      </c>
      <c r="N336" s="12">
        <f t="shared" si="20"/>
        <v>167412266.66666669</v>
      </c>
      <c r="O336" s="2">
        <f t="shared" si="18"/>
        <v>253371536</v>
      </c>
      <c r="P336" s="31">
        <v>0.1</v>
      </c>
      <c r="R336" s="2">
        <v>222780000</v>
      </c>
    </row>
    <row r="337" spans="1:18" ht="24" customHeight="1" x14ac:dyDescent="0.2">
      <c r="A337" s="13">
        <v>324</v>
      </c>
      <c r="B337" s="14" t="s">
        <v>5</v>
      </c>
      <c r="C337" s="14" t="s">
        <v>314</v>
      </c>
      <c r="D337" s="14" t="s">
        <v>393</v>
      </c>
      <c r="E337" s="15">
        <v>216340510040001</v>
      </c>
      <c r="F337" s="13">
        <v>29</v>
      </c>
      <c r="G337" s="13">
        <v>123</v>
      </c>
      <c r="H337" s="13">
        <v>152</v>
      </c>
      <c r="I337" s="11">
        <v>49647460</v>
      </c>
      <c r="J337" s="11">
        <v>43588720</v>
      </c>
      <c r="K337" s="11">
        <v>49647460</v>
      </c>
      <c r="L337" s="11">
        <v>43588720</v>
      </c>
      <c r="M337" s="11">
        <f t="shared" si="19"/>
        <v>39717968</v>
      </c>
      <c r="N337" s="11">
        <f t="shared" si="20"/>
        <v>34870976</v>
      </c>
      <c r="O337" s="2">
        <f t="shared" si="18"/>
        <v>99294920</v>
      </c>
      <c r="P337" s="31">
        <v>1</v>
      </c>
      <c r="R337" s="2">
        <v>42240000</v>
      </c>
    </row>
    <row r="338" spans="1:18" ht="24" hidden="1" customHeight="1" x14ac:dyDescent="0.2">
      <c r="A338" s="8">
        <v>325</v>
      </c>
      <c r="B338" s="9" t="s">
        <v>5</v>
      </c>
      <c r="C338" s="9" t="s">
        <v>314</v>
      </c>
      <c r="D338" s="9" t="s">
        <v>394</v>
      </c>
      <c r="E338" s="10">
        <v>216340510010001</v>
      </c>
      <c r="F338" s="8">
        <v>113</v>
      </c>
      <c r="G338" s="8">
        <v>427</v>
      </c>
      <c r="H338" s="8">
        <v>540</v>
      </c>
      <c r="I338" s="11">
        <v>141459053.33333334</v>
      </c>
      <c r="J338" s="11">
        <v>127628106.66666667</v>
      </c>
      <c r="K338" s="12">
        <v>141459053.33333334</v>
      </c>
      <c r="L338" s="12">
        <v>127628106.66666667</v>
      </c>
      <c r="M338" s="12">
        <f t="shared" si="19"/>
        <v>113167242.66666669</v>
      </c>
      <c r="N338" s="12">
        <f t="shared" si="20"/>
        <v>102102485.33333334</v>
      </c>
      <c r="O338" s="2">
        <f t="shared" si="18"/>
        <v>155604958.66666669</v>
      </c>
      <c r="P338" s="31">
        <v>0.1</v>
      </c>
      <c r="R338" s="2">
        <v>150000000</v>
      </c>
    </row>
    <row r="339" spans="1:18" ht="24" hidden="1" customHeight="1" x14ac:dyDescent="0.2">
      <c r="A339" s="13">
        <v>326</v>
      </c>
      <c r="B339" s="14" t="s">
        <v>5</v>
      </c>
      <c r="C339" s="14" t="s">
        <v>314</v>
      </c>
      <c r="D339" s="14" t="s">
        <v>395</v>
      </c>
      <c r="E339" s="15">
        <v>216340510050001</v>
      </c>
      <c r="F339" s="13">
        <v>78</v>
      </c>
      <c r="G339" s="13">
        <v>222</v>
      </c>
      <c r="H339" s="13">
        <v>300</v>
      </c>
      <c r="I339" s="11">
        <v>84831546.666666672</v>
      </c>
      <c r="J339" s="11">
        <v>77017626.666666672</v>
      </c>
      <c r="K339" s="11">
        <v>84831546.666666672</v>
      </c>
      <c r="L339" s="11">
        <v>77017626.666666672</v>
      </c>
      <c r="M339" s="11">
        <f t="shared" si="19"/>
        <v>67865237.333333343</v>
      </c>
      <c r="N339" s="11">
        <f t="shared" si="20"/>
        <v>61614101.333333343</v>
      </c>
      <c r="O339" s="2">
        <f t="shared" si="18"/>
        <v>93314701.333333343</v>
      </c>
      <c r="P339" s="31">
        <v>0.1</v>
      </c>
      <c r="R339" s="2">
        <v>83210000</v>
      </c>
    </row>
    <row r="340" spans="1:18" ht="24" hidden="1" customHeight="1" x14ac:dyDescent="0.2">
      <c r="A340" s="8">
        <v>327</v>
      </c>
      <c r="B340" s="9" t="s">
        <v>5</v>
      </c>
      <c r="C340" s="9" t="s">
        <v>314</v>
      </c>
      <c r="D340" s="9" t="s">
        <v>396</v>
      </c>
      <c r="E340" s="10">
        <v>216340510020001</v>
      </c>
      <c r="F340" s="8">
        <v>75</v>
      </c>
      <c r="G340" s="8">
        <v>160</v>
      </c>
      <c r="H340" s="8">
        <v>235</v>
      </c>
      <c r="I340" s="11">
        <v>66036253.333333336</v>
      </c>
      <c r="J340" s="11">
        <v>60057386.666666664</v>
      </c>
      <c r="K340" s="12">
        <v>66036253.333333336</v>
      </c>
      <c r="L340" s="12">
        <v>60057386.666666664</v>
      </c>
      <c r="M340" s="12">
        <f t="shared" si="19"/>
        <v>52829002.666666672</v>
      </c>
      <c r="N340" s="12">
        <f t="shared" si="20"/>
        <v>48045909.333333336</v>
      </c>
      <c r="O340" s="2">
        <f t="shared" si="18"/>
        <v>72639878.666666672</v>
      </c>
      <c r="P340" s="31">
        <v>0.1</v>
      </c>
      <c r="R340" s="2">
        <v>65070000</v>
      </c>
    </row>
    <row r="341" spans="1:18" ht="24" hidden="1" customHeight="1" x14ac:dyDescent="0.2">
      <c r="A341" s="13">
        <v>328</v>
      </c>
      <c r="B341" s="14" t="s">
        <v>5</v>
      </c>
      <c r="C341" s="14" t="s">
        <v>314</v>
      </c>
      <c r="D341" s="14" t="s">
        <v>397</v>
      </c>
      <c r="E341" s="15" t="s">
        <v>398</v>
      </c>
      <c r="F341" s="13">
        <v>54</v>
      </c>
      <c r="G341" s="13">
        <v>210</v>
      </c>
      <c r="H341" s="13">
        <v>264</v>
      </c>
      <c r="I341" s="11">
        <v>63444480</v>
      </c>
      <c r="J341" s="11">
        <v>56080880</v>
      </c>
      <c r="K341" s="11">
        <v>63444480</v>
      </c>
      <c r="L341" s="11">
        <v>56080880</v>
      </c>
      <c r="M341" s="11">
        <f t="shared" si="19"/>
        <v>50755584</v>
      </c>
      <c r="N341" s="11">
        <f t="shared" si="20"/>
        <v>44864704</v>
      </c>
      <c r="O341" s="2">
        <f t="shared" si="18"/>
        <v>69788928</v>
      </c>
      <c r="P341" s="31">
        <v>0.1</v>
      </c>
      <c r="R341" s="2">
        <v>73340000</v>
      </c>
    </row>
    <row r="342" spans="1:18" ht="24" hidden="1" customHeight="1" x14ac:dyDescent="0.2">
      <c r="A342" s="8">
        <v>329</v>
      </c>
      <c r="B342" s="9" t="s">
        <v>5</v>
      </c>
      <c r="C342" s="9" t="s">
        <v>314</v>
      </c>
      <c r="D342" s="9" t="s">
        <v>399</v>
      </c>
      <c r="E342" s="10" t="s">
        <v>400</v>
      </c>
      <c r="F342" s="8">
        <v>54</v>
      </c>
      <c r="G342" s="8">
        <v>170</v>
      </c>
      <c r="H342" s="8">
        <v>224</v>
      </c>
      <c r="I342" s="11">
        <v>53187360</v>
      </c>
      <c r="J342" s="11">
        <v>46810880</v>
      </c>
      <c r="K342" s="12">
        <v>53187360</v>
      </c>
      <c r="L342" s="12">
        <v>46810880</v>
      </c>
      <c r="M342" s="12">
        <f t="shared" si="19"/>
        <v>42549888</v>
      </c>
      <c r="N342" s="12">
        <f t="shared" si="20"/>
        <v>37448704</v>
      </c>
      <c r="O342" s="2">
        <f t="shared" si="18"/>
        <v>58506096</v>
      </c>
      <c r="P342" s="31">
        <v>0.1</v>
      </c>
      <c r="R342" s="2">
        <v>62160000</v>
      </c>
    </row>
    <row r="343" spans="1:18" ht="24" hidden="1" customHeight="1" x14ac:dyDescent="0.2">
      <c r="A343" s="13">
        <v>330</v>
      </c>
      <c r="B343" s="14" t="s">
        <v>5</v>
      </c>
      <c r="C343" s="14" t="s">
        <v>314</v>
      </c>
      <c r="D343" s="14" t="s">
        <v>401</v>
      </c>
      <c r="E343" s="15">
        <v>753120510220001</v>
      </c>
      <c r="F343" s="13">
        <v>94</v>
      </c>
      <c r="G343" s="13">
        <v>271</v>
      </c>
      <c r="H343" s="13">
        <v>365</v>
      </c>
      <c r="I343" s="11">
        <v>76675366.666666672</v>
      </c>
      <c r="J343" s="11">
        <v>69730486.666666672</v>
      </c>
      <c r="K343" s="11">
        <v>76675366.666666672</v>
      </c>
      <c r="L343" s="11">
        <v>69730486.666666672</v>
      </c>
      <c r="M343" s="11">
        <f t="shared" si="19"/>
        <v>61340293.333333343</v>
      </c>
      <c r="N343" s="11">
        <f t="shared" si="20"/>
        <v>55784389.333333343</v>
      </c>
      <c r="O343" s="2">
        <f t="shared" si="18"/>
        <v>84342903.333333343</v>
      </c>
      <c r="P343" s="31">
        <v>0.1</v>
      </c>
      <c r="R343" s="2">
        <v>101250000</v>
      </c>
    </row>
    <row r="344" spans="1:18" ht="24" customHeight="1" x14ac:dyDescent="0.2">
      <c r="A344" s="8">
        <v>331</v>
      </c>
      <c r="B344" s="9" t="s">
        <v>5</v>
      </c>
      <c r="C344" s="9" t="s">
        <v>314</v>
      </c>
      <c r="D344" s="9" t="s">
        <v>402</v>
      </c>
      <c r="E344" s="10">
        <v>753220510010002</v>
      </c>
      <c r="F344" s="8">
        <v>31</v>
      </c>
      <c r="G344" s="8">
        <v>139</v>
      </c>
      <c r="H344" s="8">
        <v>170</v>
      </c>
      <c r="I344" s="11">
        <v>35999520</v>
      </c>
      <c r="J344" s="11">
        <v>32706480</v>
      </c>
      <c r="K344" s="12">
        <v>35999520</v>
      </c>
      <c r="L344" s="12">
        <v>32706480</v>
      </c>
      <c r="M344" s="12">
        <f t="shared" si="19"/>
        <v>28799616</v>
      </c>
      <c r="N344" s="12">
        <f t="shared" si="20"/>
        <v>26165184</v>
      </c>
      <c r="O344" s="2">
        <f t="shared" si="18"/>
        <v>71999040</v>
      </c>
      <c r="P344" s="31">
        <v>1</v>
      </c>
      <c r="R344" s="2">
        <v>47260000</v>
      </c>
    </row>
    <row r="345" spans="1:18" ht="24" hidden="1" customHeight="1" x14ac:dyDescent="0.2">
      <c r="A345" s="13">
        <v>332</v>
      </c>
      <c r="B345" s="14" t="s">
        <v>5</v>
      </c>
      <c r="C345" s="14" t="s">
        <v>314</v>
      </c>
      <c r="D345" s="14" t="s">
        <v>403</v>
      </c>
      <c r="E345" s="15">
        <v>815320510160001</v>
      </c>
      <c r="F345" s="13">
        <v>190</v>
      </c>
      <c r="G345" s="13">
        <v>875</v>
      </c>
      <c r="H345" s="13">
        <v>1065</v>
      </c>
      <c r="I345" s="11">
        <v>218835360</v>
      </c>
      <c r="J345" s="11">
        <v>197898960</v>
      </c>
      <c r="K345" s="11">
        <v>218835360</v>
      </c>
      <c r="L345" s="11">
        <v>197898960</v>
      </c>
      <c r="M345" s="11">
        <f t="shared" si="19"/>
        <v>175068288</v>
      </c>
      <c r="N345" s="11">
        <f t="shared" si="20"/>
        <v>158319168</v>
      </c>
      <c r="O345" s="2">
        <f t="shared" si="18"/>
        <v>240718896</v>
      </c>
      <c r="P345" s="31">
        <v>0.1</v>
      </c>
      <c r="R345" s="2">
        <v>296110000</v>
      </c>
    </row>
    <row r="346" spans="1:18" ht="24" hidden="1" customHeight="1" x14ac:dyDescent="0.2">
      <c r="A346" s="8">
        <v>333</v>
      </c>
      <c r="B346" s="9" t="s">
        <v>5</v>
      </c>
      <c r="C346" s="9" t="s">
        <v>314</v>
      </c>
      <c r="D346" s="9" t="s">
        <v>404</v>
      </c>
      <c r="E346" s="10">
        <v>815320510200001</v>
      </c>
      <c r="F346" s="8">
        <v>143</v>
      </c>
      <c r="G346" s="8">
        <v>745</v>
      </c>
      <c r="H346" s="8">
        <v>888</v>
      </c>
      <c r="I346" s="11">
        <v>183814080</v>
      </c>
      <c r="J346" s="11">
        <v>166497760</v>
      </c>
      <c r="K346" s="12">
        <v>183814080</v>
      </c>
      <c r="L346" s="12">
        <v>166497760</v>
      </c>
      <c r="M346" s="12">
        <f t="shared" si="19"/>
        <v>147051264</v>
      </c>
      <c r="N346" s="12">
        <f t="shared" si="20"/>
        <v>133198208</v>
      </c>
      <c r="O346" s="2">
        <f t="shared" si="18"/>
        <v>202195488</v>
      </c>
      <c r="P346" s="31">
        <v>0.1</v>
      </c>
      <c r="R346" s="2">
        <v>247020000</v>
      </c>
    </row>
    <row r="347" spans="1:18" ht="24" hidden="1" customHeight="1" x14ac:dyDescent="0.2">
      <c r="A347" s="13">
        <v>334</v>
      </c>
      <c r="B347" s="14" t="s">
        <v>5</v>
      </c>
      <c r="C347" s="14" t="s">
        <v>314</v>
      </c>
      <c r="D347" s="14" t="s">
        <v>405</v>
      </c>
      <c r="E347" s="15">
        <v>753120510050002</v>
      </c>
      <c r="F347" s="13">
        <v>45</v>
      </c>
      <c r="G347" s="13">
        <v>155</v>
      </c>
      <c r="H347" s="13">
        <v>200</v>
      </c>
      <c r="I347" s="11">
        <v>59484533.333333336</v>
      </c>
      <c r="J347" s="11">
        <v>55475386.666666664</v>
      </c>
      <c r="K347" s="11">
        <v>59484533.333333336</v>
      </c>
      <c r="L347" s="11">
        <v>54190000</v>
      </c>
      <c r="M347" s="11">
        <f t="shared" si="19"/>
        <v>47587626.666666672</v>
      </c>
      <c r="N347" s="11">
        <f t="shared" si="20"/>
        <v>43352000</v>
      </c>
      <c r="O347" s="2">
        <f t="shared" si="18"/>
        <v>77329893.333333343</v>
      </c>
      <c r="P347" s="31">
        <v>0.3</v>
      </c>
      <c r="R347" s="2">
        <v>55530000</v>
      </c>
    </row>
    <row r="348" spans="1:18" ht="24" hidden="1" customHeight="1" x14ac:dyDescent="0.2">
      <c r="A348" s="8">
        <v>335</v>
      </c>
      <c r="B348" s="9" t="s">
        <v>5</v>
      </c>
      <c r="C348" s="9" t="s">
        <v>314</v>
      </c>
      <c r="D348" s="9" t="s">
        <v>406</v>
      </c>
      <c r="E348" s="10" t="s">
        <v>407</v>
      </c>
      <c r="F348" s="8">
        <v>46</v>
      </c>
      <c r="G348" s="8">
        <v>134</v>
      </c>
      <c r="H348" s="8">
        <v>180</v>
      </c>
      <c r="I348" s="11">
        <v>42469200</v>
      </c>
      <c r="J348" s="11">
        <v>36834120</v>
      </c>
      <c r="K348" s="12">
        <v>42469200</v>
      </c>
      <c r="L348" s="12">
        <v>36834120</v>
      </c>
      <c r="M348" s="12">
        <f t="shared" si="19"/>
        <v>33975360</v>
      </c>
      <c r="N348" s="12">
        <f t="shared" si="20"/>
        <v>29467296</v>
      </c>
      <c r="O348" s="2">
        <f t="shared" si="18"/>
        <v>55209960</v>
      </c>
      <c r="P348" s="31">
        <v>0.3</v>
      </c>
      <c r="R348" s="2">
        <v>49930000</v>
      </c>
    </row>
    <row r="349" spans="1:18" ht="24" customHeight="1" x14ac:dyDescent="0.2">
      <c r="A349" s="13">
        <v>336</v>
      </c>
      <c r="B349" s="14" t="s">
        <v>5</v>
      </c>
      <c r="C349" s="14" t="s">
        <v>314</v>
      </c>
      <c r="D349" s="14" t="s">
        <v>408</v>
      </c>
      <c r="E349" s="15">
        <v>753120510010001</v>
      </c>
      <c r="F349" s="13">
        <v>139</v>
      </c>
      <c r="G349" s="13">
        <v>321</v>
      </c>
      <c r="H349" s="13">
        <v>460</v>
      </c>
      <c r="I349" s="11">
        <v>111195040</v>
      </c>
      <c r="J349" s="11">
        <v>101032720</v>
      </c>
      <c r="K349" s="11">
        <v>111195040</v>
      </c>
      <c r="L349" s="11">
        <v>101032720</v>
      </c>
      <c r="M349" s="11">
        <f t="shared" si="19"/>
        <v>88956032</v>
      </c>
      <c r="N349" s="11">
        <f t="shared" si="20"/>
        <v>80826176</v>
      </c>
      <c r="O349" s="2">
        <f t="shared" si="18"/>
        <v>155673056</v>
      </c>
      <c r="P349" s="31">
        <v>0.4</v>
      </c>
      <c r="R349" s="2">
        <v>127430000</v>
      </c>
    </row>
    <row r="350" spans="1:18" ht="24" hidden="1" customHeight="1" x14ac:dyDescent="0.2">
      <c r="A350" s="8">
        <v>337</v>
      </c>
      <c r="B350" s="9" t="s">
        <v>5</v>
      </c>
      <c r="C350" s="9" t="s">
        <v>314</v>
      </c>
      <c r="D350" s="9" t="s">
        <v>409</v>
      </c>
      <c r="E350" s="10" t="s">
        <v>410</v>
      </c>
      <c r="F350" s="8">
        <v>160</v>
      </c>
      <c r="G350" s="8">
        <v>300</v>
      </c>
      <c r="H350" s="8">
        <v>460</v>
      </c>
      <c r="I350" s="11">
        <v>107457360</v>
      </c>
      <c r="J350" s="11">
        <v>92165240</v>
      </c>
      <c r="K350" s="12">
        <v>107457360</v>
      </c>
      <c r="L350" s="12">
        <v>92165240</v>
      </c>
      <c r="M350" s="12">
        <f t="shared" si="19"/>
        <v>85965888</v>
      </c>
      <c r="N350" s="12">
        <f t="shared" si="20"/>
        <v>73732192</v>
      </c>
      <c r="O350" s="2">
        <f t="shared" si="18"/>
        <v>118203096</v>
      </c>
      <c r="P350" s="31">
        <v>0.1</v>
      </c>
      <c r="R350" s="2">
        <v>127260000</v>
      </c>
    </row>
    <row r="351" spans="1:18" ht="24" hidden="1" customHeight="1" x14ac:dyDescent="0.2">
      <c r="A351" s="13">
        <v>338</v>
      </c>
      <c r="B351" s="14" t="s">
        <v>5</v>
      </c>
      <c r="C351" s="14" t="s">
        <v>314</v>
      </c>
      <c r="D351" s="14" t="s">
        <v>411</v>
      </c>
      <c r="E351" s="15">
        <v>753120510230002</v>
      </c>
      <c r="F351" s="13">
        <v>75</v>
      </c>
      <c r="G351" s="13">
        <v>225</v>
      </c>
      <c r="H351" s="13">
        <v>300</v>
      </c>
      <c r="I351" s="11">
        <v>70117920</v>
      </c>
      <c r="J351" s="11">
        <v>61495920</v>
      </c>
      <c r="K351" s="11">
        <v>70117920</v>
      </c>
      <c r="L351" s="11">
        <v>61495920</v>
      </c>
      <c r="M351" s="11">
        <f t="shared" si="19"/>
        <v>56094336</v>
      </c>
      <c r="N351" s="11">
        <f t="shared" si="20"/>
        <v>49196736</v>
      </c>
      <c r="O351" s="2">
        <f t="shared" si="18"/>
        <v>77129712</v>
      </c>
      <c r="P351" s="31">
        <v>0.1</v>
      </c>
      <c r="R351" s="2">
        <v>83230000</v>
      </c>
    </row>
    <row r="352" spans="1:18" ht="24" hidden="1" customHeight="1" x14ac:dyDescent="0.2">
      <c r="A352" s="8">
        <v>339</v>
      </c>
      <c r="B352" s="9" t="s">
        <v>5</v>
      </c>
      <c r="C352" s="9" t="s">
        <v>314</v>
      </c>
      <c r="D352" s="9" t="s">
        <v>412</v>
      </c>
      <c r="E352" s="10" t="s">
        <v>413</v>
      </c>
      <c r="F352" s="8">
        <v>114</v>
      </c>
      <c r="G352" s="8">
        <v>392</v>
      </c>
      <c r="H352" s="8">
        <v>506</v>
      </c>
      <c r="I352" s="11">
        <v>106262000</v>
      </c>
      <c r="J352" s="11">
        <v>97007093.333333328</v>
      </c>
      <c r="K352" s="12">
        <v>106262000</v>
      </c>
      <c r="L352" s="12">
        <v>97007093.333333328</v>
      </c>
      <c r="M352" s="12">
        <f t="shared" si="19"/>
        <v>85009600</v>
      </c>
      <c r="N352" s="12">
        <f t="shared" si="20"/>
        <v>77605674.666666672</v>
      </c>
      <c r="O352" s="2">
        <f t="shared" si="18"/>
        <v>116888200</v>
      </c>
      <c r="P352" s="31">
        <v>0.1</v>
      </c>
      <c r="R352" s="2">
        <v>140490000</v>
      </c>
    </row>
    <row r="353" spans="1:18" ht="24" hidden="1" customHeight="1" x14ac:dyDescent="0.2">
      <c r="A353" s="13">
        <v>340</v>
      </c>
      <c r="B353" s="14" t="s">
        <v>5</v>
      </c>
      <c r="C353" s="14" t="s">
        <v>414</v>
      </c>
      <c r="D353" s="14" t="s">
        <v>415</v>
      </c>
      <c r="E353" s="15">
        <v>351230530460011</v>
      </c>
      <c r="F353" s="13">
        <v>20</v>
      </c>
      <c r="G353" s="13">
        <v>40</v>
      </c>
      <c r="H353" s="13">
        <v>60</v>
      </c>
      <c r="I353" s="11">
        <v>18868863.541666668</v>
      </c>
      <c r="J353" s="11">
        <v>15855876.875</v>
      </c>
      <c r="K353" s="11">
        <v>18868863.541666668</v>
      </c>
      <c r="L353" s="11">
        <v>15855876.875</v>
      </c>
      <c r="M353" s="11">
        <f t="shared" si="19"/>
        <v>15095090.833333336</v>
      </c>
      <c r="N353" s="11">
        <f t="shared" si="20"/>
        <v>12684701.5</v>
      </c>
      <c r="O353" s="2">
        <f t="shared" si="18"/>
        <v>22642636.25</v>
      </c>
      <c r="P353" s="31">
        <v>0.2</v>
      </c>
      <c r="R353" s="2">
        <v>16600000</v>
      </c>
    </row>
    <row r="354" spans="1:18" ht="24" hidden="1" customHeight="1" x14ac:dyDescent="0.2">
      <c r="A354" s="8">
        <v>341</v>
      </c>
      <c r="B354" s="9" t="s">
        <v>5</v>
      </c>
      <c r="C354" s="9" t="s">
        <v>414</v>
      </c>
      <c r="D354" s="9" t="s">
        <v>416</v>
      </c>
      <c r="E354" s="10">
        <v>252940530590331</v>
      </c>
      <c r="F354" s="8">
        <v>10</v>
      </c>
      <c r="G354" s="8">
        <v>20</v>
      </c>
      <c r="H354" s="8">
        <v>30</v>
      </c>
      <c r="I354" s="11">
        <v>14527163.541666666</v>
      </c>
      <c r="J354" s="11">
        <v>12554923.541666666</v>
      </c>
      <c r="K354" s="12">
        <v>13574000</v>
      </c>
      <c r="L354" s="12">
        <v>11312000</v>
      </c>
      <c r="M354" s="12">
        <f t="shared" si="19"/>
        <v>10859200</v>
      </c>
      <c r="N354" s="12">
        <f t="shared" si="20"/>
        <v>9049600</v>
      </c>
      <c r="O354" s="2">
        <f t="shared" si="18"/>
        <v>16288800</v>
      </c>
      <c r="P354" s="31">
        <v>0.2</v>
      </c>
      <c r="R354" s="2">
        <v>8300000</v>
      </c>
    </row>
    <row r="355" spans="1:18" ht="24" hidden="1" customHeight="1" x14ac:dyDescent="0.2">
      <c r="A355" s="13">
        <v>342</v>
      </c>
      <c r="B355" s="14" t="s">
        <v>5</v>
      </c>
      <c r="C355" s="14" t="s">
        <v>414</v>
      </c>
      <c r="D355" s="14" t="s">
        <v>417</v>
      </c>
      <c r="E355" s="15">
        <v>252340531870051</v>
      </c>
      <c r="F355" s="13">
        <v>10</v>
      </c>
      <c r="G355" s="13">
        <v>30</v>
      </c>
      <c r="H355" s="13">
        <v>40</v>
      </c>
      <c r="I355" s="11">
        <v>12894190.208333334</v>
      </c>
      <c r="J355" s="11">
        <v>11716190.208333334</v>
      </c>
      <c r="K355" s="11">
        <v>12894190.208333334</v>
      </c>
      <c r="L355" s="11">
        <v>11716190.208333334</v>
      </c>
      <c r="M355" s="11">
        <f t="shared" si="19"/>
        <v>10315352.166666668</v>
      </c>
      <c r="N355" s="11">
        <f t="shared" si="20"/>
        <v>9372952.1666666679</v>
      </c>
      <c r="O355" s="2">
        <f t="shared" si="18"/>
        <v>15473028.25</v>
      </c>
      <c r="P355" s="31">
        <v>0.2</v>
      </c>
      <c r="R355" s="2">
        <v>11090000</v>
      </c>
    </row>
    <row r="356" spans="1:18" ht="24" hidden="1" customHeight="1" x14ac:dyDescent="0.2">
      <c r="A356" s="8">
        <v>343</v>
      </c>
      <c r="B356" s="9" t="s">
        <v>5</v>
      </c>
      <c r="C356" s="9" t="s">
        <v>414</v>
      </c>
      <c r="D356" s="9" t="s">
        <v>418</v>
      </c>
      <c r="E356" s="10">
        <v>216620530850011</v>
      </c>
      <c r="F356" s="8">
        <v>10</v>
      </c>
      <c r="G356" s="8">
        <v>20</v>
      </c>
      <c r="H356" s="8">
        <v>30</v>
      </c>
      <c r="I356" s="11">
        <v>8360216.875</v>
      </c>
      <c r="J356" s="11">
        <v>7714030.208333333</v>
      </c>
      <c r="K356" s="12">
        <v>8360216.875</v>
      </c>
      <c r="L356" s="12">
        <v>7714030.208333333</v>
      </c>
      <c r="M356" s="12">
        <f t="shared" si="19"/>
        <v>6688173.5</v>
      </c>
      <c r="N356" s="12">
        <f t="shared" si="20"/>
        <v>6171224.166666667</v>
      </c>
      <c r="O356" s="2">
        <f t="shared" si="18"/>
        <v>10032260.25</v>
      </c>
      <c r="P356" s="31">
        <v>0.2</v>
      </c>
      <c r="R356" s="2">
        <v>8300000</v>
      </c>
    </row>
    <row r="357" spans="1:18" ht="24" hidden="1" customHeight="1" x14ac:dyDescent="0.2">
      <c r="A357" s="13">
        <v>344</v>
      </c>
      <c r="B357" s="14" t="s">
        <v>5</v>
      </c>
      <c r="C357" s="14" t="s">
        <v>414</v>
      </c>
      <c r="D357" s="14" t="s">
        <v>419</v>
      </c>
      <c r="E357" s="15">
        <v>216620530850051</v>
      </c>
      <c r="F357" s="13">
        <v>10</v>
      </c>
      <c r="G357" s="13">
        <v>30</v>
      </c>
      <c r="H357" s="13">
        <v>40</v>
      </c>
      <c r="I357" s="11">
        <v>11128476.875</v>
      </c>
      <c r="J357" s="11">
        <v>10353383.541666666</v>
      </c>
      <c r="K357" s="11">
        <v>11128476.875</v>
      </c>
      <c r="L357" s="11">
        <v>10353383.541666666</v>
      </c>
      <c r="M357" s="11">
        <f t="shared" si="19"/>
        <v>8902781.5</v>
      </c>
      <c r="N357" s="11">
        <f t="shared" si="20"/>
        <v>8282706.833333333</v>
      </c>
      <c r="O357" s="2">
        <f t="shared" si="18"/>
        <v>13354172.25</v>
      </c>
      <c r="P357" s="31">
        <v>0.2</v>
      </c>
      <c r="R357" s="2">
        <v>11090000</v>
      </c>
    </row>
    <row r="358" spans="1:18" ht="24" hidden="1" customHeight="1" x14ac:dyDescent="0.2">
      <c r="A358" s="8">
        <v>345</v>
      </c>
      <c r="B358" s="9" t="s">
        <v>5</v>
      </c>
      <c r="C358" s="9" t="s">
        <v>414</v>
      </c>
      <c r="D358" s="9" t="s">
        <v>420</v>
      </c>
      <c r="E358" s="10">
        <v>252340531910001</v>
      </c>
      <c r="F358" s="8">
        <v>60</v>
      </c>
      <c r="G358" s="8">
        <v>120</v>
      </c>
      <c r="H358" s="8">
        <v>180</v>
      </c>
      <c r="I358" s="11">
        <v>51899403.541666664</v>
      </c>
      <c r="J358" s="11">
        <v>47132816.875</v>
      </c>
      <c r="K358" s="12">
        <v>51899403.541666664</v>
      </c>
      <c r="L358" s="12">
        <v>47132816.875</v>
      </c>
      <c r="M358" s="12">
        <f t="shared" si="19"/>
        <v>41519522.833333336</v>
      </c>
      <c r="N358" s="12">
        <f t="shared" si="20"/>
        <v>37706253.5</v>
      </c>
      <c r="O358" s="2">
        <f t="shared" si="18"/>
        <v>62279284.25</v>
      </c>
      <c r="P358" s="31">
        <v>0.2</v>
      </c>
      <c r="R358" s="2">
        <v>49820000</v>
      </c>
    </row>
    <row r="359" spans="1:18" ht="24" hidden="1" customHeight="1" x14ac:dyDescent="0.2">
      <c r="A359" s="13">
        <v>346</v>
      </c>
      <c r="B359" s="14" t="s">
        <v>5</v>
      </c>
      <c r="C359" s="14" t="s">
        <v>414</v>
      </c>
      <c r="D359" s="14" t="s">
        <v>421</v>
      </c>
      <c r="E359" s="15">
        <v>252340530590341</v>
      </c>
      <c r="F359" s="13">
        <v>10</v>
      </c>
      <c r="G359" s="13">
        <v>20</v>
      </c>
      <c r="H359" s="13">
        <v>30</v>
      </c>
      <c r="I359" s="11">
        <v>12100600</v>
      </c>
      <c r="J359" s="11">
        <v>9063040</v>
      </c>
      <c r="K359" s="11">
        <v>12100600</v>
      </c>
      <c r="L359" s="11">
        <v>9063040</v>
      </c>
      <c r="M359" s="11">
        <f t="shared" si="19"/>
        <v>9680480</v>
      </c>
      <c r="N359" s="11">
        <f t="shared" si="20"/>
        <v>7250432</v>
      </c>
      <c r="O359" s="2">
        <f t="shared" si="18"/>
        <v>14520720</v>
      </c>
      <c r="P359" s="31">
        <v>0.2</v>
      </c>
      <c r="R359" s="2">
        <v>8300000</v>
      </c>
    </row>
    <row r="360" spans="1:18" ht="24" hidden="1" customHeight="1" x14ac:dyDescent="0.2">
      <c r="A360" s="8">
        <v>347</v>
      </c>
      <c r="B360" s="9" t="s">
        <v>5</v>
      </c>
      <c r="C360" s="9" t="s">
        <v>414</v>
      </c>
      <c r="D360" s="9" t="s">
        <v>422</v>
      </c>
      <c r="E360" s="10">
        <v>252340531870021</v>
      </c>
      <c r="F360" s="8">
        <v>10</v>
      </c>
      <c r="G360" s="8">
        <v>20</v>
      </c>
      <c r="H360" s="8">
        <v>30</v>
      </c>
      <c r="I360" s="11">
        <v>10753013.541666666</v>
      </c>
      <c r="J360" s="11">
        <v>8997733.541666666</v>
      </c>
      <c r="K360" s="12">
        <v>10753013.541666666</v>
      </c>
      <c r="L360" s="12">
        <v>8997733.541666666</v>
      </c>
      <c r="M360" s="12">
        <f t="shared" si="19"/>
        <v>8602410.833333334</v>
      </c>
      <c r="N360" s="12">
        <f t="shared" si="20"/>
        <v>7198186.833333333</v>
      </c>
      <c r="O360" s="2">
        <f t="shared" si="18"/>
        <v>12903616.25</v>
      </c>
      <c r="P360" s="31">
        <v>0.2</v>
      </c>
      <c r="R360" s="2">
        <v>8300000</v>
      </c>
    </row>
    <row r="361" spans="1:18" ht="24" hidden="1" customHeight="1" x14ac:dyDescent="0.2">
      <c r="A361" s="13">
        <v>348</v>
      </c>
      <c r="B361" s="14" t="s">
        <v>5</v>
      </c>
      <c r="C361" s="14" t="s">
        <v>414</v>
      </c>
      <c r="D361" s="14" t="s">
        <v>423</v>
      </c>
      <c r="E361" s="15">
        <v>216640530990021</v>
      </c>
      <c r="F361" s="13">
        <v>100</v>
      </c>
      <c r="G361" s="13">
        <v>240</v>
      </c>
      <c r="H361" s="13">
        <v>340</v>
      </c>
      <c r="I361" s="11">
        <v>93714750.208333328</v>
      </c>
      <c r="J361" s="11">
        <v>84867176.874999985</v>
      </c>
      <c r="K361" s="11">
        <v>93714750.208333328</v>
      </c>
      <c r="L361" s="11">
        <v>84867176.874999985</v>
      </c>
      <c r="M361" s="11">
        <f t="shared" si="19"/>
        <v>74971800.166666672</v>
      </c>
      <c r="N361" s="11">
        <f t="shared" si="20"/>
        <v>67893741.499999985</v>
      </c>
      <c r="O361" s="2">
        <f t="shared" si="18"/>
        <v>112457700.25</v>
      </c>
      <c r="P361" s="31">
        <v>0.2</v>
      </c>
      <c r="R361" s="2">
        <v>94210000</v>
      </c>
    </row>
    <row r="362" spans="1:18" ht="24" hidden="1" customHeight="1" x14ac:dyDescent="0.2">
      <c r="A362" s="8">
        <v>349</v>
      </c>
      <c r="B362" s="9" t="s">
        <v>5</v>
      </c>
      <c r="C362" s="9" t="s">
        <v>414</v>
      </c>
      <c r="D362" s="9" t="s">
        <v>424</v>
      </c>
      <c r="E362" s="10">
        <v>252340531870011</v>
      </c>
      <c r="F362" s="8">
        <v>10</v>
      </c>
      <c r="G362" s="8">
        <v>30</v>
      </c>
      <c r="H362" s="8">
        <v>40</v>
      </c>
      <c r="I362" s="11">
        <v>14146030.208333334</v>
      </c>
      <c r="J362" s="11">
        <v>11635550.208333334</v>
      </c>
      <c r="K362" s="12">
        <v>14146030.208333334</v>
      </c>
      <c r="L362" s="12">
        <v>11635550.208333334</v>
      </c>
      <c r="M362" s="12">
        <f t="shared" si="19"/>
        <v>11316824.166666668</v>
      </c>
      <c r="N362" s="12">
        <f t="shared" si="20"/>
        <v>9308440.1666666679</v>
      </c>
      <c r="O362" s="2">
        <f t="shared" si="18"/>
        <v>16975236.25</v>
      </c>
      <c r="P362" s="31">
        <v>0.2</v>
      </c>
      <c r="R362" s="2">
        <v>11090000</v>
      </c>
    </row>
    <row r="363" spans="1:18" ht="24" hidden="1" customHeight="1" x14ac:dyDescent="0.2">
      <c r="A363" s="13">
        <v>350</v>
      </c>
      <c r="B363" s="14" t="s">
        <v>5</v>
      </c>
      <c r="C363" s="14" t="s">
        <v>414</v>
      </c>
      <c r="D363" s="14" t="s">
        <v>425</v>
      </c>
      <c r="E363" s="15">
        <v>252130531040041</v>
      </c>
      <c r="F363" s="13">
        <v>20</v>
      </c>
      <c r="G363" s="13">
        <v>50</v>
      </c>
      <c r="H363" s="13">
        <v>70</v>
      </c>
      <c r="I363" s="11">
        <v>19176496.875</v>
      </c>
      <c r="J363" s="11">
        <v>15707056.875</v>
      </c>
      <c r="K363" s="11">
        <v>19176496.875</v>
      </c>
      <c r="L363" s="11">
        <v>15707056.875</v>
      </c>
      <c r="M363" s="11">
        <f t="shared" si="19"/>
        <v>15341197.5</v>
      </c>
      <c r="N363" s="11">
        <f t="shared" si="20"/>
        <v>12565645.5</v>
      </c>
      <c r="O363" s="2">
        <f t="shared" si="18"/>
        <v>23011796.25</v>
      </c>
      <c r="P363" s="31">
        <v>0.2</v>
      </c>
      <c r="R363" s="2">
        <v>19400000</v>
      </c>
    </row>
    <row r="364" spans="1:18" ht="24" hidden="1" customHeight="1" x14ac:dyDescent="0.2">
      <c r="A364" s="8">
        <v>351</v>
      </c>
      <c r="B364" s="9" t="s">
        <v>5</v>
      </c>
      <c r="C364" s="9" t="s">
        <v>414</v>
      </c>
      <c r="D364" s="9" t="s">
        <v>426</v>
      </c>
      <c r="E364" s="10">
        <v>351130531040021</v>
      </c>
      <c r="F364" s="8">
        <v>20</v>
      </c>
      <c r="G364" s="8">
        <v>40</v>
      </c>
      <c r="H364" s="8">
        <v>60</v>
      </c>
      <c r="I364" s="11">
        <v>16258563.541666666</v>
      </c>
      <c r="J364" s="11">
        <v>13448136.875</v>
      </c>
      <c r="K364" s="12">
        <v>16258563.541666666</v>
      </c>
      <c r="L364" s="12">
        <v>13448136.875</v>
      </c>
      <c r="M364" s="12">
        <f t="shared" si="19"/>
        <v>13006850.833333334</v>
      </c>
      <c r="N364" s="12">
        <f t="shared" si="20"/>
        <v>10758509.5</v>
      </c>
      <c r="O364" s="2">
        <f t="shared" si="18"/>
        <v>19510276.25</v>
      </c>
      <c r="P364" s="31">
        <v>0.2</v>
      </c>
      <c r="R364" s="2">
        <v>16600000</v>
      </c>
    </row>
    <row r="365" spans="1:18" ht="24" hidden="1" customHeight="1" x14ac:dyDescent="0.2">
      <c r="A365" s="13">
        <v>352</v>
      </c>
      <c r="B365" s="14" t="s">
        <v>5</v>
      </c>
      <c r="C365" s="14" t="s">
        <v>414</v>
      </c>
      <c r="D365" s="14" t="s">
        <v>427</v>
      </c>
      <c r="E365" s="15">
        <v>216620531040031</v>
      </c>
      <c r="F365" s="13">
        <v>15</v>
      </c>
      <c r="G365" s="13">
        <v>35</v>
      </c>
      <c r="H365" s="13">
        <v>50</v>
      </c>
      <c r="I365" s="11">
        <v>12063246.875</v>
      </c>
      <c r="J365" s="11">
        <v>10037833.541666666</v>
      </c>
      <c r="K365" s="11">
        <v>12063246.875</v>
      </c>
      <c r="L365" s="11">
        <v>10037833.541666666</v>
      </c>
      <c r="M365" s="11">
        <f t="shared" si="19"/>
        <v>9650597.5</v>
      </c>
      <c r="N365" s="11">
        <f t="shared" si="20"/>
        <v>8030266.833333333</v>
      </c>
      <c r="O365" s="2">
        <f t="shared" si="18"/>
        <v>14475896.25</v>
      </c>
      <c r="P365" s="31">
        <v>0.2</v>
      </c>
      <c r="R365" s="2">
        <v>13850000</v>
      </c>
    </row>
    <row r="366" spans="1:18" ht="24" hidden="1" customHeight="1" x14ac:dyDescent="0.2">
      <c r="A366" s="8">
        <v>353</v>
      </c>
      <c r="B366" s="9" t="s">
        <v>5</v>
      </c>
      <c r="C366" s="9" t="s">
        <v>414</v>
      </c>
      <c r="D366" s="9" t="s">
        <v>428</v>
      </c>
      <c r="E366" s="10">
        <v>351130531040011</v>
      </c>
      <c r="F366" s="8">
        <v>20</v>
      </c>
      <c r="G366" s="8">
        <v>30</v>
      </c>
      <c r="H366" s="8">
        <v>50</v>
      </c>
      <c r="I366" s="11">
        <v>13660713.541666666</v>
      </c>
      <c r="J366" s="11">
        <v>11200846.875</v>
      </c>
      <c r="K366" s="12">
        <v>13660713.541666666</v>
      </c>
      <c r="L366" s="12">
        <v>11200846.875</v>
      </c>
      <c r="M366" s="12">
        <f t="shared" si="19"/>
        <v>10928570.833333334</v>
      </c>
      <c r="N366" s="12">
        <f t="shared" si="20"/>
        <v>8960677.5</v>
      </c>
      <c r="O366" s="2">
        <f t="shared" si="18"/>
        <v>16392856.25</v>
      </c>
      <c r="P366" s="31">
        <v>0.2</v>
      </c>
      <c r="R366" s="2">
        <v>13810000</v>
      </c>
    </row>
    <row r="367" spans="1:18" ht="24" hidden="1" customHeight="1" x14ac:dyDescent="0.2">
      <c r="A367" s="13">
        <v>354</v>
      </c>
      <c r="B367" s="14" t="s">
        <v>5</v>
      </c>
      <c r="C367" s="14" t="s">
        <v>414</v>
      </c>
      <c r="D367" s="14" t="s">
        <v>429</v>
      </c>
      <c r="E367" s="15">
        <v>252340531770021</v>
      </c>
      <c r="F367" s="13">
        <v>20</v>
      </c>
      <c r="G367" s="13">
        <v>44</v>
      </c>
      <c r="H367" s="13">
        <v>64</v>
      </c>
      <c r="I367" s="11">
        <v>25561696.875</v>
      </c>
      <c r="J367" s="11">
        <v>21407696.875</v>
      </c>
      <c r="K367" s="11">
        <v>25561696.875</v>
      </c>
      <c r="L367" s="11">
        <v>21407696.875</v>
      </c>
      <c r="M367" s="11">
        <f t="shared" si="19"/>
        <v>20449357.5</v>
      </c>
      <c r="N367" s="11">
        <f t="shared" si="20"/>
        <v>17126157.5</v>
      </c>
      <c r="O367" s="2">
        <f t="shared" ref="O367:O430" si="21">K367+K367*P367</f>
        <v>30674036.25</v>
      </c>
      <c r="P367" s="31">
        <v>0.2</v>
      </c>
      <c r="R367" s="2">
        <v>17720000</v>
      </c>
    </row>
    <row r="368" spans="1:18" ht="24" hidden="1" customHeight="1" x14ac:dyDescent="0.2">
      <c r="A368" s="8">
        <v>355</v>
      </c>
      <c r="B368" s="9" t="s">
        <v>5</v>
      </c>
      <c r="C368" s="9" t="s">
        <v>414</v>
      </c>
      <c r="D368" s="9" t="s">
        <v>430</v>
      </c>
      <c r="E368" s="10">
        <v>252340531870031</v>
      </c>
      <c r="F368" s="8">
        <v>10</v>
      </c>
      <c r="G368" s="8">
        <v>30</v>
      </c>
      <c r="H368" s="8">
        <v>40</v>
      </c>
      <c r="I368" s="11">
        <v>14357230.208333334</v>
      </c>
      <c r="J368" s="11">
        <v>11709470.208333334</v>
      </c>
      <c r="K368" s="12">
        <v>14357230.208333334</v>
      </c>
      <c r="L368" s="12">
        <v>11709470.208333334</v>
      </c>
      <c r="M368" s="12">
        <f t="shared" si="19"/>
        <v>11485784.166666668</v>
      </c>
      <c r="N368" s="12">
        <f t="shared" si="20"/>
        <v>9367576.1666666679</v>
      </c>
      <c r="O368" s="2">
        <f t="shared" si="21"/>
        <v>17228676.25</v>
      </c>
      <c r="P368" s="31">
        <v>0.2</v>
      </c>
      <c r="R368" s="2">
        <v>11090000</v>
      </c>
    </row>
    <row r="369" spans="1:18" ht="24" hidden="1" customHeight="1" x14ac:dyDescent="0.2">
      <c r="A369" s="13">
        <v>356</v>
      </c>
      <c r="B369" s="14" t="s">
        <v>5</v>
      </c>
      <c r="C369" s="14" t="s">
        <v>414</v>
      </c>
      <c r="D369" s="14" t="s">
        <v>431</v>
      </c>
      <c r="E369" s="15">
        <v>251340530320011</v>
      </c>
      <c r="F369" s="13">
        <v>20</v>
      </c>
      <c r="G369" s="13">
        <v>34</v>
      </c>
      <c r="H369" s="13">
        <v>54</v>
      </c>
      <c r="I369" s="11">
        <v>22843113.541666668</v>
      </c>
      <c r="J369" s="11">
        <v>19659980.208333332</v>
      </c>
      <c r="K369" s="11">
        <v>22843113.541666668</v>
      </c>
      <c r="L369" s="11">
        <v>19659980.208333332</v>
      </c>
      <c r="M369" s="11">
        <f t="shared" si="19"/>
        <v>18274490.833333336</v>
      </c>
      <c r="N369" s="11">
        <f t="shared" si="20"/>
        <v>15727984.166666666</v>
      </c>
      <c r="O369" s="2">
        <f t="shared" si="21"/>
        <v>27411736.25</v>
      </c>
      <c r="P369" s="31">
        <v>0.2</v>
      </c>
      <c r="R369" s="2">
        <v>14930000</v>
      </c>
    </row>
    <row r="370" spans="1:18" ht="24" hidden="1" customHeight="1" x14ac:dyDescent="0.2">
      <c r="A370" s="8">
        <v>357</v>
      </c>
      <c r="B370" s="9" t="s">
        <v>5</v>
      </c>
      <c r="C370" s="9" t="s">
        <v>414</v>
      </c>
      <c r="D370" s="9" t="s">
        <v>432</v>
      </c>
      <c r="E370" s="10">
        <v>732120530130011</v>
      </c>
      <c r="F370" s="8">
        <v>24</v>
      </c>
      <c r="G370" s="8">
        <v>56</v>
      </c>
      <c r="H370" s="8">
        <v>80</v>
      </c>
      <c r="I370" s="11">
        <v>17998496.875</v>
      </c>
      <c r="J370" s="11">
        <v>16228150.208333334</v>
      </c>
      <c r="K370" s="12">
        <v>17998496.875</v>
      </c>
      <c r="L370" s="12">
        <v>16228150.208333334</v>
      </c>
      <c r="M370" s="12">
        <f t="shared" si="19"/>
        <v>14398797.5</v>
      </c>
      <c r="N370" s="12">
        <f t="shared" si="20"/>
        <v>12982520.166666668</v>
      </c>
      <c r="O370" s="2">
        <f t="shared" si="21"/>
        <v>21598196.25</v>
      </c>
      <c r="P370" s="31">
        <v>0.2</v>
      </c>
      <c r="R370" s="2">
        <v>22160000</v>
      </c>
    </row>
    <row r="371" spans="1:18" ht="24" hidden="1" customHeight="1" x14ac:dyDescent="0.2">
      <c r="A371" s="13">
        <v>358</v>
      </c>
      <c r="B371" s="14" t="s">
        <v>5</v>
      </c>
      <c r="C371" s="14" t="s">
        <v>414</v>
      </c>
      <c r="D371" s="14" t="s">
        <v>433</v>
      </c>
      <c r="E371" s="15">
        <v>251940531830021</v>
      </c>
      <c r="F371" s="13">
        <v>19</v>
      </c>
      <c r="G371" s="13">
        <v>31</v>
      </c>
      <c r="H371" s="13">
        <v>50</v>
      </c>
      <c r="I371" s="11">
        <v>18373213.541666668</v>
      </c>
      <c r="J371" s="11">
        <v>15548360.208333334</v>
      </c>
      <c r="K371" s="11">
        <v>18373213.541666668</v>
      </c>
      <c r="L371" s="11">
        <v>15548360.208333334</v>
      </c>
      <c r="M371" s="11">
        <f t="shared" si="19"/>
        <v>14698570.833333336</v>
      </c>
      <c r="N371" s="11">
        <f t="shared" si="20"/>
        <v>12438688.166666668</v>
      </c>
      <c r="O371" s="2">
        <f t="shared" si="21"/>
        <v>22047856.25</v>
      </c>
      <c r="P371" s="31">
        <v>0.2</v>
      </c>
      <c r="R371" s="2">
        <v>13820000</v>
      </c>
    </row>
    <row r="372" spans="1:18" ht="24" hidden="1" customHeight="1" x14ac:dyDescent="0.2">
      <c r="A372" s="8">
        <v>359</v>
      </c>
      <c r="B372" s="9" t="s">
        <v>5</v>
      </c>
      <c r="C372" s="9" t="s">
        <v>414</v>
      </c>
      <c r="D372" s="9" t="s">
        <v>434</v>
      </c>
      <c r="E372" s="10">
        <v>251140530730011</v>
      </c>
      <c r="F372" s="8">
        <v>8</v>
      </c>
      <c r="G372" s="8">
        <v>16</v>
      </c>
      <c r="H372" s="8">
        <v>24</v>
      </c>
      <c r="I372" s="11">
        <v>9312763.541666666</v>
      </c>
      <c r="J372" s="11">
        <v>7757443.541666667</v>
      </c>
      <c r="K372" s="12">
        <v>9312763.541666666</v>
      </c>
      <c r="L372" s="12">
        <v>7757443.541666667</v>
      </c>
      <c r="M372" s="12">
        <f t="shared" si="19"/>
        <v>7450210.833333333</v>
      </c>
      <c r="N372" s="12">
        <f t="shared" si="20"/>
        <v>6205954.833333334</v>
      </c>
      <c r="O372" s="2">
        <f t="shared" si="21"/>
        <v>11175316.25</v>
      </c>
      <c r="P372" s="31">
        <v>0.2</v>
      </c>
      <c r="R372" s="2">
        <v>6640000</v>
      </c>
    </row>
    <row r="373" spans="1:18" ht="24" hidden="1" customHeight="1" x14ac:dyDescent="0.2">
      <c r="A373" s="13">
        <v>360</v>
      </c>
      <c r="B373" s="14" t="s">
        <v>5</v>
      </c>
      <c r="C373" s="14" t="s">
        <v>414</v>
      </c>
      <c r="D373" s="14" t="s">
        <v>435</v>
      </c>
      <c r="E373" s="15">
        <v>251140530790011</v>
      </c>
      <c r="F373" s="13">
        <v>8</v>
      </c>
      <c r="G373" s="13">
        <v>16</v>
      </c>
      <c r="H373" s="13">
        <v>24</v>
      </c>
      <c r="I373" s="11">
        <v>9322363.541666666</v>
      </c>
      <c r="J373" s="11">
        <v>7757443.541666667</v>
      </c>
      <c r="K373" s="11">
        <v>9322363.541666666</v>
      </c>
      <c r="L373" s="11">
        <v>7757443.541666667</v>
      </c>
      <c r="M373" s="11">
        <f t="shared" si="19"/>
        <v>7457890.833333333</v>
      </c>
      <c r="N373" s="11">
        <f t="shared" si="20"/>
        <v>6205954.833333334</v>
      </c>
      <c r="O373" s="2">
        <f t="shared" si="21"/>
        <v>11186836.25</v>
      </c>
      <c r="P373" s="31">
        <v>0.2</v>
      </c>
      <c r="R373" s="2">
        <v>6640000</v>
      </c>
    </row>
    <row r="374" spans="1:18" ht="24" hidden="1" customHeight="1" x14ac:dyDescent="0.2">
      <c r="A374" s="8">
        <v>361</v>
      </c>
      <c r="B374" s="9" t="s">
        <v>5</v>
      </c>
      <c r="C374" s="9" t="s">
        <v>414</v>
      </c>
      <c r="D374" s="9" t="s">
        <v>436</v>
      </c>
      <c r="E374" s="10">
        <v>251140530780011</v>
      </c>
      <c r="F374" s="8">
        <v>8</v>
      </c>
      <c r="G374" s="8">
        <v>16</v>
      </c>
      <c r="H374" s="8">
        <v>24</v>
      </c>
      <c r="I374" s="11">
        <v>9322363.541666666</v>
      </c>
      <c r="J374" s="11">
        <v>7757443.541666667</v>
      </c>
      <c r="K374" s="12">
        <v>9322363.541666666</v>
      </c>
      <c r="L374" s="12">
        <v>7757443.541666667</v>
      </c>
      <c r="M374" s="12">
        <f t="shared" si="19"/>
        <v>7457890.833333333</v>
      </c>
      <c r="N374" s="12">
        <f t="shared" si="20"/>
        <v>6205954.833333334</v>
      </c>
      <c r="O374" s="2">
        <f t="shared" si="21"/>
        <v>11186836.25</v>
      </c>
      <c r="P374" s="31">
        <v>0.2</v>
      </c>
      <c r="R374" s="2">
        <v>6640000</v>
      </c>
    </row>
    <row r="375" spans="1:18" ht="24" hidden="1" customHeight="1" x14ac:dyDescent="0.2">
      <c r="A375" s="13">
        <v>362</v>
      </c>
      <c r="B375" s="14" t="s">
        <v>5</v>
      </c>
      <c r="C375" s="14" t="s">
        <v>414</v>
      </c>
      <c r="D375" s="14" t="s">
        <v>437</v>
      </c>
      <c r="E375" s="15">
        <v>251140530740011</v>
      </c>
      <c r="F375" s="13">
        <v>8</v>
      </c>
      <c r="G375" s="13">
        <v>16</v>
      </c>
      <c r="H375" s="13">
        <v>24</v>
      </c>
      <c r="I375" s="11">
        <v>9312763.541666666</v>
      </c>
      <c r="J375" s="11">
        <v>7757443.541666667</v>
      </c>
      <c r="K375" s="11">
        <v>9312763.541666666</v>
      </c>
      <c r="L375" s="11">
        <v>7757443.541666667</v>
      </c>
      <c r="M375" s="11">
        <f t="shared" si="19"/>
        <v>7450210.833333333</v>
      </c>
      <c r="N375" s="11">
        <f t="shared" si="20"/>
        <v>6205954.833333334</v>
      </c>
      <c r="O375" s="2">
        <f t="shared" si="21"/>
        <v>11175316.25</v>
      </c>
      <c r="P375" s="31">
        <v>0.2</v>
      </c>
      <c r="R375" s="2">
        <v>6640000</v>
      </c>
    </row>
    <row r="376" spans="1:18" ht="24" hidden="1" customHeight="1" x14ac:dyDescent="0.2">
      <c r="A376" s="8">
        <v>363</v>
      </c>
      <c r="B376" s="9" t="s">
        <v>5</v>
      </c>
      <c r="C376" s="9" t="s">
        <v>414</v>
      </c>
      <c r="D376" s="9" t="s">
        <v>438</v>
      </c>
      <c r="E376" s="10">
        <v>351230530020001</v>
      </c>
      <c r="F376" s="8">
        <v>30</v>
      </c>
      <c r="G376" s="8">
        <v>70</v>
      </c>
      <c r="H376" s="8">
        <v>100</v>
      </c>
      <c r="I376" s="11">
        <v>31167430.208333332</v>
      </c>
      <c r="J376" s="11">
        <v>25962056.875</v>
      </c>
      <c r="K376" s="12">
        <v>31167430.208333332</v>
      </c>
      <c r="L376" s="12">
        <v>25962056.875</v>
      </c>
      <c r="M376" s="12">
        <f t="shared" si="19"/>
        <v>24933944.166666668</v>
      </c>
      <c r="N376" s="12">
        <f t="shared" si="20"/>
        <v>20769645.5</v>
      </c>
      <c r="O376" s="2">
        <f t="shared" si="21"/>
        <v>37400916.25</v>
      </c>
      <c r="P376" s="31">
        <v>0.2</v>
      </c>
      <c r="R376" s="2">
        <v>27700000</v>
      </c>
    </row>
    <row r="377" spans="1:18" ht="24" hidden="1" customHeight="1" x14ac:dyDescent="0.2">
      <c r="A377" s="13">
        <v>364</v>
      </c>
      <c r="B377" s="14" t="s">
        <v>5</v>
      </c>
      <c r="C377" s="14" t="s">
        <v>414</v>
      </c>
      <c r="D377" s="14" t="s">
        <v>439</v>
      </c>
      <c r="E377" s="15">
        <v>216630530040011</v>
      </c>
      <c r="F377" s="13">
        <v>20</v>
      </c>
      <c r="G377" s="13">
        <v>40</v>
      </c>
      <c r="H377" s="13">
        <v>60</v>
      </c>
      <c r="I377" s="11">
        <v>20069763.541666668</v>
      </c>
      <c r="J377" s="11">
        <v>17009736.875</v>
      </c>
      <c r="K377" s="11">
        <v>20069763.541666668</v>
      </c>
      <c r="L377" s="11">
        <v>17009736.875</v>
      </c>
      <c r="M377" s="11">
        <f t="shared" si="19"/>
        <v>16055810.833333336</v>
      </c>
      <c r="N377" s="11">
        <f t="shared" si="20"/>
        <v>13607789.5</v>
      </c>
      <c r="O377" s="2">
        <f t="shared" si="21"/>
        <v>24083716.25</v>
      </c>
      <c r="P377" s="31">
        <v>0.2</v>
      </c>
      <c r="R377" s="2">
        <v>16600000</v>
      </c>
    </row>
    <row r="378" spans="1:18" ht="24" hidden="1" customHeight="1" x14ac:dyDescent="0.2">
      <c r="A378" s="8">
        <v>365</v>
      </c>
      <c r="B378" s="9" t="s">
        <v>5</v>
      </c>
      <c r="C378" s="9" t="s">
        <v>414</v>
      </c>
      <c r="D378" s="9" t="s">
        <v>440</v>
      </c>
      <c r="E378" s="10">
        <v>252940530590021</v>
      </c>
      <c r="F378" s="8">
        <v>16</v>
      </c>
      <c r="G378" s="8">
        <v>48</v>
      </c>
      <c r="H378" s="8">
        <v>64</v>
      </c>
      <c r="I378" s="11">
        <v>21830213.541666668</v>
      </c>
      <c r="J378" s="11">
        <v>18198546.875</v>
      </c>
      <c r="K378" s="12">
        <v>21830213.541666668</v>
      </c>
      <c r="L378" s="12">
        <v>18198546.875</v>
      </c>
      <c r="M378" s="12">
        <f t="shared" si="19"/>
        <v>17464170.833333336</v>
      </c>
      <c r="N378" s="12">
        <f t="shared" si="20"/>
        <v>14558837.5</v>
      </c>
      <c r="O378" s="2">
        <f t="shared" si="21"/>
        <v>26196256.25</v>
      </c>
      <c r="P378" s="31">
        <v>0.2</v>
      </c>
      <c r="R378" s="2">
        <v>17750000</v>
      </c>
    </row>
    <row r="379" spans="1:18" ht="24" hidden="1" customHeight="1" x14ac:dyDescent="0.2">
      <c r="A379" s="13">
        <v>366</v>
      </c>
      <c r="B379" s="14" t="s">
        <v>5</v>
      </c>
      <c r="C379" s="14" t="s">
        <v>414</v>
      </c>
      <c r="D379" s="14" t="s">
        <v>441</v>
      </c>
      <c r="E379" s="15">
        <v>122130530050011</v>
      </c>
      <c r="F379" s="13">
        <v>16</v>
      </c>
      <c r="G379" s="13">
        <v>48</v>
      </c>
      <c r="H379" s="13">
        <v>64</v>
      </c>
      <c r="I379" s="11">
        <v>20610363.541666668</v>
      </c>
      <c r="J379" s="11">
        <v>17107936.875</v>
      </c>
      <c r="K379" s="11">
        <v>20610363.541666668</v>
      </c>
      <c r="L379" s="11">
        <v>17107936.875</v>
      </c>
      <c r="M379" s="11">
        <f t="shared" si="19"/>
        <v>16488290.833333336</v>
      </c>
      <c r="N379" s="11">
        <f t="shared" si="20"/>
        <v>13686349.5</v>
      </c>
      <c r="O379" s="2">
        <f t="shared" si="21"/>
        <v>24732436.25</v>
      </c>
      <c r="P379" s="31">
        <v>0.2</v>
      </c>
      <c r="R379" s="2">
        <v>17750000</v>
      </c>
    </row>
    <row r="380" spans="1:18" ht="24" hidden="1" customHeight="1" x14ac:dyDescent="0.2">
      <c r="A380" s="8">
        <v>367</v>
      </c>
      <c r="B380" s="9" t="s">
        <v>5</v>
      </c>
      <c r="C380" s="9" t="s">
        <v>414</v>
      </c>
      <c r="D380" s="9" t="s">
        <v>442</v>
      </c>
      <c r="E380" s="10">
        <v>732120530000011</v>
      </c>
      <c r="F380" s="8">
        <v>35</v>
      </c>
      <c r="G380" s="8">
        <v>50</v>
      </c>
      <c r="H380" s="8">
        <v>85</v>
      </c>
      <c r="I380" s="11">
        <v>22729971.875</v>
      </c>
      <c r="J380" s="11">
        <v>18974798.541666668</v>
      </c>
      <c r="K380" s="12">
        <v>22729971.875</v>
      </c>
      <c r="L380" s="12">
        <v>18974798.541666668</v>
      </c>
      <c r="M380" s="12">
        <f t="shared" si="19"/>
        <v>18183977.5</v>
      </c>
      <c r="N380" s="12">
        <f t="shared" si="20"/>
        <v>15179838.833333336</v>
      </c>
      <c r="O380" s="2">
        <f t="shared" si="21"/>
        <v>27275966.25</v>
      </c>
      <c r="P380" s="31">
        <v>0.2</v>
      </c>
      <c r="R380" s="2">
        <v>23470000</v>
      </c>
    </row>
    <row r="381" spans="1:18" ht="24" hidden="1" customHeight="1" x14ac:dyDescent="0.2">
      <c r="A381" s="13">
        <v>368</v>
      </c>
      <c r="B381" s="14" t="s">
        <v>5</v>
      </c>
      <c r="C381" s="14" t="s">
        <v>414</v>
      </c>
      <c r="D381" s="14" t="s">
        <v>443</v>
      </c>
      <c r="E381" s="15">
        <v>216630530060001</v>
      </c>
      <c r="F381" s="13">
        <v>23</v>
      </c>
      <c r="G381" s="13">
        <v>52</v>
      </c>
      <c r="H381" s="13">
        <v>75</v>
      </c>
      <c r="I381" s="11">
        <v>23224405.208333332</v>
      </c>
      <c r="J381" s="11">
        <v>19003511.875</v>
      </c>
      <c r="K381" s="11">
        <v>23224405.208333332</v>
      </c>
      <c r="L381" s="11">
        <v>19003511.875</v>
      </c>
      <c r="M381" s="11">
        <f t="shared" si="19"/>
        <v>18579524.166666668</v>
      </c>
      <c r="N381" s="11">
        <f t="shared" si="20"/>
        <v>15202809.5</v>
      </c>
      <c r="O381" s="2">
        <f t="shared" si="21"/>
        <v>27869286.25</v>
      </c>
      <c r="P381" s="31">
        <v>0.2</v>
      </c>
      <c r="R381" s="2">
        <v>20770000</v>
      </c>
    </row>
    <row r="382" spans="1:18" ht="24" hidden="1" customHeight="1" x14ac:dyDescent="0.2">
      <c r="A382" s="8">
        <v>369</v>
      </c>
      <c r="B382" s="9" t="s">
        <v>5</v>
      </c>
      <c r="C382" s="9" t="s">
        <v>414</v>
      </c>
      <c r="D382" s="9" t="s">
        <v>444</v>
      </c>
      <c r="E382" s="10">
        <v>251340530180001</v>
      </c>
      <c r="F382" s="8">
        <v>30</v>
      </c>
      <c r="G382" s="8">
        <v>70</v>
      </c>
      <c r="H382" s="8">
        <v>100</v>
      </c>
      <c r="I382" s="11">
        <v>34250183.541666664</v>
      </c>
      <c r="J382" s="11">
        <v>29829863.541666668</v>
      </c>
      <c r="K382" s="12">
        <v>34250183.541666664</v>
      </c>
      <c r="L382" s="12">
        <v>29829863.541666668</v>
      </c>
      <c r="M382" s="12">
        <f t="shared" si="19"/>
        <v>27400146.833333332</v>
      </c>
      <c r="N382" s="12">
        <f t="shared" si="20"/>
        <v>23863890.833333336</v>
      </c>
      <c r="O382" s="2">
        <f t="shared" si="21"/>
        <v>41100220.25</v>
      </c>
      <c r="P382" s="31">
        <v>0.2</v>
      </c>
      <c r="R382" s="2">
        <v>27700000</v>
      </c>
    </row>
    <row r="383" spans="1:18" ht="24" hidden="1" customHeight="1" x14ac:dyDescent="0.2">
      <c r="A383" s="13">
        <v>370</v>
      </c>
      <c r="B383" s="14" t="s">
        <v>5</v>
      </c>
      <c r="C383" s="14" t="s">
        <v>414</v>
      </c>
      <c r="D383" s="14" t="s">
        <v>445</v>
      </c>
      <c r="E383" s="15">
        <v>251340530170001</v>
      </c>
      <c r="F383" s="13">
        <v>33</v>
      </c>
      <c r="G383" s="13">
        <v>67</v>
      </c>
      <c r="H383" s="13">
        <v>100</v>
      </c>
      <c r="I383" s="11">
        <v>34184103.541666664</v>
      </c>
      <c r="J383" s="11">
        <v>29853570.208333332</v>
      </c>
      <c r="K383" s="11">
        <v>34184103.541666664</v>
      </c>
      <c r="L383" s="11">
        <v>29853570.208333332</v>
      </c>
      <c r="M383" s="11">
        <f t="shared" si="19"/>
        <v>27347282.833333332</v>
      </c>
      <c r="N383" s="11">
        <f t="shared" si="20"/>
        <v>23882856.166666668</v>
      </c>
      <c r="O383" s="2">
        <f t="shared" si="21"/>
        <v>41020924.25</v>
      </c>
      <c r="P383" s="31">
        <v>0.2</v>
      </c>
      <c r="R383" s="2">
        <v>27680000</v>
      </c>
    </row>
    <row r="384" spans="1:18" ht="24" hidden="1" customHeight="1" x14ac:dyDescent="0.2">
      <c r="A384" s="8">
        <v>371</v>
      </c>
      <c r="B384" s="9" t="s">
        <v>5</v>
      </c>
      <c r="C384" s="9" t="s">
        <v>414</v>
      </c>
      <c r="D384" s="9" t="s">
        <v>446</v>
      </c>
      <c r="E384" s="10" t="s">
        <v>447</v>
      </c>
      <c r="F384" s="8">
        <v>106</v>
      </c>
      <c r="G384" s="8">
        <v>354</v>
      </c>
      <c r="H384" s="8">
        <v>460</v>
      </c>
      <c r="I384" s="11">
        <v>108068880</v>
      </c>
      <c r="J384" s="11">
        <v>87397000</v>
      </c>
      <c r="K384" s="12">
        <v>108068880</v>
      </c>
      <c r="L384" s="12">
        <v>87397000</v>
      </c>
      <c r="M384" s="12">
        <f t="shared" si="19"/>
        <v>86455104</v>
      </c>
      <c r="N384" s="12">
        <f t="shared" si="20"/>
        <v>69917600</v>
      </c>
      <c r="O384" s="2">
        <f t="shared" si="21"/>
        <v>129682656</v>
      </c>
      <c r="P384" s="31">
        <v>0.2</v>
      </c>
      <c r="R384" s="2">
        <v>127700000</v>
      </c>
    </row>
    <row r="385" spans="1:18" ht="24" hidden="1" customHeight="1" x14ac:dyDescent="0.2">
      <c r="A385" s="13">
        <v>372</v>
      </c>
      <c r="B385" s="14" t="s">
        <v>5</v>
      </c>
      <c r="C385" s="14" t="s">
        <v>414</v>
      </c>
      <c r="D385" s="14" t="s">
        <v>448</v>
      </c>
      <c r="E385" s="15">
        <v>251340530190001</v>
      </c>
      <c r="F385" s="13">
        <v>106</v>
      </c>
      <c r="G385" s="13">
        <v>354</v>
      </c>
      <c r="H385" s="13">
        <v>460</v>
      </c>
      <c r="I385" s="11">
        <v>124288053.54166667</v>
      </c>
      <c r="J385" s="11">
        <v>106325080.20833333</v>
      </c>
      <c r="K385" s="11">
        <v>124288053.54166667</v>
      </c>
      <c r="L385" s="11">
        <v>106325080.20833333</v>
      </c>
      <c r="M385" s="11">
        <f t="shared" si="19"/>
        <v>99430442.833333343</v>
      </c>
      <c r="N385" s="11">
        <f t="shared" si="20"/>
        <v>85060064.166666672</v>
      </c>
      <c r="O385" s="2">
        <f t="shared" si="21"/>
        <v>149145664.25</v>
      </c>
      <c r="P385" s="31">
        <v>0.2</v>
      </c>
      <c r="R385" s="2">
        <v>127700000</v>
      </c>
    </row>
    <row r="386" spans="1:18" ht="24" hidden="1" customHeight="1" x14ac:dyDescent="0.2">
      <c r="A386" s="8">
        <v>373</v>
      </c>
      <c r="B386" s="9" t="s">
        <v>5</v>
      </c>
      <c r="C386" s="9" t="s">
        <v>414</v>
      </c>
      <c r="D386" s="9" t="s">
        <v>449</v>
      </c>
      <c r="E386" s="10">
        <v>251340530220001</v>
      </c>
      <c r="F386" s="8">
        <v>27</v>
      </c>
      <c r="G386" s="8">
        <v>63</v>
      </c>
      <c r="H386" s="8">
        <v>90</v>
      </c>
      <c r="I386" s="11">
        <v>31446488.541666668</v>
      </c>
      <c r="J386" s="11">
        <v>26446408.541666668</v>
      </c>
      <c r="K386" s="12">
        <v>31446488.541666668</v>
      </c>
      <c r="L386" s="12">
        <v>26446408.541666668</v>
      </c>
      <c r="M386" s="12">
        <f t="shared" si="19"/>
        <v>25157190.833333336</v>
      </c>
      <c r="N386" s="12">
        <f t="shared" si="20"/>
        <v>21157126.833333336</v>
      </c>
      <c r="O386" s="2">
        <f t="shared" si="21"/>
        <v>37735786.25</v>
      </c>
      <c r="P386" s="31">
        <v>0.2</v>
      </c>
      <c r="R386" s="2">
        <v>24930000</v>
      </c>
    </row>
    <row r="387" spans="1:18" ht="24" hidden="1" customHeight="1" x14ac:dyDescent="0.2">
      <c r="A387" s="13">
        <v>374</v>
      </c>
      <c r="B387" s="14" t="s">
        <v>5</v>
      </c>
      <c r="C387" s="14" t="s">
        <v>414</v>
      </c>
      <c r="D387" s="14" t="s">
        <v>450</v>
      </c>
      <c r="E387" s="15">
        <v>251340530210001</v>
      </c>
      <c r="F387" s="13">
        <v>33</v>
      </c>
      <c r="G387" s="13">
        <v>67</v>
      </c>
      <c r="H387" s="13">
        <v>100</v>
      </c>
      <c r="I387" s="11">
        <v>34360663.541666664</v>
      </c>
      <c r="J387" s="11">
        <v>28817570.208333332</v>
      </c>
      <c r="K387" s="11">
        <v>34360663.541666664</v>
      </c>
      <c r="L387" s="11">
        <v>28817570.208333332</v>
      </c>
      <c r="M387" s="11">
        <f t="shared" si="19"/>
        <v>27488530.833333332</v>
      </c>
      <c r="N387" s="11">
        <f t="shared" si="20"/>
        <v>23054056.166666668</v>
      </c>
      <c r="O387" s="2">
        <f t="shared" si="21"/>
        <v>41232796.25</v>
      </c>
      <c r="P387" s="31">
        <v>0.2</v>
      </c>
      <c r="R387" s="2">
        <v>27680000</v>
      </c>
    </row>
    <row r="388" spans="1:18" ht="24" hidden="1" customHeight="1" x14ac:dyDescent="0.2">
      <c r="A388" s="8">
        <v>375</v>
      </c>
      <c r="B388" s="9" t="s">
        <v>5</v>
      </c>
      <c r="C388" s="9" t="s">
        <v>414</v>
      </c>
      <c r="D388" s="9" t="s">
        <v>451</v>
      </c>
      <c r="E388" s="10">
        <v>251340530320001</v>
      </c>
      <c r="F388" s="8">
        <v>60</v>
      </c>
      <c r="G388" s="8">
        <v>110</v>
      </c>
      <c r="H388" s="8">
        <v>170</v>
      </c>
      <c r="I388" s="11">
        <v>48816263.541666664</v>
      </c>
      <c r="J388" s="11">
        <v>43647303.541666664</v>
      </c>
      <c r="K388" s="12">
        <v>48816263.541666664</v>
      </c>
      <c r="L388" s="12">
        <v>43647303.541666664</v>
      </c>
      <c r="M388" s="12">
        <f t="shared" si="19"/>
        <v>39053010.833333336</v>
      </c>
      <c r="N388" s="12">
        <f t="shared" si="20"/>
        <v>34917842.833333336</v>
      </c>
      <c r="O388" s="2">
        <f t="shared" si="21"/>
        <v>58579516.25</v>
      </c>
      <c r="P388" s="31">
        <v>0.2</v>
      </c>
      <c r="R388" s="2">
        <v>47020000</v>
      </c>
    </row>
    <row r="389" spans="1:18" ht="24" hidden="1" customHeight="1" x14ac:dyDescent="0.2">
      <c r="A389" s="13">
        <v>376</v>
      </c>
      <c r="B389" s="14" t="s">
        <v>5</v>
      </c>
      <c r="C389" s="14" t="s">
        <v>414</v>
      </c>
      <c r="D389" s="14" t="s">
        <v>452</v>
      </c>
      <c r="E389" s="15">
        <v>251340530330001</v>
      </c>
      <c r="F389" s="13">
        <v>36</v>
      </c>
      <c r="G389" s="13">
        <v>72</v>
      </c>
      <c r="H389" s="13">
        <v>108</v>
      </c>
      <c r="I389" s="11">
        <v>36789263.541666664</v>
      </c>
      <c r="J389" s="11">
        <v>33435743.541666668</v>
      </c>
      <c r="K389" s="11">
        <v>36789263.541666664</v>
      </c>
      <c r="L389" s="11">
        <v>33435743.541666668</v>
      </c>
      <c r="M389" s="11">
        <f t="shared" si="19"/>
        <v>29431410.833333332</v>
      </c>
      <c r="N389" s="11">
        <f t="shared" si="20"/>
        <v>26748594.833333336</v>
      </c>
      <c r="O389" s="2">
        <f t="shared" si="21"/>
        <v>44147116.25</v>
      </c>
      <c r="P389" s="31">
        <v>0.2</v>
      </c>
      <c r="R389" s="2">
        <v>29890000</v>
      </c>
    </row>
    <row r="390" spans="1:18" ht="24" hidden="1" customHeight="1" x14ac:dyDescent="0.2">
      <c r="A390" s="8">
        <v>377</v>
      </c>
      <c r="B390" s="9" t="s">
        <v>5</v>
      </c>
      <c r="C390" s="9" t="s">
        <v>414</v>
      </c>
      <c r="D390" s="9" t="s">
        <v>453</v>
      </c>
      <c r="E390" s="10">
        <v>251340530340001</v>
      </c>
      <c r="F390" s="8">
        <v>64</v>
      </c>
      <c r="G390" s="8">
        <v>120</v>
      </c>
      <c r="H390" s="8">
        <v>184</v>
      </c>
      <c r="I390" s="11">
        <v>51843163.541666664</v>
      </c>
      <c r="J390" s="11">
        <v>46201203.541666664</v>
      </c>
      <c r="K390" s="12">
        <v>51843163.541666664</v>
      </c>
      <c r="L390" s="12">
        <v>46201203.541666664</v>
      </c>
      <c r="M390" s="12">
        <f t="shared" si="19"/>
        <v>41474530.833333336</v>
      </c>
      <c r="N390" s="12">
        <f t="shared" si="20"/>
        <v>36960962.833333336</v>
      </c>
      <c r="O390" s="2">
        <f t="shared" si="21"/>
        <v>62211796.25</v>
      </c>
      <c r="P390" s="31">
        <v>0.2</v>
      </c>
      <c r="R390" s="2">
        <v>50900000</v>
      </c>
    </row>
    <row r="391" spans="1:18" ht="24" hidden="1" customHeight="1" x14ac:dyDescent="0.2">
      <c r="A391" s="13">
        <v>378</v>
      </c>
      <c r="B391" s="14" t="s">
        <v>5</v>
      </c>
      <c r="C391" s="14" t="s">
        <v>414</v>
      </c>
      <c r="D391" s="14" t="s">
        <v>454</v>
      </c>
      <c r="E391" s="15">
        <v>251340530360001</v>
      </c>
      <c r="F391" s="13">
        <v>40</v>
      </c>
      <c r="G391" s="13">
        <v>110</v>
      </c>
      <c r="H391" s="13">
        <v>150</v>
      </c>
      <c r="I391" s="11">
        <v>42343721.875</v>
      </c>
      <c r="J391" s="11">
        <v>37768975.208333336</v>
      </c>
      <c r="K391" s="11">
        <v>42343721.875</v>
      </c>
      <c r="L391" s="11">
        <v>37768975.208333336</v>
      </c>
      <c r="M391" s="11">
        <f t="shared" si="19"/>
        <v>33874977.5</v>
      </c>
      <c r="N391" s="11">
        <f t="shared" si="20"/>
        <v>30215180.166666672</v>
      </c>
      <c r="O391" s="2">
        <f t="shared" si="21"/>
        <v>50812466.25</v>
      </c>
      <c r="P391" s="31">
        <v>0.2</v>
      </c>
      <c r="R391" s="2">
        <v>41590000</v>
      </c>
    </row>
    <row r="392" spans="1:18" ht="24" hidden="1" customHeight="1" x14ac:dyDescent="0.2">
      <c r="A392" s="8">
        <v>379</v>
      </c>
      <c r="B392" s="9" t="s">
        <v>5</v>
      </c>
      <c r="C392" s="9" t="s">
        <v>414</v>
      </c>
      <c r="D392" s="9" t="s">
        <v>455</v>
      </c>
      <c r="E392" s="10">
        <v>251340530390001</v>
      </c>
      <c r="F392" s="8">
        <v>48</v>
      </c>
      <c r="G392" s="8">
        <v>84</v>
      </c>
      <c r="H392" s="8">
        <v>132</v>
      </c>
      <c r="I392" s="11">
        <v>40145980.208333336</v>
      </c>
      <c r="J392" s="11">
        <v>32990766.875</v>
      </c>
      <c r="K392" s="12">
        <v>40145980.208333336</v>
      </c>
      <c r="L392" s="12">
        <v>32990766.875</v>
      </c>
      <c r="M392" s="12">
        <f t="shared" si="19"/>
        <v>32116784.166666672</v>
      </c>
      <c r="N392" s="12">
        <f t="shared" si="20"/>
        <v>26392613.5</v>
      </c>
      <c r="O392" s="2">
        <f t="shared" si="21"/>
        <v>48175176.25</v>
      </c>
      <c r="P392" s="31">
        <v>0.2</v>
      </c>
      <c r="R392" s="2">
        <v>36500000</v>
      </c>
    </row>
    <row r="393" spans="1:18" ht="24" hidden="1" customHeight="1" x14ac:dyDescent="0.2">
      <c r="A393" s="13">
        <v>380</v>
      </c>
      <c r="B393" s="14" t="s">
        <v>5</v>
      </c>
      <c r="C393" s="14" t="s">
        <v>414</v>
      </c>
      <c r="D393" s="14" t="s">
        <v>455</v>
      </c>
      <c r="E393" s="15" t="s">
        <v>456</v>
      </c>
      <c r="F393" s="13">
        <v>48</v>
      </c>
      <c r="G393" s="13">
        <v>84</v>
      </c>
      <c r="H393" s="13">
        <v>132</v>
      </c>
      <c r="I393" s="11">
        <v>32245200</v>
      </c>
      <c r="J393" s="11">
        <v>27794760</v>
      </c>
      <c r="K393" s="11">
        <v>32245200</v>
      </c>
      <c r="L393" s="11">
        <v>27794760</v>
      </c>
      <c r="M393" s="11">
        <f t="shared" si="19"/>
        <v>25796160</v>
      </c>
      <c r="N393" s="11">
        <f t="shared" si="20"/>
        <v>22235808</v>
      </c>
      <c r="O393" s="2">
        <f t="shared" si="21"/>
        <v>38694240</v>
      </c>
      <c r="P393" s="31">
        <v>0.2</v>
      </c>
      <c r="R393" s="2">
        <v>36500000</v>
      </c>
    </row>
    <row r="394" spans="1:18" ht="24" hidden="1" customHeight="1" x14ac:dyDescent="0.2">
      <c r="A394" s="8">
        <v>381</v>
      </c>
      <c r="B394" s="9" t="s">
        <v>5</v>
      </c>
      <c r="C394" s="9" t="s">
        <v>414</v>
      </c>
      <c r="D394" s="9" t="s">
        <v>457</v>
      </c>
      <c r="E394" s="10">
        <v>251340531960011</v>
      </c>
      <c r="F394" s="8">
        <v>27</v>
      </c>
      <c r="G394" s="8">
        <v>83</v>
      </c>
      <c r="H394" s="8">
        <v>110</v>
      </c>
      <c r="I394" s="11">
        <v>40066105.208333336</v>
      </c>
      <c r="J394" s="11">
        <v>33076238.541666668</v>
      </c>
      <c r="K394" s="12">
        <v>40066105.208333336</v>
      </c>
      <c r="L394" s="12">
        <v>33076238.541666668</v>
      </c>
      <c r="M394" s="12">
        <f t="shared" si="19"/>
        <v>32052884.166666672</v>
      </c>
      <c r="N394" s="12">
        <f t="shared" si="20"/>
        <v>26460990.833333336</v>
      </c>
      <c r="O394" s="2">
        <f t="shared" si="21"/>
        <v>48079326.25</v>
      </c>
      <c r="P394" s="31">
        <v>0.2</v>
      </c>
      <c r="R394" s="2">
        <v>30520000</v>
      </c>
    </row>
    <row r="395" spans="1:18" ht="24" hidden="1" customHeight="1" x14ac:dyDescent="0.2">
      <c r="A395" s="13">
        <v>382</v>
      </c>
      <c r="B395" s="14" t="s">
        <v>5</v>
      </c>
      <c r="C395" s="14" t="s">
        <v>414</v>
      </c>
      <c r="D395" s="14" t="s">
        <v>458</v>
      </c>
      <c r="E395" s="15" t="s">
        <v>459</v>
      </c>
      <c r="F395" s="13">
        <v>20</v>
      </c>
      <c r="G395" s="13">
        <v>90</v>
      </c>
      <c r="H395" s="13">
        <v>110</v>
      </c>
      <c r="I395" s="11">
        <v>43027000</v>
      </c>
      <c r="J395" s="11">
        <v>35856000</v>
      </c>
      <c r="K395" s="11">
        <v>43027000</v>
      </c>
      <c r="L395" s="11">
        <v>35856000</v>
      </c>
      <c r="M395" s="11">
        <f t="shared" si="19"/>
        <v>34421600</v>
      </c>
      <c r="N395" s="11">
        <f t="shared" si="20"/>
        <v>28684800</v>
      </c>
      <c r="O395" s="2">
        <f t="shared" si="21"/>
        <v>51632400</v>
      </c>
      <c r="P395" s="31">
        <v>0.2</v>
      </c>
      <c r="R395" s="2">
        <v>30580000</v>
      </c>
    </row>
    <row r="396" spans="1:18" ht="24" hidden="1" customHeight="1" x14ac:dyDescent="0.2">
      <c r="A396" s="8">
        <v>383</v>
      </c>
      <c r="B396" s="9" t="s">
        <v>5</v>
      </c>
      <c r="C396" s="9" t="s">
        <v>414</v>
      </c>
      <c r="D396" s="9" t="s">
        <v>460</v>
      </c>
      <c r="E396" s="10">
        <v>251140530900031</v>
      </c>
      <c r="F396" s="8">
        <v>15</v>
      </c>
      <c r="G396" s="8">
        <v>30</v>
      </c>
      <c r="H396" s="8">
        <v>45</v>
      </c>
      <c r="I396" s="11">
        <v>18143730.208333332</v>
      </c>
      <c r="J396" s="11">
        <v>15448556.875</v>
      </c>
      <c r="K396" s="12">
        <v>18143730.208333332</v>
      </c>
      <c r="L396" s="12">
        <v>15448556.875</v>
      </c>
      <c r="M396" s="12">
        <f t="shared" si="19"/>
        <v>14514984.166666666</v>
      </c>
      <c r="N396" s="12">
        <f t="shared" si="20"/>
        <v>12358845.5</v>
      </c>
      <c r="O396" s="2">
        <f t="shared" si="21"/>
        <v>21772476.25</v>
      </c>
      <c r="P396" s="31">
        <v>0.2</v>
      </c>
      <c r="R396" s="2">
        <v>12450000</v>
      </c>
    </row>
    <row r="397" spans="1:18" ht="24" hidden="1" customHeight="1" x14ac:dyDescent="0.2">
      <c r="A397" s="13">
        <v>384</v>
      </c>
      <c r="B397" s="14" t="s">
        <v>5</v>
      </c>
      <c r="C397" s="14" t="s">
        <v>414</v>
      </c>
      <c r="D397" s="14" t="s">
        <v>461</v>
      </c>
      <c r="E397" s="15">
        <v>216640530400001</v>
      </c>
      <c r="F397" s="13">
        <v>54</v>
      </c>
      <c r="G397" s="13">
        <v>162</v>
      </c>
      <c r="H397" s="13">
        <v>216</v>
      </c>
      <c r="I397" s="11">
        <v>65955096.875</v>
      </c>
      <c r="J397" s="11">
        <v>54260723.541666664</v>
      </c>
      <c r="K397" s="11">
        <v>65955096.875</v>
      </c>
      <c r="L397" s="11">
        <v>54260723.541666664</v>
      </c>
      <c r="M397" s="11">
        <f t="shared" si="19"/>
        <v>52764077.5</v>
      </c>
      <c r="N397" s="11">
        <f t="shared" si="20"/>
        <v>43408578.833333336</v>
      </c>
      <c r="O397" s="2">
        <f t="shared" si="21"/>
        <v>79146116.25</v>
      </c>
      <c r="P397" s="31">
        <v>0.2</v>
      </c>
      <c r="R397" s="2">
        <v>59930000</v>
      </c>
    </row>
    <row r="398" spans="1:18" ht="24" hidden="1" customHeight="1" x14ac:dyDescent="0.2">
      <c r="A398" s="8">
        <v>385</v>
      </c>
      <c r="B398" s="9" t="s">
        <v>5</v>
      </c>
      <c r="C398" s="9" t="s">
        <v>414</v>
      </c>
      <c r="D398" s="9" t="s">
        <v>462</v>
      </c>
      <c r="E398" s="10">
        <v>251140530900051</v>
      </c>
      <c r="F398" s="8">
        <v>26</v>
      </c>
      <c r="G398" s="8">
        <v>126</v>
      </c>
      <c r="H398" s="8">
        <v>152</v>
      </c>
      <c r="I398" s="11">
        <v>48280463.541666664</v>
      </c>
      <c r="J398" s="11">
        <v>40145116.875</v>
      </c>
      <c r="K398" s="12">
        <v>48280463.541666664</v>
      </c>
      <c r="L398" s="12">
        <v>40145116.875</v>
      </c>
      <c r="M398" s="12">
        <f t="shared" si="19"/>
        <v>38624370.833333336</v>
      </c>
      <c r="N398" s="12">
        <f t="shared" si="20"/>
        <v>32116093.5</v>
      </c>
      <c r="O398" s="2">
        <f t="shared" si="21"/>
        <v>57936556.25</v>
      </c>
      <c r="P398" s="31">
        <v>0.2</v>
      </c>
      <c r="R398" s="2">
        <v>42270000</v>
      </c>
    </row>
    <row r="399" spans="1:18" ht="24" hidden="1" customHeight="1" x14ac:dyDescent="0.2">
      <c r="A399" s="13">
        <v>386</v>
      </c>
      <c r="B399" s="14" t="s">
        <v>5</v>
      </c>
      <c r="C399" s="14" t="s">
        <v>414</v>
      </c>
      <c r="D399" s="14" t="s">
        <v>463</v>
      </c>
      <c r="E399" s="15">
        <v>732120530190011</v>
      </c>
      <c r="F399" s="13">
        <v>29</v>
      </c>
      <c r="G399" s="13">
        <v>61</v>
      </c>
      <c r="H399" s="13">
        <v>90</v>
      </c>
      <c r="I399" s="11">
        <v>30782171.875</v>
      </c>
      <c r="J399" s="11">
        <v>26734785.208333332</v>
      </c>
      <c r="K399" s="11">
        <v>29100000</v>
      </c>
      <c r="L399" s="11">
        <v>24250000</v>
      </c>
      <c r="M399" s="11">
        <f t="shared" ref="M399:M462" si="22">K399*0.8</f>
        <v>23280000</v>
      </c>
      <c r="N399" s="11">
        <f t="shared" ref="N399:N462" si="23">L399*0.8</f>
        <v>19400000</v>
      </c>
      <c r="O399" s="2">
        <f t="shared" si="21"/>
        <v>34920000</v>
      </c>
      <c r="P399" s="31">
        <v>0.2</v>
      </c>
      <c r="R399" s="2">
        <v>24910000</v>
      </c>
    </row>
    <row r="400" spans="1:18" ht="24" hidden="1" customHeight="1" x14ac:dyDescent="0.2">
      <c r="A400" s="8">
        <v>387</v>
      </c>
      <c r="B400" s="9" t="s">
        <v>5</v>
      </c>
      <c r="C400" s="9" t="s">
        <v>414</v>
      </c>
      <c r="D400" s="9" t="s">
        <v>464</v>
      </c>
      <c r="E400" s="10">
        <v>251140530900061</v>
      </c>
      <c r="F400" s="8">
        <v>14</v>
      </c>
      <c r="G400" s="8">
        <v>71</v>
      </c>
      <c r="H400" s="8">
        <v>85</v>
      </c>
      <c r="I400" s="11">
        <v>29735526.041666668</v>
      </c>
      <c r="J400" s="11">
        <v>25035486.041666668</v>
      </c>
      <c r="K400" s="12">
        <v>29735526.041666668</v>
      </c>
      <c r="L400" s="12">
        <v>25035486.041666668</v>
      </c>
      <c r="M400" s="12">
        <f t="shared" si="22"/>
        <v>23788420.833333336</v>
      </c>
      <c r="N400" s="12">
        <f t="shared" si="23"/>
        <v>20028388.833333336</v>
      </c>
      <c r="O400" s="2">
        <f t="shared" si="21"/>
        <v>35682631.25</v>
      </c>
      <c r="P400" s="31">
        <v>0.2</v>
      </c>
      <c r="R400" s="2">
        <v>23640000</v>
      </c>
    </row>
    <row r="401" spans="1:18" ht="24" hidden="1" customHeight="1" x14ac:dyDescent="0.2">
      <c r="A401" s="13">
        <v>388</v>
      </c>
      <c r="B401" s="14" t="s">
        <v>5</v>
      </c>
      <c r="C401" s="14" t="s">
        <v>414</v>
      </c>
      <c r="D401" s="14" t="s">
        <v>465</v>
      </c>
      <c r="E401" s="15">
        <v>251140530900041</v>
      </c>
      <c r="F401" s="13">
        <v>23</v>
      </c>
      <c r="G401" s="13">
        <v>77</v>
      </c>
      <c r="H401" s="13">
        <v>100</v>
      </c>
      <c r="I401" s="11">
        <v>36059680.208333336</v>
      </c>
      <c r="J401" s="11">
        <v>30521746.875</v>
      </c>
      <c r="K401" s="11">
        <v>36059680.208333336</v>
      </c>
      <c r="L401" s="11">
        <v>30521746.875</v>
      </c>
      <c r="M401" s="11">
        <f t="shared" si="22"/>
        <v>28847744.166666672</v>
      </c>
      <c r="N401" s="11">
        <f t="shared" si="23"/>
        <v>24417397.5</v>
      </c>
      <c r="O401" s="2">
        <f t="shared" si="21"/>
        <v>43271616.25</v>
      </c>
      <c r="P401" s="31">
        <v>0.2</v>
      </c>
      <c r="R401" s="2">
        <v>27760000</v>
      </c>
    </row>
    <row r="402" spans="1:18" ht="24" hidden="1" customHeight="1" x14ac:dyDescent="0.2">
      <c r="A402" s="8">
        <v>389</v>
      </c>
      <c r="B402" s="9" t="s">
        <v>5</v>
      </c>
      <c r="C402" s="9" t="s">
        <v>414</v>
      </c>
      <c r="D402" s="9" t="s">
        <v>466</v>
      </c>
      <c r="E402" s="10">
        <v>251440530100001</v>
      </c>
      <c r="F402" s="8">
        <v>35</v>
      </c>
      <c r="G402" s="8">
        <v>80</v>
      </c>
      <c r="H402" s="8">
        <v>115</v>
      </c>
      <c r="I402" s="11">
        <v>36980205.208333336</v>
      </c>
      <c r="J402" s="11">
        <v>30516551.875</v>
      </c>
      <c r="K402" s="12">
        <v>36980205.208333336</v>
      </c>
      <c r="L402" s="12">
        <v>30516551.875</v>
      </c>
      <c r="M402" s="12">
        <f t="shared" si="22"/>
        <v>29584164.166666672</v>
      </c>
      <c r="N402" s="12">
        <f t="shared" si="23"/>
        <v>24413241.5</v>
      </c>
      <c r="O402" s="2">
        <f t="shared" si="21"/>
        <v>44376246.25</v>
      </c>
      <c r="P402" s="31">
        <v>0.2</v>
      </c>
      <c r="R402" s="2">
        <v>31850000</v>
      </c>
    </row>
    <row r="403" spans="1:18" ht="24" hidden="1" customHeight="1" x14ac:dyDescent="0.2">
      <c r="A403" s="13">
        <v>390</v>
      </c>
      <c r="B403" s="14" t="s">
        <v>5</v>
      </c>
      <c r="C403" s="14" t="s">
        <v>414</v>
      </c>
      <c r="D403" s="14" t="s">
        <v>467</v>
      </c>
      <c r="E403" s="15">
        <v>251340530130001</v>
      </c>
      <c r="F403" s="13">
        <v>20</v>
      </c>
      <c r="G403" s="13">
        <v>60</v>
      </c>
      <c r="H403" s="13">
        <v>80</v>
      </c>
      <c r="I403" s="11">
        <v>28594830.208333332</v>
      </c>
      <c r="J403" s="11">
        <v>24136763.541666668</v>
      </c>
      <c r="K403" s="11">
        <v>28594830.208333332</v>
      </c>
      <c r="L403" s="11">
        <v>24136763.541666668</v>
      </c>
      <c r="M403" s="11">
        <f t="shared" si="22"/>
        <v>22875864.166666668</v>
      </c>
      <c r="N403" s="11">
        <f t="shared" si="23"/>
        <v>19309410.833333336</v>
      </c>
      <c r="O403" s="2">
        <f t="shared" si="21"/>
        <v>34313796.25</v>
      </c>
      <c r="P403" s="31">
        <v>0.2</v>
      </c>
      <c r="R403" s="2">
        <v>22190000</v>
      </c>
    </row>
    <row r="404" spans="1:18" ht="24" hidden="1" customHeight="1" x14ac:dyDescent="0.2">
      <c r="A404" s="8">
        <v>391</v>
      </c>
      <c r="B404" s="9" t="s">
        <v>5</v>
      </c>
      <c r="C404" s="9" t="s">
        <v>414</v>
      </c>
      <c r="D404" s="9" t="s">
        <v>468</v>
      </c>
      <c r="E404" s="10">
        <v>251340530140001</v>
      </c>
      <c r="F404" s="8">
        <v>45</v>
      </c>
      <c r="G404" s="8">
        <v>135</v>
      </c>
      <c r="H404" s="8">
        <v>180</v>
      </c>
      <c r="I404" s="11">
        <v>50867496.875</v>
      </c>
      <c r="J404" s="11">
        <v>45098163.541666664</v>
      </c>
      <c r="K404" s="12">
        <v>50867496.875</v>
      </c>
      <c r="L404" s="12">
        <v>45098163.541666664</v>
      </c>
      <c r="M404" s="12">
        <f t="shared" si="22"/>
        <v>40693997.5</v>
      </c>
      <c r="N404" s="12">
        <f t="shared" si="23"/>
        <v>36078530.833333336</v>
      </c>
      <c r="O404" s="2">
        <f t="shared" si="21"/>
        <v>61040996.25</v>
      </c>
      <c r="P404" s="31">
        <v>0.2</v>
      </c>
      <c r="R404" s="2">
        <v>49940000</v>
      </c>
    </row>
    <row r="405" spans="1:18" ht="24" hidden="1" customHeight="1" x14ac:dyDescent="0.2">
      <c r="A405" s="13">
        <v>392</v>
      </c>
      <c r="B405" s="14" t="s">
        <v>5</v>
      </c>
      <c r="C405" s="14" t="s">
        <v>414</v>
      </c>
      <c r="D405" s="14" t="s">
        <v>469</v>
      </c>
      <c r="E405" s="15">
        <v>251340530150011</v>
      </c>
      <c r="F405" s="13">
        <v>14</v>
      </c>
      <c r="G405" s="13">
        <v>26</v>
      </c>
      <c r="H405" s="13">
        <v>40</v>
      </c>
      <c r="I405" s="11">
        <v>17553963.541666668</v>
      </c>
      <c r="J405" s="11">
        <v>15129790.208333334</v>
      </c>
      <c r="K405" s="11">
        <v>17553963.541666668</v>
      </c>
      <c r="L405" s="11">
        <v>15063999.999999998</v>
      </c>
      <c r="M405" s="11">
        <f t="shared" si="22"/>
        <v>14043170.833333336</v>
      </c>
      <c r="N405" s="11">
        <f t="shared" si="23"/>
        <v>12051200</v>
      </c>
      <c r="O405" s="2">
        <f t="shared" si="21"/>
        <v>21064756.25</v>
      </c>
      <c r="P405" s="31">
        <v>0.2</v>
      </c>
      <c r="R405" s="2">
        <v>11060000</v>
      </c>
    </row>
    <row r="406" spans="1:18" ht="24" hidden="1" customHeight="1" x14ac:dyDescent="0.2">
      <c r="A406" s="8">
        <v>393</v>
      </c>
      <c r="B406" s="9" t="s">
        <v>5</v>
      </c>
      <c r="C406" s="9" t="s">
        <v>414</v>
      </c>
      <c r="D406" s="9" t="s">
        <v>470</v>
      </c>
      <c r="E406" s="10">
        <v>251340530140011</v>
      </c>
      <c r="F406" s="8">
        <v>30</v>
      </c>
      <c r="G406" s="8">
        <v>60</v>
      </c>
      <c r="H406" s="8">
        <v>90</v>
      </c>
      <c r="I406" s="11">
        <v>31059355.208333332</v>
      </c>
      <c r="J406" s="11">
        <v>26172381.875</v>
      </c>
      <c r="K406" s="12">
        <v>31059355.208333332</v>
      </c>
      <c r="L406" s="12">
        <v>26172381.875</v>
      </c>
      <c r="M406" s="12">
        <f t="shared" si="22"/>
        <v>24847484.166666668</v>
      </c>
      <c r="N406" s="12">
        <f t="shared" si="23"/>
        <v>20937905.5</v>
      </c>
      <c r="O406" s="2">
        <f t="shared" si="21"/>
        <v>37271226.25</v>
      </c>
      <c r="P406" s="31">
        <v>0.2</v>
      </c>
      <c r="R406" s="2">
        <v>24910000</v>
      </c>
    </row>
    <row r="407" spans="1:18" ht="24" hidden="1" customHeight="1" x14ac:dyDescent="0.2">
      <c r="A407" s="13">
        <v>394</v>
      </c>
      <c r="B407" s="14" t="s">
        <v>5</v>
      </c>
      <c r="C407" s="14" t="s">
        <v>414</v>
      </c>
      <c r="D407" s="14" t="s">
        <v>471</v>
      </c>
      <c r="E407" s="15">
        <v>251340531630011</v>
      </c>
      <c r="F407" s="13">
        <v>13</v>
      </c>
      <c r="G407" s="13">
        <v>27</v>
      </c>
      <c r="H407" s="13">
        <v>40</v>
      </c>
      <c r="I407" s="11">
        <v>15758430.208333334</v>
      </c>
      <c r="J407" s="11">
        <v>13502216.875</v>
      </c>
      <c r="K407" s="11">
        <v>15758430.208333334</v>
      </c>
      <c r="L407" s="11">
        <v>13502216.875</v>
      </c>
      <c r="M407" s="11">
        <f t="shared" si="22"/>
        <v>12606744.166666668</v>
      </c>
      <c r="N407" s="11">
        <f t="shared" si="23"/>
        <v>10801773.5</v>
      </c>
      <c r="O407" s="2">
        <f t="shared" si="21"/>
        <v>18910116.25</v>
      </c>
      <c r="P407" s="31">
        <v>0.2</v>
      </c>
      <c r="R407" s="2">
        <v>11070000</v>
      </c>
    </row>
    <row r="408" spans="1:18" ht="24" hidden="1" customHeight="1" x14ac:dyDescent="0.2">
      <c r="A408" s="8">
        <v>395</v>
      </c>
      <c r="B408" s="9" t="s">
        <v>5</v>
      </c>
      <c r="C408" s="9" t="s">
        <v>414</v>
      </c>
      <c r="D408" s="9" t="s">
        <v>472</v>
      </c>
      <c r="E408" s="10">
        <v>252340530750011</v>
      </c>
      <c r="F408" s="8">
        <v>8</v>
      </c>
      <c r="G408" s="8">
        <v>16</v>
      </c>
      <c r="H408" s="8">
        <v>24</v>
      </c>
      <c r="I408" s="11">
        <v>8532763.541666666</v>
      </c>
      <c r="J408" s="11">
        <v>7029283.541666667</v>
      </c>
      <c r="K408" s="12">
        <v>8532763.541666666</v>
      </c>
      <c r="L408" s="12">
        <v>7029283.541666667</v>
      </c>
      <c r="M408" s="12">
        <f t="shared" si="22"/>
        <v>6826210.833333333</v>
      </c>
      <c r="N408" s="12">
        <f t="shared" si="23"/>
        <v>5623426.833333334</v>
      </c>
      <c r="O408" s="2">
        <f t="shared" si="21"/>
        <v>10239316.25</v>
      </c>
      <c r="P408" s="31">
        <v>0.2</v>
      </c>
      <c r="R408" s="2">
        <v>6640000</v>
      </c>
    </row>
    <row r="409" spans="1:18" ht="24" hidden="1" customHeight="1" x14ac:dyDescent="0.2">
      <c r="A409" s="13">
        <v>396</v>
      </c>
      <c r="B409" s="14" t="s">
        <v>5</v>
      </c>
      <c r="C409" s="14" t="s">
        <v>414</v>
      </c>
      <c r="D409" s="14" t="s">
        <v>473</v>
      </c>
      <c r="E409" s="15">
        <v>351330530130011</v>
      </c>
      <c r="F409" s="13">
        <v>20</v>
      </c>
      <c r="G409" s="13">
        <v>30</v>
      </c>
      <c r="H409" s="13">
        <v>50</v>
      </c>
      <c r="I409" s="11">
        <v>15818613.541666666</v>
      </c>
      <c r="J409" s="11">
        <v>13298266.875</v>
      </c>
      <c r="K409" s="11">
        <v>15818613.541666666</v>
      </c>
      <c r="L409" s="11">
        <v>13298266.875</v>
      </c>
      <c r="M409" s="11">
        <f t="shared" si="22"/>
        <v>12654890.833333334</v>
      </c>
      <c r="N409" s="11">
        <f t="shared" si="23"/>
        <v>10638613.5</v>
      </c>
      <c r="O409" s="2">
        <f t="shared" si="21"/>
        <v>18982336.25</v>
      </c>
      <c r="P409" s="31">
        <v>0.2</v>
      </c>
      <c r="R409" s="2">
        <v>13810000</v>
      </c>
    </row>
    <row r="410" spans="1:18" ht="24" hidden="1" customHeight="1" x14ac:dyDescent="0.2">
      <c r="A410" s="8">
        <v>397</v>
      </c>
      <c r="B410" s="9" t="s">
        <v>5</v>
      </c>
      <c r="C410" s="9" t="s">
        <v>414</v>
      </c>
      <c r="D410" s="9" t="s">
        <v>474</v>
      </c>
      <c r="E410" s="10">
        <v>351230530010001</v>
      </c>
      <c r="F410" s="8">
        <v>52</v>
      </c>
      <c r="G410" s="8">
        <v>113</v>
      </c>
      <c r="H410" s="8">
        <v>165</v>
      </c>
      <c r="I410" s="11">
        <v>46210030.208333336</v>
      </c>
      <c r="J410" s="11">
        <v>37095216.875</v>
      </c>
      <c r="K410" s="12">
        <v>46210030.208333336</v>
      </c>
      <c r="L410" s="12">
        <v>37095216.875</v>
      </c>
      <c r="M410" s="12">
        <f t="shared" si="22"/>
        <v>36968024.166666672</v>
      </c>
      <c r="N410" s="12">
        <f t="shared" si="23"/>
        <v>29676173.5</v>
      </c>
      <c r="O410" s="2">
        <f t="shared" si="21"/>
        <v>55452036.25</v>
      </c>
      <c r="P410" s="31">
        <v>0.2</v>
      </c>
      <c r="R410" s="2">
        <v>45690000</v>
      </c>
    </row>
    <row r="411" spans="1:18" ht="24" hidden="1" customHeight="1" x14ac:dyDescent="0.2">
      <c r="A411" s="13">
        <v>398</v>
      </c>
      <c r="B411" s="14" t="s">
        <v>5</v>
      </c>
      <c r="C411" s="14" t="s">
        <v>414</v>
      </c>
      <c r="D411" s="14" t="s">
        <v>475</v>
      </c>
      <c r="E411" s="15">
        <v>252940530590091</v>
      </c>
      <c r="F411" s="13">
        <v>16</v>
      </c>
      <c r="G411" s="13">
        <v>48</v>
      </c>
      <c r="H411" s="13">
        <v>64</v>
      </c>
      <c r="I411" s="11">
        <v>23195363.541666668</v>
      </c>
      <c r="J411" s="11">
        <v>19086576.875</v>
      </c>
      <c r="K411" s="11">
        <v>23195363.541666668</v>
      </c>
      <c r="L411" s="11">
        <v>19086576.875</v>
      </c>
      <c r="M411" s="11">
        <f t="shared" si="22"/>
        <v>18556290.833333336</v>
      </c>
      <c r="N411" s="11">
        <f t="shared" si="23"/>
        <v>15269261.5</v>
      </c>
      <c r="O411" s="2">
        <f t="shared" si="21"/>
        <v>27834436.25</v>
      </c>
      <c r="P411" s="31">
        <v>0.2</v>
      </c>
      <c r="R411" s="2">
        <v>17750000</v>
      </c>
    </row>
    <row r="412" spans="1:18" ht="24" hidden="1" customHeight="1" x14ac:dyDescent="0.2">
      <c r="A412" s="8">
        <v>399</v>
      </c>
      <c r="B412" s="9" t="s">
        <v>5</v>
      </c>
      <c r="C412" s="9" t="s">
        <v>414</v>
      </c>
      <c r="D412" s="9" t="s">
        <v>476</v>
      </c>
      <c r="E412" s="10">
        <v>252340530590121</v>
      </c>
      <c r="F412" s="8">
        <v>16</v>
      </c>
      <c r="G412" s="8">
        <v>48</v>
      </c>
      <c r="H412" s="8">
        <v>64</v>
      </c>
      <c r="I412" s="11">
        <v>22552163.541666668</v>
      </c>
      <c r="J412" s="11">
        <v>18703536.875</v>
      </c>
      <c r="K412" s="12">
        <v>22552163.541666668</v>
      </c>
      <c r="L412" s="12">
        <v>18703536.875</v>
      </c>
      <c r="M412" s="12">
        <f t="shared" si="22"/>
        <v>18041730.833333336</v>
      </c>
      <c r="N412" s="12">
        <f t="shared" si="23"/>
        <v>14962829.5</v>
      </c>
      <c r="O412" s="2">
        <f t="shared" si="21"/>
        <v>27062596.25</v>
      </c>
      <c r="P412" s="31">
        <v>0.2</v>
      </c>
      <c r="R412" s="2">
        <v>17750000</v>
      </c>
    </row>
    <row r="413" spans="1:18" ht="24" hidden="1" customHeight="1" x14ac:dyDescent="0.2">
      <c r="A413" s="13">
        <v>400</v>
      </c>
      <c r="B413" s="14" t="s">
        <v>5</v>
      </c>
      <c r="C413" s="14" t="s">
        <v>414</v>
      </c>
      <c r="D413" s="14" t="s">
        <v>477</v>
      </c>
      <c r="E413" s="15">
        <v>251140530440011</v>
      </c>
      <c r="F413" s="13">
        <v>20</v>
      </c>
      <c r="G413" s="13">
        <v>40</v>
      </c>
      <c r="H413" s="13">
        <v>60</v>
      </c>
      <c r="I413" s="11">
        <v>20699763.541666668</v>
      </c>
      <c r="J413" s="11">
        <v>17377030.208333332</v>
      </c>
      <c r="K413" s="11">
        <v>20699763.541666668</v>
      </c>
      <c r="L413" s="11">
        <v>17377030.208333332</v>
      </c>
      <c r="M413" s="11">
        <f t="shared" si="22"/>
        <v>16559810.833333336</v>
      </c>
      <c r="N413" s="11">
        <f t="shared" si="23"/>
        <v>13901624.166666666</v>
      </c>
      <c r="O413" s="2">
        <f t="shared" si="21"/>
        <v>24839716.25</v>
      </c>
      <c r="P413" s="31">
        <v>0.2</v>
      </c>
      <c r="R413" s="2">
        <v>16600000</v>
      </c>
    </row>
    <row r="414" spans="1:18" ht="24" hidden="1" customHeight="1" x14ac:dyDescent="0.2">
      <c r="A414" s="8">
        <v>401</v>
      </c>
      <c r="B414" s="9" t="s">
        <v>5</v>
      </c>
      <c r="C414" s="9" t="s">
        <v>414</v>
      </c>
      <c r="D414" s="9" t="s">
        <v>478</v>
      </c>
      <c r="E414" s="10">
        <v>251140530420001</v>
      </c>
      <c r="F414" s="8">
        <v>25</v>
      </c>
      <c r="G414" s="8">
        <v>50</v>
      </c>
      <c r="H414" s="8">
        <v>75</v>
      </c>
      <c r="I414" s="11">
        <v>25601121.875</v>
      </c>
      <c r="J414" s="11">
        <v>21442508.541666668</v>
      </c>
      <c r="K414" s="12">
        <v>25601121.875</v>
      </c>
      <c r="L414" s="12">
        <v>21442508.541666668</v>
      </c>
      <c r="M414" s="12">
        <f t="shared" si="22"/>
        <v>20480897.5</v>
      </c>
      <c r="N414" s="12">
        <f t="shared" si="23"/>
        <v>17154006.833333336</v>
      </c>
      <c r="O414" s="2">
        <f t="shared" si="21"/>
        <v>30721346.25</v>
      </c>
      <c r="P414" s="31">
        <v>0.2</v>
      </c>
      <c r="R414" s="2">
        <v>20750000</v>
      </c>
    </row>
    <row r="415" spans="1:18" ht="24" hidden="1" customHeight="1" x14ac:dyDescent="0.2">
      <c r="A415" s="13">
        <v>402</v>
      </c>
      <c r="B415" s="14" t="s">
        <v>5</v>
      </c>
      <c r="C415" s="14" t="s">
        <v>414</v>
      </c>
      <c r="D415" s="14" t="s">
        <v>479</v>
      </c>
      <c r="E415" s="15">
        <v>252340530590131</v>
      </c>
      <c r="F415" s="13">
        <v>16</v>
      </c>
      <c r="G415" s="13">
        <v>48</v>
      </c>
      <c r="H415" s="13">
        <v>64</v>
      </c>
      <c r="I415" s="11">
        <v>22043363.541666668</v>
      </c>
      <c r="J415" s="11">
        <v>18401136.875</v>
      </c>
      <c r="K415" s="11">
        <v>22043363.541666668</v>
      </c>
      <c r="L415" s="11">
        <v>18401136.875</v>
      </c>
      <c r="M415" s="11">
        <f t="shared" si="22"/>
        <v>17634690.833333336</v>
      </c>
      <c r="N415" s="11">
        <f t="shared" si="23"/>
        <v>14720909.5</v>
      </c>
      <c r="O415" s="2">
        <f t="shared" si="21"/>
        <v>26452036.25</v>
      </c>
      <c r="P415" s="31">
        <v>0.2</v>
      </c>
      <c r="R415" s="2">
        <v>17750000</v>
      </c>
    </row>
    <row r="416" spans="1:18" ht="24" hidden="1" customHeight="1" x14ac:dyDescent="0.2">
      <c r="A416" s="8">
        <v>403</v>
      </c>
      <c r="B416" s="9" t="s">
        <v>5</v>
      </c>
      <c r="C416" s="9" t="s">
        <v>414</v>
      </c>
      <c r="D416" s="9" t="s">
        <v>480</v>
      </c>
      <c r="E416" s="10">
        <v>351230530450011</v>
      </c>
      <c r="F416" s="8">
        <v>17</v>
      </c>
      <c r="G416" s="8">
        <v>33</v>
      </c>
      <c r="H416" s="8">
        <v>50</v>
      </c>
      <c r="I416" s="11">
        <v>17217213.541666668</v>
      </c>
      <c r="J416" s="11">
        <v>14577666.875</v>
      </c>
      <c r="K416" s="12">
        <v>17217213.541666668</v>
      </c>
      <c r="L416" s="12">
        <v>14577666.875</v>
      </c>
      <c r="M416" s="12">
        <f t="shared" si="22"/>
        <v>13773770.833333336</v>
      </c>
      <c r="N416" s="12">
        <f t="shared" si="23"/>
        <v>11662133.5</v>
      </c>
      <c r="O416" s="2">
        <f t="shared" si="21"/>
        <v>20660656.25</v>
      </c>
      <c r="P416" s="31">
        <v>0.2</v>
      </c>
      <c r="R416" s="2">
        <v>13830000</v>
      </c>
    </row>
    <row r="417" spans="1:18" ht="24" hidden="1" customHeight="1" x14ac:dyDescent="0.2">
      <c r="A417" s="13">
        <v>404</v>
      </c>
      <c r="B417" s="14" t="s">
        <v>5</v>
      </c>
      <c r="C417" s="14" t="s">
        <v>414</v>
      </c>
      <c r="D417" s="14" t="s">
        <v>481</v>
      </c>
      <c r="E417" s="15">
        <v>351230530460001</v>
      </c>
      <c r="F417" s="13">
        <v>30</v>
      </c>
      <c r="G417" s="13">
        <v>70</v>
      </c>
      <c r="H417" s="13">
        <v>100</v>
      </c>
      <c r="I417" s="11">
        <v>31196230.208333332</v>
      </c>
      <c r="J417" s="11">
        <v>26035976.875</v>
      </c>
      <c r="K417" s="11">
        <v>31196230.208333332</v>
      </c>
      <c r="L417" s="11">
        <v>26035976.875</v>
      </c>
      <c r="M417" s="11">
        <f t="shared" si="22"/>
        <v>24956984.166666668</v>
      </c>
      <c r="N417" s="11">
        <f t="shared" si="23"/>
        <v>20828781.5</v>
      </c>
      <c r="O417" s="2">
        <f t="shared" si="21"/>
        <v>37435476.25</v>
      </c>
      <c r="P417" s="31">
        <v>0.2</v>
      </c>
      <c r="R417" s="2">
        <v>27700000</v>
      </c>
    </row>
    <row r="418" spans="1:18" ht="24" hidden="1" customHeight="1" x14ac:dyDescent="0.2">
      <c r="A418" s="8">
        <v>405</v>
      </c>
      <c r="B418" s="9" t="s">
        <v>5</v>
      </c>
      <c r="C418" s="9" t="s">
        <v>414</v>
      </c>
      <c r="D418" s="9" t="s">
        <v>482</v>
      </c>
      <c r="E418" s="10">
        <v>351230530470001</v>
      </c>
      <c r="F418" s="8">
        <v>28</v>
      </c>
      <c r="G418" s="8">
        <v>67</v>
      </c>
      <c r="H418" s="8">
        <v>95</v>
      </c>
      <c r="I418" s="11">
        <v>30135705.208333332</v>
      </c>
      <c r="J418" s="11">
        <v>25010451.875</v>
      </c>
      <c r="K418" s="12">
        <v>30135705.208333332</v>
      </c>
      <c r="L418" s="12">
        <v>25010451.875</v>
      </c>
      <c r="M418" s="12">
        <f t="shared" si="22"/>
        <v>24108564.166666668</v>
      </c>
      <c r="N418" s="12">
        <f t="shared" si="23"/>
        <v>20008361.5</v>
      </c>
      <c r="O418" s="2">
        <f t="shared" si="21"/>
        <v>36162846.25</v>
      </c>
      <c r="P418" s="31">
        <v>0.2</v>
      </c>
      <c r="R418" s="2">
        <v>26320000</v>
      </c>
    </row>
    <row r="419" spans="1:18" ht="24" hidden="1" customHeight="1" x14ac:dyDescent="0.2">
      <c r="A419" s="13">
        <v>406</v>
      </c>
      <c r="B419" s="14" t="s">
        <v>5</v>
      </c>
      <c r="C419" s="14" t="s">
        <v>414</v>
      </c>
      <c r="D419" s="14" t="s">
        <v>483</v>
      </c>
      <c r="E419" s="15">
        <v>351230530480001</v>
      </c>
      <c r="F419" s="13">
        <v>68</v>
      </c>
      <c r="G419" s="13">
        <v>134</v>
      </c>
      <c r="H419" s="13">
        <v>202</v>
      </c>
      <c r="I419" s="11">
        <v>52187280.208333336</v>
      </c>
      <c r="J419" s="11">
        <v>41373226.875</v>
      </c>
      <c r="K419" s="11">
        <v>52187280.208333336</v>
      </c>
      <c r="L419" s="11">
        <v>41373226.875</v>
      </c>
      <c r="M419" s="11">
        <f t="shared" si="22"/>
        <v>41749824.166666672</v>
      </c>
      <c r="N419" s="11">
        <f t="shared" si="23"/>
        <v>33098581.5</v>
      </c>
      <c r="O419" s="2">
        <f t="shared" si="21"/>
        <v>62624736.25</v>
      </c>
      <c r="P419" s="31">
        <v>0.2</v>
      </c>
      <c r="R419" s="2">
        <v>55900000</v>
      </c>
    </row>
    <row r="420" spans="1:18" ht="24" hidden="1" customHeight="1" x14ac:dyDescent="0.2">
      <c r="A420" s="8">
        <v>407</v>
      </c>
      <c r="B420" s="9" t="s">
        <v>5</v>
      </c>
      <c r="C420" s="9" t="s">
        <v>414</v>
      </c>
      <c r="D420" s="9" t="s">
        <v>484</v>
      </c>
      <c r="E420" s="10">
        <v>252940530530001</v>
      </c>
      <c r="F420" s="8">
        <v>48</v>
      </c>
      <c r="G420" s="8">
        <v>320</v>
      </c>
      <c r="H420" s="8">
        <v>368</v>
      </c>
      <c r="I420" s="11">
        <v>100698056.875</v>
      </c>
      <c r="J420" s="11">
        <v>89389710.208333328</v>
      </c>
      <c r="K420" s="12">
        <v>100698056.875</v>
      </c>
      <c r="L420" s="12">
        <v>89389710.208333328</v>
      </c>
      <c r="M420" s="12">
        <f t="shared" si="22"/>
        <v>80558445.5</v>
      </c>
      <c r="N420" s="12">
        <f t="shared" si="23"/>
        <v>71511768.166666672</v>
      </c>
      <c r="O420" s="2">
        <f t="shared" si="21"/>
        <v>120837668.25</v>
      </c>
      <c r="P420" s="31">
        <v>0.2</v>
      </c>
      <c r="R420" s="2">
        <v>102460000</v>
      </c>
    </row>
    <row r="421" spans="1:18" ht="24" hidden="1" customHeight="1" x14ac:dyDescent="0.2">
      <c r="A421" s="13">
        <v>408</v>
      </c>
      <c r="B421" s="14" t="s">
        <v>5</v>
      </c>
      <c r="C421" s="14" t="s">
        <v>414</v>
      </c>
      <c r="D421" s="14" t="s">
        <v>485</v>
      </c>
      <c r="E421" s="15">
        <v>251240530540001</v>
      </c>
      <c r="F421" s="13">
        <v>20</v>
      </c>
      <c r="G421" s="13">
        <v>220</v>
      </c>
      <c r="H421" s="13">
        <v>240</v>
      </c>
      <c r="I421" s="11">
        <v>60500416.875</v>
      </c>
      <c r="J421" s="11">
        <v>53180016.875</v>
      </c>
      <c r="K421" s="11">
        <v>60500416.875</v>
      </c>
      <c r="L421" s="11">
        <v>53180016.875</v>
      </c>
      <c r="M421" s="11">
        <f t="shared" si="22"/>
        <v>48400333.5</v>
      </c>
      <c r="N421" s="11">
        <f t="shared" si="23"/>
        <v>42544013.5</v>
      </c>
      <c r="O421" s="2">
        <f t="shared" si="21"/>
        <v>72600500.25</v>
      </c>
      <c r="P421" s="31">
        <v>0.2</v>
      </c>
      <c r="R421" s="2">
        <v>66910000</v>
      </c>
    </row>
    <row r="422" spans="1:18" ht="24" hidden="1" customHeight="1" x14ac:dyDescent="0.2">
      <c r="A422" s="8">
        <v>409</v>
      </c>
      <c r="B422" s="9" t="s">
        <v>5</v>
      </c>
      <c r="C422" s="9" t="s">
        <v>414</v>
      </c>
      <c r="D422" s="9" t="s">
        <v>486</v>
      </c>
      <c r="E422" s="10">
        <v>252940530560001</v>
      </c>
      <c r="F422" s="8">
        <v>36</v>
      </c>
      <c r="G422" s="8">
        <v>236</v>
      </c>
      <c r="H422" s="8">
        <v>272</v>
      </c>
      <c r="I422" s="11">
        <v>63733790.208333336</v>
      </c>
      <c r="J422" s="11">
        <v>55394150.208333336</v>
      </c>
      <c r="K422" s="12">
        <v>63733790.208333336</v>
      </c>
      <c r="L422" s="12">
        <v>55394150.208333336</v>
      </c>
      <c r="M422" s="12">
        <f t="shared" si="22"/>
        <v>50987032.166666672</v>
      </c>
      <c r="N422" s="12">
        <f t="shared" si="23"/>
        <v>44315320.166666672</v>
      </c>
      <c r="O422" s="2">
        <f t="shared" si="21"/>
        <v>76480548.25</v>
      </c>
      <c r="P422" s="31">
        <v>0.2</v>
      </c>
      <c r="R422" s="2">
        <v>75720000</v>
      </c>
    </row>
    <row r="423" spans="1:18" ht="24" hidden="1" customHeight="1" x14ac:dyDescent="0.2">
      <c r="A423" s="13">
        <v>410</v>
      </c>
      <c r="B423" s="14" t="s">
        <v>5</v>
      </c>
      <c r="C423" s="14" t="s">
        <v>414</v>
      </c>
      <c r="D423" s="14" t="s">
        <v>487</v>
      </c>
      <c r="E423" s="15">
        <v>252940530490001</v>
      </c>
      <c r="F423" s="13">
        <v>25</v>
      </c>
      <c r="G423" s="13">
        <v>70</v>
      </c>
      <c r="H423" s="13">
        <v>95</v>
      </c>
      <c r="I423" s="11">
        <v>30730713.541666668</v>
      </c>
      <c r="J423" s="11">
        <v>25565406.875</v>
      </c>
      <c r="K423" s="11">
        <v>30730713.541666668</v>
      </c>
      <c r="L423" s="11">
        <v>25565406.875</v>
      </c>
      <c r="M423" s="11">
        <f t="shared" si="22"/>
        <v>24584570.833333336</v>
      </c>
      <c r="N423" s="11">
        <f t="shared" si="23"/>
        <v>20452325.5</v>
      </c>
      <c r="O423" s="2">
        <f t="shared" si="21"/>
        <v>36876856.25</v>
      </c>
      <c r="P423" s="31">
        <v>0.2</v>
      </c>
      <c r="R423" s="2">
        <v>26340000</v>
      </c>
    </row>
    <row r="424" spans="1:18" ht="24" hidden="1" customHeight="1" x14ac:dyDescent="0.2">
      <c r="A424" s="8">
        <v>411</v>
      </c>
      <c r="B424" s="9" t="s">
        <v>5</v>
      </c>
      <c r="C424" s="9" t="s">
        <v>414</v>
      </c>
      <c r="D424" s="9" t="s">
        <v>488</v>
      </c>
      <c r="E424" s="10">
        <v>252340530570001</v>
      </c>
      <c r="F424" s="8">
        <v>48</v>
      </c>
      <c r="G424" s="8">
        <v>256</v>
      </c>
      <c r="H424" s="8">
        <v>304</v>
      </c>
      <c r="I424" s="11">
        <v>76647150.208333328</v>
      </c>
      <c r="J424" s="11">
        <v>67503883.541666672</v>
      </c>
      <c r="K424" s="12">
        <v>76647150.208333328</v>
      </c>
      <c r="L424" s="12">
        <v>67503883.541666672</v>
      </c>
      <c r="M424" s="12">
        <f t="shared" si="22"/>
        <v>61317720.166666664</v>
      </c>
      <c r="N424" s="12">
        <f t="shared" si="23"/>
        <v>54003106.833333343</v>
      </c>
      <c r="O424" s="2">
        <f t="shared" si="21"/>
        <v>91976580.25</v>
      </c>
      <c r="P424" s="31">
        <v>0.2</v>
      </c>
      <c r="R424" s="2">
        <v>84570000</v>
      </c>
    </row>
    <row r="425" spans="1:18" ht="24" hidden="1" customHeight="1" x14ac:dyDescent="0.2">
      <c r="A425" s="13">
        <v>412</v>
      </c>
      <c r="B425" s="14" t="s">
        <v>5</v>
      </c>
      <c r="C425" s="14" t="s">
        <v>414</v>
      </c>
      <c r="D425" s="14" t="s">
        <v>489</v>
      </c>
      <c r="E425" s="15">
        <v>252340530510001</v>
      </c>
      <c r="F425" s="13">
        <v>24</v>
      </c>
      <c r="G425" s="13">
        <v>116</v>
      </c>
      <c r="H425" s="13">
        <v>140</v>
      </c>
      <c r="I425" s="11">
        <v>37883856.875</v>
      </c>
      <c r="J425" s="11">
        <v>33618283.541666664</v>
      </c>
      <c r="K425" s="11">
        <v>37883856.875</v>
      </c>
      <c r="L425" s="11">
        <v>33618283.541666664</v>
      </c>
      <c r="M425" s="11">
        <f t="shared" si="22"/>
        <v>30307085.5</v>
      </c>
      <c r="N425" s="11">
        <f t="shared" si="23"/>
        <v>26894626.833333332</v>
      </c>
      <c r="O425" s="2">
        <f t="shared" si="21"/>
        <v>45460628.25</v>
      </c>
      <c r="P425" s="31">
        <v>0.2</v>
      </c>
      <c r="R425" s="2">
        <v>38930000</v>
      </c>
    </row>
    <row r="426" spans="1:18" ht="24" hidden="1" customHeight="1" x14ac:dyDescent="0.2">
      <c r="A426" s="8">
        <v>413</v>
      </c>
      <c r="B426" s="9" t="s">
        <v>5</v>
      </c>
      <c r="C426" s="9" t="s">
        <v>414</v>
      </c>
      <c r="D426" s="9" t="s">
        <v>490</v>
      </c>
      <c r="E426" s="10">
        <v>252940530580001</v>
      </c>
      <c r="F426" s="8">
        <v>17</v>
      </c>
      <c r="G426" s="8">
        <v>223</v>
      </c>
      <c r="H426" s="8">
        <v>240</v>
      </c>
      <c r="I426" s="11">
        <v>60549390.208333336</v>
      </c>
      <c r="J426" s="11">
        <v>53244043.541666664</v>
      </c>
      <c r="K426" s="12">
        <v>60549390.208333336</v>
      </c>
      <c r="L426" s="12">
        <v>53244043.541666664</v>
      </c>
      <c r="M426" s="12">
        <f t="shared" si="22"/>
        <v>48439512.166666672</v>
      </c>
      <c r="N426" s="12">
        <f t="shared" si="23"/>
        <v>42595234.833333336</v>
      </c>
      <c r="O426" s="2">
        <f t="shared" si="21"/>
        <v>72659268.25</v>
      </c>
      <c r="P426" s="31">
        <v>0.2</v>
      </c>
      <c r="R426" s="2">
        <v>66930000</v>
      </c>
    </row>
    <row r="427" spans="1:18" ht="24" hidden="1" customHeight="1" x14ac:dyDescent="0.2">
      <c r="A427" s="13">
        <v>414</v>
      </c>
      <c r="B427" s="14" t="s">
        <v>5</v>
      </c>
      <c r="C427" s="14" t="s">
        <v>414</v>
      </c>
      <c r="D427" s="14" t="s">
        <v>491</v>
      </c>
      <c r="E427" s="15">
        <v>351330530590001</v>
      </c>
      <c r="F427" s="13">
        <v>165</v>
      </c>
      <c r="G427" s="13">
        <v>285</v>
      </c>
      <c r="H427" s="13">
        <v>450</v>
      </c>
      <c r="I427" s="11">
        <v>109570853.54166667</v>
      </c>
      <c r="J427" s="11">
        <v>96287906.875</v>
      </c>
      <c r="K427" s="11">
        <v>109570853.54166667</v>
      </c>
      <c r="L427" s="11">
        <v>96287906.875</v>
      </c>
      <c r="M427" s="11">
        <f t="shared" si="22"/>
        <v>87656682.833333343</v>
      </c>
      <c r="N427" s="11">
        <f t="shared" si="23"/>
        <v>77030325.5</v>
      </c>
      <c r="O427" s="2">
        <f t="shared" si="21"/>
        <v>131485024.25</v>
      </c>
      <c r="P427" s="31">
        <v>0.2</v>
      </c>
      <c r="R427" s="2">
        <v>124430000</v>
      </c>
    </row>
    <row r="428" spans="1:18" ht="24" hidden="1" customHeight="1" x14ac:dyDescent="0.2">
      <c r="A428" s="8">
        <v>415</v>
      </c>
      <c r="B428" s="9" t="s">
        <v>5</v>
      </c>
      <c r="C428" s="9" t="s">
        <v>414</v>
      </c>
      <c r="D428" s="9" t="s">
        <v>492</v>
      </c>
      <c r="E428" s="10">
        <v>732120530020001</v>
      </c>
      <c r="F428" s="8">
        <v>77</v>
      </c>
      <c r="G428" s="8">
        <v>263</v>
      </c>
      <c r="H428" s="8">
        <v>340</v>
      </c>
      <c r="I428" s="11">
        <v>69237276.875</v>
      </c>
      <c r="J428" s="11">
        <v>61402983.541666664</v>
      </c>
      <c r="K428" s="12">
        <v>69237276.875</v>
      </c>
      <c r="L428" s="12">
        <v>61402983.541666664</v>
      </c>
      <c r="M428" s="12">
        <f t="shared" si="22"/>
        <v>55389821.5</v>
      </c>
      <c r="N428" s="12">
        <f t="shared" si="23"/>
        <v>49122386.833333336</v>
      </c>
      <c r="O428" s="2">
        <f t="shared" si="21"/>
        <v>83084732.25</v>
      </c>
      <c r="P428" s="31">
        <v>0.2</v>
      </c>
      <c r="R428" s="2">
        <v>94400000</v>
      </c>
    </row>
    <row r="429" spans="1:18" ht="24" hidden="1" customHeight="1" x14ac:dyDescent="0.2">
      <c r="A429" s="13">
        <v>416</v>
      </c>
      <c r="B429" s="14" t="s">
        <v>5</v>
      </c>
      <c r="C429" s="14" t="s">
        <v>414</v>
      </c>
      <c r="D429" s="14" t="s">
        <v>493</v>
      </c>
      <c r="E429" s="15">
        <v>732120530030001</v>
      </c>
      <c r="F429" s="13">
        <v>92</v>
      </c>
      <c r="G429" s="13">
        <v>278</v>
      </c>
      <c r="H429" s="13">
        <v>370</v>
      </c>
      <c r="I429" s="11">
        <v>78581091.875</v>
      </c>
      <c r="J429" s="11">
        <v>69969918.541666672</v>
      </c>
      <c r="K429" s="11">
        <v>78581091.875</v>
      </c>
      <c r="L429" s="11">
        <v>69969918.541666672</v>
      </c>
      <c r="M429" s="11">
        <f t="shared" si="22"/>
        <v>62864873.5</v>
      </c>
      <c r="N429" s="11">
        <f t="shared" si="23"/>
        <v>55975934.833333343</v>
      </c>
      <c r="O429" s="2">
        <f t="shared" si="21"/>
        <v>94297310.25</v>
      </c>
      <c r="P429" s="31">
        <v>0.2</v>
      </c>
      <c r="R429" s="2">
        <v>102660000</v>
      </c>
    </row>
    <row r="430" spans="1:18" ht="24" hidden="1" customHeight="1" x14ac:dyDescent="0.2">
      <c r="A430" s="8">
        <v>417</v>
      </c>
      <c r="B430" s="9" t="s">
        <v>5</v>
      </c>
      <c r="C430" s="9" t="s">
        <v>414</v>
      </c>
      <c r="D430" s="9" t="s">
        <v>494</v>
      </c>
      <c r="E430" s="10">
        <v>251340530610001</v>
      </c>
      <c r="F430" s="8">
        <v>55</v>
      </c>
      <c r="G430" s="8">
        <v>75</v>
      </c>
      <c r="H430" s="8">
        <v>130</v>
      </c>
      <c r="I430" s="11">
        <v>42184893.541666664</v>
      </c>
      <c r="J430" s="11">
        <v>38232466.875</v>
      </c>
      <c r="K430" s="12">
        <v>42184893.541666664</v>
      </c>
      <c r="L430" s="12">
        <v>38232466.875</v>
      </c>
      <c r="M430" s="12">
        <f t="shared" si="22"/>
        <v>33747914.833333336</v>
      </c>
      <c r="N430" s="12">
        <f t="shared" si="23"/>
        <v>30585973.5</v>
      </c>
      <c r="O430" s="2">
        <f t="shared" si="21"/>
        <v>50621872.25</v>
      </c>
      <c r="P430" s="31">
        <v>0.2</v>
      </c>
      <c r="R430" s="2">
        <v>35880000</v>
      </c>
    </row>
    <row r="431" spans="1:18" ht="24" hidden="1" customHeight="1" x14ac:dyDescent="0.2">
      <c r="A431" s="13">
        <v>418</v>
      </c>
      <c r="B431" s="14" t="s">
        <v>5</v>
      </c>
      <c r="C431" s="14" t="s">
        <v>414</v>
      </c>
      <c r="D431" s="14" t="s">
        <v>495</v>
      </c>
      <c r="E431" s="15">
        <v>732120530040001</v>
      </c>
      <c r="F431" s="13">
        <v>82</v>
      </c>
      <c r="G431" s="13">
        <v>438</v>
      </c>
      <c r="H431" s="13">
        <v>520</v>
      </c>
      <c r="I431" s="11">
        <v>104438136.875</v>
      </c>
      <c r="J431" s="11">
        <v>92406243.541666672</v>
      </c>
      <c r="K431" s="11">
        <v>104438136.875</v>
      </c>
      <c r="L431" s="11">
        <v>92406243.541666672</v>
      </c>
      <c r="M431" s="11">
        <f t="shared" si="22"/>
        <v>83550509.5</v>
      </c>
      <c r="N431" s="11">
        <f t="shared" si="23"/>
        <v>73924994.833333343</v>
      </c>
      <c r="O431" s="2">
        <f t="shared" ref="O431:O494" si="24">K431+K431*P431</f>
        <v>125325764.25</v>
      </c>
      <c r="P431" s="31">
        <v>0.2</v>
      </c>
      <c r="R431" s="2">
        <v>144660000</v>
      </c>
    </row>
    <row r="432" spans="1:18" ht="24" hidden="1" customHeight="1" x14ac:dyDescent="0.2">
      <c r="A432" s="8">
        <v>419</v>
      </c>
      <c r="B432" s="9" t="s">
        <v>5</v>
      </c>
      <c r="C432" s="9" t="s">
        <v>414</v>
      </c>
      <c r="D432" s="9" t="s">
        <v>496</v>
      </c>
      <c r="E432" s="10">
        <v>732120530070001</v>
      </c>
      <c r="F432" s="8">
        <v>124</v>
      </c>
      <c r="G432" s="8">
        <v>526</v>
      </c>
      <c r="H432" s="8">
        <v>650</v>
      </c>
      <c r="I432" s="11">
        <v>130006911.875</v>
      </c>
      <c r="J432" s="11">
        <v>114972778.54166667</v>
      </c>
      <c r="K432" s="12">
        <v>130006911.875</v>
      </c>
      <c r="L432" s="12">
        <v>114972778.54166667</v>
      </c>
      <c r="M432" s="12">
        <f t="shared" si="22"/>
        <v>104005529.5</v>
      </c>
      <c r="N432" s="12">
        <f t="shared" si="23"/>
        <v>91978222.833333343</v>
      </c>
      <c r="O432" s="2">
        <f t="shared" si="24"/>
        <v>156008294.25</v>
      </c>
      <c r="P432" s="31">
        <v>0.2</v>
      </c>
      <c r="R432" s="2">
        <v>180660000</v>
      </c>
    </row>
    <row r="433" spans="1:18" ht="24" hidden="1" customHeight="1" x14ac:dyDescent="0.2">
      <c r="A433" s="13">
        <v>420</v>
      </c>
      <c r="B433" s="14" t="s">
        <v>5</v>
      </c>
      <c r="C433" s="14" t="s">
        <v>414</v>
      </c>
      <c r="D433" s="14" t="s">
        <v>497</v>
      </c>
      <c r="E433" s="15">
        <v>251340530630001</v>
      </c>
      <c r="F433" s="13">
        <v>24</v>
      </c>
      <c r="G433" s="13">
        <v>76</v>
      </c>
      <c r="H433" s="13">
        <v>100</v>
      </c>
      <c r="I433" s="11">
        <v>27316310.208333332</v>
      </c>
      <c r="J433" s="11">
        <v>25227403.541666668</v>
      </c>
      <c r="K433" s="11">
        <v>27316310.208333332</v>
      </c>
      <c r="L433" s="11">
        <v>25227403.541666668</v>
      </c>
      <c r="M433" s="11">
        <f t="shared" si="22"/>
        <v>21853048.166666668</v>
      </c>
      <c r="N433" s="11">
        <f t="shared" si="23"/>
        <v>20181922.833333336</v>
      </c>
      <c r="O433" s="2">
        <f t="shared" si="24"/>
        <v>32779572.25</v>
      </c>
      <c r="P433" s="31">
        <v>0.2</v>
      </c>
      <c r="R433" s="2">
        <v>27750000</v>
      </c>
    </row>
    <row r="434" spans="1:18" ht="24" hidden="1" customHeight="1" x14ac:dyDescent="0.2">
      <c r="A434" s="8">
        <v>421</v>
      </c>
      <c r="B434" s="9" t="s">
        <v>5</v>
      </c>
      <c r="C434" s="9" t="s">
        <v>414</v>
      </c>
      <c r="D434" s="9" t="s">
        <v>498</v>
      </c>
      <c r="E434" s="10" t="s">
        <v>499</v>
      </c>
      <c r="F434" s="8">
        <v>24</v>
      </c>
      <c r="G434" s="8">
        <v>76</v>
      </c>
      <c r="H434" s="8">
        <v>100</v>
      </c>
      <c r="I434" s="11">
        <v>27301200</v>
      </c>
      <c r="J434" s="11">
        <v>20974040</v>
      </c>
      <c r="K434" s="12">
        <v>27301200</v>
      </c>
      <c r="L434" s="12">
        <v>20974040</v>
      </c>
      <c r="M434" s="12">
        <f t="shared" si="22"/>
        <v>21840960</v>
      </c>
      <c r="N434" s="12">
        <f t="shared" si="23"/>
        <v>16779232</v>
      </c>
      <c r="O434" s="2">
        <f t="shared" si="24"/>
        <v>32761440</v>
      </c>
      <c r="P434" s="31">
        <v>0.2</v>
      </c>
      <c r="R434" s="2">
        <v>27750000</v>
      </c>
    </row>
    <row r="435" spans="1:18" ht="24" hidden="1" customHeight="1" x14ac:dyDescent="0.2">
      <c r="A435" s="13">
        <v>422</v>
      </c>
      <c r="B435" s="14" t="s">
        <v>5</v>
      </c>
      <c r="C435" s="14" t="s">
        <v>414</v>
      </c>
      <c r="D435" s="14" t="s">
        <v>500</v>
      </c>
      <c r="E435" s="15">
        <v>732120530050001</v>
      </c>
      <c r="F435" s="13">
        <v>100</v>
      </c>
      <c r="G435" s="13">
        <v>470</v>
      </c>
      <c r="H435" s="13">
        <v>570</v>
      </c>
      <c r="I435" s="11">
        <v>114796246.875</v>
      </c>
      <c r="J435" s="11">
        <v>101789446.875</v>
      </c>
      <c r="K435" s="11">
        <v>114796246.875</v>
      </c>
      <c r="L435" s="11">
        <v>101789446.875</v>
      </c>
      <c r="M435" s="11">
        <f t="shared" si="22"/>
        <v>91836997.5</v>
      </c>
      <c r="N435" s="11">
        <f t="shared" si="23"/>
        <v>81431557.5</v>
      </c>
      <c r="O435" s="2">
        <f t="shared" si="24"/>
        <v>137755496.25</v>
      </c>
      <c r="P435" s="31">
        <v>0.2</v>
      </c>
      <c r="R435" s="2">
        <v>158490000</v>
      </c>
    </row>
    <row r="436" spans="1:18" ht="24" hidden="1" customHeight="1" x14ac:dyDescent="0.2">
      <c r="A436" s="8">
        <v>423</v>
      </c>
      <c r="B436" s="9" t="s">
        <v>5</v>
      </c>
      <c r="C436" s="9" t="s">
        <v>414</v>
      </c>
      <c r="D436" s="9" t="s">
        <v>501</v>
      </c>
      <c r="E436" s="10">
        <v>732120530060001</v>
      </c>
      <c r="F436" s="8">
        <v>106</v>
      </c>
      <c r="G436" s="8">
        <v>344</v>
      </c>
      <c r="H436" s="8">
        <v>450</v>
      </c>
      <c r="I436" s="11">
        <v>90603371.875</v>
      </c>
      <c r="J436" s="11">
        <v>80551985.208333328</v>
      </c>
      <c r="K436" s="12">
        <v>90603371.875</v>
      </c>
      <c r="L436" s="12">
        <v>80551985.208333328</v>
      </c>
      <c r="M436" s="12">
        <f t="shared" si="22"/>
        <v>72482697.5</v>
      </c>
      <c r="N436" s="12">
        <f t="shared" si="23"/>
        <v>64441588.166666664</v>
      </c>
      <c r="O436" s="2">
        <f t="shared" si="24"/>
        <v>108724046.25</v>
      </c>
      <c r="P436" s="31">
        <v>0.2</v>
      </c>
      <c r="R436" s="2">
        <v>124910000</v>
      </c>
    </row>
    <row r="437" spans="1:18" ht="24" hidden="1" customHeight="1" x14ac:dyDescent="0.2">
      <c r="A437" s="13">
        <v>424</v>
      </c>
      <c r="B437" s="14" t="s">
        <v>5</v>
      </c>
      <c r="C437" s="14" t="s">
        <v>414</v>
      </c>
      <c r="D437" s="14" t="s">
        <v>502</v>
      </c>
      <c r="E437" s="15">
        <v>251340530620011</v>
      </c>
      <c r="F437" s="13">
        <v>12</v>
      </c>
      <c r="G437" s="13">
        <v>36</v>
      </c>
      <c r="H437" s="13">
        <v>48</v>
      </c>
      <c r="I437" s="11">
        <v>17181163.541666668</v>
      </c>
      <c r="J437" s="11">
        <v>14363750.208333334</v>
      </c>
      <c r="K437" s="11">
        <v>17181163.541666668</v>
      </c>
      <c r="L437" s="11">
        <v>14363750.208333334</v>
      </c>
      <c r="M437" s="11">
        <f t="shared" si="22"/>
        <v>13744930.833333336</v>
      </c>
      <c r="N437" s="11">
        <f t="shared" si="23"/>
        <v>11491000.166666668</v>
      </c>
      <c r="O437" s="2">
        <f t="shared" si="24"/>
        <v>20617396.25</v>
      </c>
      <c r="P437" s="31">
        <v>0.2</v>
      </c>
      <c r="R437" s="2">
        <v>13310000</v>
      </c>
    </row>
    <row r="438" spans="1:18" ht="24" hidden="1" customHeight="1" x14ac:dyDescent="0.2">
      <c r="A438" s="8">
        <v>425</v>
      </c>
      <c r="B438" s="9" t="s">
        <v>5</v>
      </c>
      <c r="C438" s="9" t="s">
        <v>414</v>
      </c>
      <c r="D438" s="9" t="s">
        <v>503</v>
      </c>
      <c r="E438" s="10">
        <v>732120530180001</v>
      </c>
      <c r="F438" s="8">
        <v>34</v>
      </c>
      <c r="G438" s="8">
        <v>76</v>
      </c>
      <c r="H438" s="8">
        <v>110</v>
      </c>
      <c r="I438" s="11">
        <v>29501196.875</v>
      </c>
      <c r="J438" s="11">
        <v>24023703.541666668</v>
      </c>
      <c r="K438" s="12">
        <v>29501196.875</v>
      </c>
      <c r="L438" s="12">
        <v>24023703.541666668</v>
      </c>
      <c r="M438" s="12">
        <f t="shared" si="22"/>
        <v>23600957.5</v>
      </c>
      <c r="N438" s="12">
        <f t="shared" si="23"/>
        <v>19218962.833333336</v>
      </c>
      <c r="O438" s="2">
        <f t="shared" si="24"/>
        <v>35401436.25</v>
      </c>
      <c r="P438" s="31">
        <v>0.2</v>
      </c>
      <c r="R438" s="2">
        <v>30460000</v>
      </c>
    </row>
    <row r="439" spans="1:18" ht="24" hidden="1" customHeight="1" x14ac:dyDescent="0.2">
      <c r="A439" s="13">
        <v>426</v>
      </c>
      <c r="B439" s="14" t="s">
        <v>5</v>
      </c>
      <c r="C439" s="14" t="s">
        <v>414</v>
      </c>
      <c r="D439" s="14" t="s">
        <v>504</v>
      </c>
      <c r="E439" s="15">
        <v>216620530660011</v>
      </c>
      <c r="F439" s="13">
        <v>11</v>
      </c>
      <c r="G439" s="13">
        <v>45</v>
      </c>
      <c r="H439" s="13">
        <v>56</v>
      </c>
      <c r="I439" s="11">
        <v>15771296.875</v>
      </c>
      <c r="J439" s="11">
        <v>13427110.208333334</v>
      </c>
      <c r="K439" s="11">
        <v>15771296.875</v>
      </c>
      <c r="L439" s="11">
        <v>13427110.208333334</v>
      </c>
      <c r="M439" s="11">
        <f t="shared" si="22"/>
        <v>12617037.5</v>
      </c>
      <c r="N439" s="11">
        <f t="shared" si="23"/>
        <v>10741688.166666668</v>
      </c>
      <c r="O439" s="2">
        <f t="shared" si="24"/>
        <v>18925556.25</v>
      </c>
      <c r="P439" s="31">
        <v>0.2</v>
      </c>
      <c r="R439" s="2">
        <v>15560000</v>
      </c>
    </row>
    <row r="440" spans="1:18" ht="24" hidden="1" customHeight="1" x14ac:dyDescent="0.2">
      <c r="A440" s="8">
        <v>427</v>
      </c>
      <c r="B440" s="9" t="s">
        <v>5</v>
      </c>
      <c r="C440" s="9" t="s">
        <v>414</v>
      </c>
      <c r="D440" s="9" t="s">
        <v>505</v>
      </c>
      <c r="E440" s="10" t="s">
        <v>506</v>
      </c>
      <c r="F440" s="8">
        <v>95</v>
      </c>
      <c r="G440" s="8">
        <v>205</v>
      </c>
      <c r="H440" s="8">
        <v>300</v>
      </c>
      <c r="I440" s="11">
        <v>70284000</v>
      </c>
      <c r="J440" s="11">
        <v>60160120</v>
      </c>
      <c r="K440" s="12">
        <v>70284000</v>
      </c>
      <c r="L440" s="12">
        <v>60160120</v>
      </c>
      <c r="M440" s="12">
        <f t="shared" si="22"/>
        <v>56227200</v>
      </c>
      <c r="N440" s="12">
        <f t="shared" si="23"/>
        <v>48128096</v>
      </c>
      <c r="O440" s="2">
        <f t="shared" si="24"/>
        <v>84340800</v>
      </c>
      <c r="P440" s="31">
        <v>0.2</v>
      </c>
      <c r="R440" s="2">
        <v>83070000</v>
      </c>
    </row>
    <row r="441" spans="1:18" ht="24" hidden="1" customHeight="1" x14ac:dyDescent="0.2">
      <c r="A441" s="13">
        <v>428</v>
      </c>
      <c r="B441" s="14" t="s">
        <v>5</v>
      </c>
      <c r="C441" s="14" t="s">
        <v>414</v>
      </c>
      <c r="D441" s="14" t="s">
        <v>507</v>
      </c>
      <c r="E441" s="15" t="s">
        <v>508</v>
      </c>
      <c r="F441" s="13">
        <v>28</v>
      </c>
      <c r="G441" s="13">
        <v>52</v>
      </c>
      <c r="H441" s="13">
        <v>80</v>
      </c>
      <c r="I441" s="11">
        <v>22099200</v>
      </c>
      <c r="J441" s="11">
        <v>16818080</v>
      </c>
      <c r="K441" s="11">
        <v>22099200</v>
      </c>
      <c r="L441" s="11">
        <v>16818080</v>
      </c>
      <c r="M441" s="11">
        <f t="shared" si="22"/>
        <v>17679360</v>
      </c>
      <c r="N441" s="11">
        <f t="shared" si="23"/>
        <v>13454464</v>
      </c>
      <c r="O441" s="2">
        <f t="shared" si="24"/>
        <v>26519040</v>
      </c>
      <c r="P441" s="31">
        <v>0.2</v>
      </c>
      <c r="R441" s="2">
        <v>22130000</v>
      </c>
    </row>
    <row r="442" spans="1:18" ht="24" hidden="1" customHeight="1" x14ac:dyDescent="0.2">
      <c r="A442" s="8">
        <v>429</v>
      </c>
      <c r="B442" s="9" t="s">
        <v>5</v>
      </c>
      <c r="C442" s="9" t="s">
        <v>414</v>
      </c>
      <c r="D442" s="9" t="s">
        <v>509</v>
      </c>
      <c r="E442" s="10">
        <v>216640530700001</v>
      </c>
      <c r="F442" s="8">
        <v>28</v>
      </c>
      <c r="G442" s="8">
        <v>52</v>
      </c>
      <c r="H442" s="8">
        <v>80</v>
      </c>
      <c r="I442" s="11">
        <v>24350030.208333332</v>
      </c>
      <c r="J442" s="11">
        <v>19968243.541666664</v>
      </c>
      <c r="K442" s="12">
        <v>24350030.208333332</v>
      </c>
      <c r="L442" s="12">
        <v>19968243.541666664</v>
      </c>
      <c r="M442" s="12">
        <f t="shared" si="22"/>
        <v>19480024.166666668</v>
      </c>
      <c r="N442" s="12">
        <f t="shared" si="23"/>
        <v>15974594.833333332</v>
      </c>
      <c r="O442" s="2">
        <f t="shared" si="24"/>
        <v>29220036.25</v>
      </c>
      <c r="P442" s="31">
        <v>0.2</v>
      </c>
      <c r="R442" s="2">
        <v>22130000</v>
      </c>
    </row>
    <row r="443" spans="1:18" ht="24" hidden="1" customHeight="1" x14ac:dyDescent="0.2">
      <c r="A443" s="13">
        <v>430</v>
      </c>
      <c r="B443" s="14" t="s">
        <v>5</v>
      </c>
      <c r="C443" s="14" t="s">
        <v>414</v>
      </c>
      <c r="D443" s="14" t="s">
        <v>510</v>
      </c>
      <c r="E443" s="15">
        <v>252140530800001</v>
      </c>
      <c r="F443" s="13">
        <v>24</v>
      </c>
      <c r="G443" s="13">
        <v>48</v>
      </c>
      <c r="H443" s="13">
        <v>72</v>
      </c>
      <c r="I443" s="11">
        <v>22424130.208333332</v>
      </c>
      <c r="J443" s="11">
        <v>18328703.541666668</v>
      </c>
      <c r="K443" s="11">
        <v>22424130.208333332</v>
      </c>
      <c r="L443" s="11">
        <v>18328703.541666668</v>
      </c>
      <c r="M443" s="11">
        <f t="shared" si="22"/>
        <v>17939304.166666668</v>
      </c>
      <c r="N443" s="11">
        <f t="shared" si="23"/>
        <v>14662962.833333336</v>
      </c>
      <c r="O443" s="2">
        <f t="shared" si="24"/>
        <v>26908956.25</v>
      </c>
      <c r="P443" s="31">
        <v>0.2</v>
      </c>
      <c r="R443" s="2">
        <v>19920000</v>
      </c>
    </row>
    <row r="444" spans="1:18" ht="24" hidden="1" customHeight="1" x14ac:dyDescent="0.2">
      <c r="A444" s="8">
        <v>431</v>
      </c>
      <c r="B444" s="9" t="s">
        <v>5</v>
      </c>
      <c r="C444" s="9" t="s">
        <v>414</v>
      </c>
      <c r="D444" s="9" t="s">
        <v>511</v>
      </c>
      <c r="E444" s="10">
        <v>251340530760001</v>
      </c>
      <c r="F444" s="8">
        <v>40</v>
      </c>
      <c r="G444" s="8">
        <v>64</v>
      </c>
      <c r="H444" s="8">
        <v>104</v>
      </c>
      <c r="I444" s="11">
        <v>31769763.541666668</v>
      </c>
      <c r="J444" s="11">
        <v>26011416.875</v>
      </c>
      <c r="K444" s="12">
        <v>31769763.541666668</v>
      </c>
      <c r="L444" s="12">
        <v>26011416.875</v>
      </c>
      <c r="M444" s="12">
        <f t="shared" si="22"/>
        <v>25415810.833333336</v>
      </c>
      <c r="N444" s="12">
        <f t="shared" si="23"/>
        <v>20809133.5</v>
      </c>
      <c r="O444" s="2">
        <f t="shared" si="24"/>
        <v>38123716.25</v>
      </c>
      <c r="P444" s="32">
        <v>0.2</v>
      </c>
      <c r="R444" s="2">
        <v>28740000</v>
      </c>
    </row>
    <row r="445" spans="1:18" ht="24" hidden="1" customHeight="1" x14ac:dyDescent="0.2">
      <c r="A445" s="13">
        <v>432</v>
      </c>
      <c r="B445" s="14" t="s">
        <v>5</v>
      </c>
      <c r="C445" s="14" t="s">
        <v>414</v>
      </c>
      <c r="D445" s="14" t="s">
        <v>511</v>
      </c>
      <c r="E445" s="15" t="s">
        <v>512</v>
      </c>
      <c r="F445" s="13">
        <v>40</v>
      </c>
      <c r="G445" s="13">
        <v>64</v>
      </c>
      <c r="H445" s="13">
        <v>104</v>
      </c>
      <c r="I445" s="11">
        <v>29545200</v>
      </c>
      <c r="J445" s="11">
        <v>22653960</v>
      </c>
      <c r="K445" s="11">
        <v>29545200</v>
      </c>
      <c r="L445" s="11">
        <v>22653960</v>
      </c>
      <c r="M445" s="11">
        <f t="shared" si="22"/>
        <v>23636160</v>
      </c>
      <c r="N445" s="11">
        <f t="shared" si="23"/>
        <v>18123168</v>
      </c>
      <c r="O445" s="2">
        <f t="shared" si="24"/>
        <v>35454240</v>
      </c>
      <c r="P445" s="32">
        <v>0.2</v>
      </c>
      <c r="R445" s="2">
        <v>28740000</v>
      </c>
    </row>
    <row r="446" spans="1:18" ht="24" hidden="1" customHeight="1" x14ac:dyDescent="0.2">
      <c r="A446" s="8">
        <v>433</v>
      </c>
      <c r="B446" s="9" t="s">
        <v>5</v>
      </c>
      <c r="C446" s="9" t="s">
        <v>414</v>
      </c>
      <c r="D446" s="9" t="s">
        <v>513</v>
      </c>
      <c r="E446" s="10" t="s">
        <v>514</v>
      </c>
      <c r="F446" s="8">
        <v>52</v>
      </c>
      <c r="G446" s="8">
        <v>132</v>
      </c>
      <c r="H446" s="8">
        <v>184</v>
      </c>
      <c r="I446" s="11">
        <v>52240800</v>
      </c>
      <c r="J446" s="11">
        <v>40171600</v>
      </c>
      <c r="K446" s="12">
        <v>52240800</v>
      </c>
      <c r="L446" s="12">
        <v>40171600</v>
      </c>
      <c r="M446" s="12">
        <f t="shared" si="22"/>
        <v>41792640</v>
      </c>
      <c r="N446" s="12">
        <f t="shared" si="23"/>
        <v>32137280</v>
      </c>
      <c r="O446" s="2">
        <f t="shared" si="24"/>
        <v>62688960</v>
      </c>
      <c r="P446" s="32">
        <v>0.2</v>
      </c>
      <c r="R446" s="2">
        <v>51000000</v>
      </c>
    </row>
    <row r="447" spans="1:18" ht="24" hidden="1" customHeight="1" x14ac:dyDescent="0.2">
      <c r="A447" s="13">
        <v>434</v>
      </c>
      <c r="B447" s="14" t="s">
        <v>5</v>
      </c>
      <c r="C447" s="14" t="s">
        <v>414</v>
      </c>
      <c r="D447" s="14" t="s">
        <v>515</v>
      </c>
      <c r="E447" s="15">
        <v>265440530770001</v>
      </c>
      <c r="F447" s="13">
        <v>52</v>
      </c>
      <c r="G447" s="13">
        <v>132</v>
      </c>
      <c r="H447" s="13">
        <v>184</v>
      </c>
      <c r="I447" s="11">
        <v>55702796.875</v>
      </c>
      <c r="J447" s="11">
        <v>45897410.208333336</v>
      </c>
      <c r="K447" s="11">
        <v>55702796.875</v>
      </c>
      <c r="L447" s="11">
        <v>45897410.208333336</v>
      </c>
      <c r="M447" s="11">
        <f t="shared" si="22"/>
        <v>44562237.5</v>
      </c>
      <c r="N447" s="11">
        <f t="shared" si="23"/>
        <v>36717928.166666672</v>
      </c>
      <c r="O447" s="2">
        <f t="shared" si="24"/>
        <v>66843356.25</v>
      </c>
      <c r="P447" s="32">
        <v>0.2</v>
      </c>
      <c r="R447" s="2">
        <v>51000000</v>
      </c>
    </row>
    <row r="448" spans="1:18" ht="24" hidden="1" customHeight="1" x14ac:dyDescent="0.2">
      <c r="A448" s="8">
        <v>435</v>
      </c>
      <c r="B448" s="9" t="s">
        <v>5</v>
      </c>
      <c r="C448" s="9" t="s">
        <v>414</v>
      </c>
      <c r="D448" s="9" t="s">
        <v>516</v>
      </c>
      <c r="E448" s="10" t="s">
        <v>517</v>
      </c>
      <c r="F448" s="8">
        <v>6</v>
      </c>
      <c r="G448" s="8">
        <v>10</v>
      </c>
      <c r="H448" s="8">
        <v>16</v>
      </c>
      <c r="I448" s="11">
        <v>4345200</v>
      </c>
      <c r="J448" s="11">
        <v>3334440</v>
      </c>
      <c r="K448" s="12">
        <v>4345200</v>
      </c>
      <c r="L448" s="12">
        <v>3334440</v>
      </c>
      <c r="M448" s="12">
        <f t="shared" si="22"/>
        <v>3476160</v>
      </c>
      <c r="N448" s="12">
        <f t="shared" si="23"/>
        <v>2667552</v>
      </c>
      <c r="O448" s="2">
        <f t="shared" si="24"/>
        <v>5214240</v>
      </c>
      <c r="P448" s="32">
        <v>0.2</v>
      </c>
      <c r="R448" s="2">
        <v>4420000</v>
      </c>
    </row>
    <row r="449" spans="1:18" ht="24" hidden="1" customHeight="1" x14ac:dyDescent="0.2">
      <c r="A449" s="13">
        <v>436</v>
      </c>
      <c r="B449" s="14" t="s">
        <v>5</v>
      </c>
      <c r="C449" s="14" t="s">
        <v>414</v>
      </c>
      <c r="D449" s="14" t="s">
        <v>518</v>
      </c>
      <c r="E449" s="15">
        <v>351140530680001</v>
      </c>
      <c r="F449" s="13">
        <v>20</v>
      </c>
      <c r="G449" s="13">
        <v>30</v>
      </c>
      <c r="H449" s="13">
        <v>50</v>
      </c>
      <c r="I449" s="11">
        <v>17027363.541666668</v>
      </c>
      <c r="J449" s="11">
        <v>14256976.875</v>
      </c>
      <c r="K449" s="11">
        <v>17027363.541666668</v>
      </c>
      <c r="L449" s="11">
        <v>14256976.875</v>
      </c>
      <c r="M449" s="11">
        <f t="shared" si="22"/>
        <v>13621890.833333336</v>
      </c>
      <c r="N449" s="11">
        <f t="shared" si="23"/>
        <v>11405581.5</v>
      </c>
      <c r="O449" s="2">
        <f t="shared" si="24"/>
        <v>20432836.25</v>
      </c>
      <c r="P449" s="32">
        <v>0.2</v>
      </c>
      <c r="R449" s="2">
        <v>13810000</v>
      </c>
    </row>
    <row r="450" spans="1:18" ht="24" hidden="1" customHeight="1" x14ac:dyDescent="0.2">
      <c r="A450" s="8">
        <v>437</v>
      </c>
      <c r="B450" s="9" t="s">
        <v>5</v>
      </c>
      <c r="C450" s="9" t="s">
        <v>414</v>
      </c>
      <c r="D450" s="9" t="s">
        <v>519</v>
      </c>
      <c r="E450" s="10">
        <v>351140530670001</v>
      </c>
      <c r="F450" s="8">
        <v>22</v>
      </c>
      <c r="G450" s="8">
        <v>72</v>
      </c>
      <c r="H450" s="8">
        <v>94</v>
      </c>
      <c r="I450" s="11">
        <v>30427263.541666668</v>
      </c>
      <c r="J450" s="11">
        <v>25283250.208333332</v>
      </c>
      <c r="K450" s="12">
        <v>30427263.541666668</v>
      </c>
      <c r="L450" s="12">
        <v>25283250.208333332</v>
      </c>
      <c r="M450" s="12">
        <f t="shared" si="22"/>
        <v>24341810.833333336</v>
      </c>
      <c r="N450" s="12">
        <f t="shared" si="23"/>
        <v>20226600.166666668</v>
      </c>
      <c r="O450" s="2">
        <f t="shared" si="24"/>
        <v>36512716.25</v>
      </c>
      <c r="P450" s="32">
        <v>0.2</v>
      </c>
      <c r="R450" s="2">
        <v>26090000</v>
      </c>
    </row>
    <row r="451" spans="1:18" ht="24" hidden="1" customHeight="1" x14ac:dyDescent="0.2">
      <c r="A451" s="13">
        <v>438</v>
      </c>
      <c r="B451" s="14" t="s">
        <v>5</v>
      </c>
      <c r="C451" s="14" t="s">
        <v>414</v>
      </c>
      <c r="D451" s="14" t="s">
        <v>520</v>
      </c>
      <c r="E451" s="15">
        <v>251140530900021</v>
      </c>
      <c r="F451" s="13">
        <v>16</v>
      </c>
      <c r="G451" s="13">
        <v>39</v>
      </c>
      <c r="H451" s="13">
        <v>55</v>
      </c>
      <c r="I451" s="11">
        <v>19253705.208333332</v>
      </c>
      <c r="J451" s="11">
        <v>16143585.208333334</v>
      </c>
      <c r="K451" s="11">
        <v>19253705.208333332</v>
      </c>
      <c r="L451" s="11">
        <v>16143585.208333334</v>
      </c>
      <c r="M451" s="11">
        <f t="shared" si="22"/>
        <v>15402964.166666666</v>
      </c>
      <c r="N451" s="11">
        <f t="shared" si="23"/>
        <v>12914868.166666668</v>
      </c>
      <c r="O451" s="2">
        <f t="shared" si="24"/>
        <v>23104446.25</v>
      </c>
      <c r="P451" s="32">
        <v>0.2</v>
      </c>
      <c r="R451" s="2">
        <v>15240000</v>
      </c>
    </row>
    <row r="452" spans="1:18" ht="24" hidden="1" customHeight="1" x14ac:dyDescent="0.2">
      <c r="A452" s="8">
        <v>439</v>
      </c>
      <c r="B452" s="9" t="s">
        <v>5</v>
      </c>
      <c r="C452" s="9" t="s">
        <v>414</v>
      </c>
      <c r="D452" s="9" t="s">
        <v>521</v>
      </c>
      <c r="E452" s="10">
        <v>265440530810001</v>
      </c>
      <c r="F452" s="8">
        <v>28</v>
      </c>
      <c r="G452" s="8">
        <v>68</v>
      </c>
      <c r="H452" s="8">
        <v>96</v>
      </c>
      <c r="I452" s="11">
        <v>32308563.541666668</v>
      </c>
      <c r="J452" s="11">
        <v>26681910.208333332</v>
      </c>
      <c r="K452" s="12">
        <v>32308563.541666668</v>
      </c>
      <c r="L452" s="12">
        <v>26681910.208333332</v>
      </c>
      <c r="M452" s="12">
        <f t="shared" si="22"/>
        <v>25846850.833333336</v>
      </c>
      <c r="N452" s="12">
        <f t="shared" si="23"/>
        <v>21345528.166666668</v>
      </c>
      <c r="O452" s="2">
        <f t="shared" si="24"/>
        <v>38770276.25</v>
      </c>
      <c r="P452" s="32">
        <v>0.2</v>
      </c>
      <c r="R452" s="2">
        <v>26600000</v>
      </c>
    </row>
    <row r="453" spans="1:18" ht="24" hidden="1" customHeight="1" x14ac:dyDescent="0.2">
      <c r="A453" s="13">
        <v>440</v>
      </c>
      <c r="B453" s="14" t="s">
        <v>5</v>
      </c>
      <c r="C453" s="14" t="s">
        <v>414</v>
      </c>
      <c r="D453" s="14" t="s">
        <v>522</v>
      </c>
      <c r="E453" s="15">
        <v>216640530820001</v>
      </c>
      <c r="F453" s="13">
        <v>22</v>
      </c>
      <c r="G453" s="13">
        <v>63</v>
      </c>
      <c r="H453" s="13">
        <v>85</v>
      </c>
      <c r="I453" s="11">
        <v>28867605.208333332</v>
      </c>
      <c r="J453" s="11">
        <v>23873618.541666668</v>
      </c>
      <c r="K453" s="11">
        <v>28867605.208333332</v>
      </c>
      <c r="L453" s="11">
        <v>23873618.541666668</v>
      </c>
      <c r="M453" s="11">
        <f t="shared" si="22"/>
        <v>23094084.166666668</v>
      </c>
      <c r="N453" s="11">
        <f t="shared" si="23"/>
        <v>19098894.833333336</v>
      </c>
      <c r="O453" s="2">
        <f t="shared" si="24"/>
        <v>34641126.25</v>
      </c>
      <c r="P453" s="32">
        <v>0.2</v>
      </c>
      <c r="R453" s="2">
        <v>23570000</v>
      </c>
    </row>
    <row r="454" spans="1:18" ht="24" hidden="1" customHeight="1" x14ac:dyDescent="0.2">
      <c r="A454" s="8">
        <v>441</v>
      </c>
      <c r="B454" s="9" t="s">
        <v>5</v>
      </c>
      <c r="C454" s="9" t="s">
        <v>414</v>
      </c>
      <c r="D454" s="9" t="s">
        <v>523</v>
      </c>
      <c r="E454" s="10">
        <v>311930530830001</v>
      </c>
      <c r="F454" s="8">
        <v>51</v>
      </c>
      <c r="G454" s="8">
        <v>39</v>
      </c>
      <c r="H454" s="8">
        <v>90</v>
      </c>
      <c r="I454" s="11">
        <v>25521713.541666668</v>
      </c>
      <c r="J454" s="11">
        <v>21222446.875</v>
      </c>
      <c r="K454" s="12">
        <v>25521713.541666668</v>
      </c>
      <c r="L454" s="12">
        <v>21222446.875</v>
      </c>
      <c r="M454" s="12">
        <f t="shared" si="22"/>
        <v>20417370.833333336</v>
      </c>
      <c r="N454" s="12">
        <f t="shared" si="23"/>
        <v>16977957.5</v>
      </c>
      <c r="O454" s="2">
        <f t="shared" si="24"/>
        <v>30626056.25</v>
      </c>
      <c r="P454" s="32">
        <v>0.2</v>
      </c>
      <c r="R454" s="2">
        <v>24740000</v>
      </c>
    </row>
    <row r="455" spans="1:18" ht="24" hidden="1" customHeight="1" x14ac:dyDescent="0.2">
      <c r="A455" s="13">
        <v>442</v>
      </c>
      <c r="B455" s="14" t="s">
        <v>5</v>
      </c>
      <c r="C455" s="14" t="s">
        <v>414</v>
      </c>
      <c r="D455" s="14" t="s">
        <v>524</v>
      </c>
      <c r="E455" s="15">
        <v>351130530840001</v>
      </c>
      <c r="F455" s="13">
        <v>15</v>
      </c>
      <c r="G455" s="13">
        <v>62</v>
      </c>
      <c r="H455" s="13">
        <v>77</v>
      </c>
      <c r="I455" s="11">
        <v>24033600</v>
      </c>
      <c r="J455" s="11">
        <v>18779520</v>
      </c>
      <c r="K455" s="11">
        <f>I455+(I455*0.05)</f>
        <v>25235280</v>
      </c>
      <c r="L455" s="11">
        <f>J455+(J455*0.05)</f>
        <v>19718496</v>
      </c>
      <c r="M455" s="11">
        <f t="shared" si="22"/>
        <v>20188224</v>
      </c>
      <c r="N455" s="11">
        <f t="shared" si="23"/>
        <v>15774796.800000001</v>
      </c>
      <c r="O455" s="2">
        <f t="shared" si="24"/>
        <v>30282336</v>
      </c>
      <c r="P455" s="32">
        <v>0.2</v>
      </c>
      <c r="R455" s="2">
        <v>21390000</v>
      </c>
    </row>
    <row r="456" spans="1:18" ht="24" hidden="1" customHeight="1" x14ac:dyDescent="0.2">
      <c r="A456" s="8">
        <v>443</v>
      </c>
      <c r="B456" s="9" t="s">
        <v>5</v>
      </c>
      <c r="C456" s="9" t="s">
        <v>414</v>
      </c>
      <c r="D456" s="9" t="s">
        <v>525</v>
      </c>
      <c r="E456" s="10" t="s">
        <v>526</v>
      </c>
      <c r="F456" s="8">
        <v>15</v>
      </c>
      <c r="G456" s="8">
        <v>62</v>
      </c>
      <c r="H456" s="8">
        <v>77</v>
      </c>
      <c r="I456" s="11">
        <v>20964000</v>
      </c>
      <c r="J456" s="11">
        <v>16215760</v>
      </c>
      <c r="K456" s="12">
        <f>I456+(I456*0.05)</f>
        <v>22012200</v>
      </c>
      <c r="L456" s="12">
        <f>J456+(J456*0.05)</f>
        <v>17026548</v>
      </c>
      <c r="M456" s="12">
        <f t="shared" si="22"/>
        <v>17609760</v>
      </c>
      <c r="N456" s="12">
        <f t="shared" si="23"/>
        <v>13621238.4</v>
      </c>
      <c r="O456" s="2">
        <f t="shared" si="24"/>
        <v>26414640</v>
      </c>
      <c r="P456" s="32">
        <v>0.2</v>
      </c>
      <c r="R456" s="2">
        <v>21390000</v>
      </c>
    </row>
    <row r="457" spans="1:18" ht="24" hidden="1" customHeight="1" x14ac:dyDescent="0.2">
      <c r="A457" s="13">
        <v>444</v>
      </c>
      <c r="B457" s="14" t="s">
        <v>5</v>
      </c>
      <c r="C457" s="14" t="s">
        <v>414</v>
      </c>
      <c r="D457" s="14" t="s">
        <v>527</v>
      </c>
      <c r="E457" s="15">
        <v>216630530850001</v>
      </c>
      <c r="F457" s="13">
        <v>56</v>
      </c>
      <c r="G457" s="13">
        <v>156</v>
      </c>
      <c r="H457" s="13">
        <v>212</v>
      </c>
      <c r="I457" s="11">
        <v>57021263.541666664</v>
      </c>
      <c r="J457" s="11">
        <v>45774156.875</v>
      </c>
      <c r="K457" s="11">
        <v>57021263.541666664</v>
      </c>
      <c r="L457" s="11">
        <v>45774156.875</v>
      </c>
      <c r="M457" s="11">
        <f t="shared" si="22"/>
        <v>45617010.833333336</v>
      </c>
      <c r="N457" s="11">
        <f t="shared" si="23"/>
        <v>36619325.5</v>
      </c>
      <c r="O457" s="2">
        <f t="shared" si="24"/>
        <v>68425516.25</v>
      </c>
      <c r="P457" s="32">
        <v>0.2</v>
      </c>
      <c r="R457" s="2">
        <v>58790000</v>
      </c>
    </row>
    <row r="458" spans="1:18" ht="24" hidden="1" customHeight="1" x14ac:dyDescent="0.2">
      <c r="A458" s="8">
        <v>445</v>
      </c>
      <c r="B458" s="9" t="s">
        <v>5</v>
      </c>
      <c r="C458" s="9" t="s">
        <v>414</v>
      </c>
      <c r="D458" s="9" t="s">
        <v>528</v>
      </c>
      <c r="E458" s="10">
        <v>216630530860001</v>
      </c>
      <c r="F458" s="8">
        <v>56</v>
      </c>
      <c r="G458" s="8">
        <v>156</v>
      </c>
      <c r="H458" s="8">
        <v>212</v>
      </c>
      <c r="I458" s="11">
        <v>50660783.541666664</v>
      </c>
      <c r="J458" s="11">
        <v>45774156.875</v>
      </c>
      <c r="K458" s="12">
        <v>50660783.541666664</v>
      </c>
      <c r="L458" s="12">
        <v>45774156.875</v>
      </c>
      <c r="M458" s="12">
        <f t="shared" si="22"/>
        <v>40528626.833333336</v>
      </c>
      <c r="N458" s="12">
        <f t="shared" si="23"/>
        <v>36619325.5</v>
      </c>
      <c r="O458" s="2">
        <f t="shared" si="24"/>
        <v>60792940.25</v>
      </c>
      <c r="P458" s="32">
        <v>0.2</v>
      </c>
      <c r="R458" s="2">
        <v>58790000</v>
      </c>
    </row>
    <row r="459" spans="1:18" ht="24" hidden="1" customHeight="1" x14ac:dyDescent="0.2">
      <c r="A459" s="13">
        <v>446</v>
      </c>
      <c r="B459" s="14" t="s">
        <v>5</v>
      </c>
      <c r="C459" s="14" t="s">
        <v>414</v>
      </c>
      <c r="D459" s="14" t="s">
        <v>529</v>
      </c>
      <c r="E459" s="15" t="s">
        <v>530</v>
      </c>
      <c r="F459" s="13">
        <v>50</v>
      </c>
      <c r="G459" s="13">
        <v>150</v>
      </c>
      <c r="H459" s="13">
        <v>200</v>
      </c>
      <c r="I459" s="11">
        <v>54820800</v>
      </c>
      <c r="J459" s="11">
        <v>42250560</v>
      </c>
      <c r="K459" s="11">
        <v>54820800</v>
      </c>
      <c r="L459" s="11">
        <v>42250560</v>
      </c>
      <c r="M459" s="11">
        <f t="shared" si="22"/>
        <v>43856640</v>
      </c>
      <c r="N459" s="11">
        <f t="shared" si="23"/>
        <v>33800448</v>
      </c>
      <c r="O459" s="2">
        <f t="shared" si="24"/>
        <v>65784960</v>
      </c>
      <c r="P459" s="32">
        <v>0.2</v>
      </c>
      <c r="R459" s="2">
        <v>55490000</v>
      </c>
    </row>
    <row r="460" spans="1:18" ht="24" hidden="1" customHeight="1" x14ac:dyDescent="0.2">
      <c r="A460" s="8">
        <v>447</v>
      </c>
      <c r="B460" s="9" t="s">
        <v>5</v>
      </c>
      <c r="C460" s="9" t="s">
        <v>414</v>
      </c>
      <c r="D460" s="9" t="s">
        <v>531</v>
      </c>
      <c r="E460" s="10">
        <v>251340530890001</v>
      </c>
      <c r="F460" s="8">
        <v>29</v>
      </c>
      <c r="G460" s="8">
        <v>61</v>
      </c>
      <c r="H460" s="8">
        <v>90</v>
      </c>
      <c r="I460" s="11">
        <v>30510096.875</v>
      </c>
      <c r="J460" s="11">
        <v>25564523.541666668</v>
      </c>
      <c r="K460" s="12">
        <v>30510096.875</v>
      </c>
      <c r="L460" s="12">
        <v>25564523.541666668</v>
      </c>
      <c r="M460" s="12">
        <f t="shared" si="22"/>
        <v>24408077.5</v>
      </c>
      <c r="N460" s="12">
        <f t="shared" si="23"/>
        <v>20451618.833333336</v>
      </c>
      <c r="O460" s="2">
        <f t="shared" si="24"/>
        <v>36612116.25</v>
      </c>
      <c r="P460" s="32">
        <v>0.2</v>
      </c>
      <c r="R460" s="2">
        <v>24910000</v>
      </c>
    </row>
    <row r="461" spans="1:18" ht="24" hidden="1" customHeight="1" x14ac:dyDescent="0.2">
      <c r="A461" s="13">
        <v>448</v>
      </c>
      <c r="B461" s="14" t="s">
        <v>5</v>
      </c>
      <c r="C461" s="14" t="s">
        <v>414</v>
      </c>
      <c r="D461" s="14" t="s">
        <v>532</v>
      </c>
      <c r="E461" s="15">
        <v>216640531050001</v>
      </c>
      <c r="F461" s="13">
        <v>50</v>
      </c>
      <c r="G461" s="13">
        <v>180</v>
      </c>
      <c r="H461" s="13">
        <v>230</v>
      </c>
      <c r="I461" s="11">
        <v>61971321.875</v>
      </c>
      <c r="J461" s="11">
        <v>55846708.541666664</v>
      </c>
      <c r="K461" s="11">
        <v>61971321.875</v>
      </c>
      <c r="L461" s="11">
        <v>55846708.541666664</v>
      </c>
      <c r="M461" s="11">
        <f t="shared" si="22"/>
        <v>49577057.5</v>
      </c>
      <c r="N461" s="11">
        <f t="shared" si="23"/>
        <v>44677366.833333336</v>
      </c>
      <c r="O461" s="2">
        <f t="shared" si="24"/>
        <v>74365586.25</v>
      </c>
      <c r="P461" s="32">
        <v>0.2</v>
      </c>
      <c r="R461" s="2">
        <v>63870000</v>
      </c>
    </row>
    <row r="462" spans="1:18" ht="24" hidden="1" customHeight="1" x14ac:dyDescent="0.2">
      <c r="A462" s="8">
        <v>449</v>
      </c>
      <c r="B462" s="9" t="s">
        <v>5</v>
      </c>
      <c r="C462" s="9" t="s">
        <v>414</v>
      </c>
      <c r="D462" s="9" t="s">
        <v>533</v>
      </c>
      <c r="E462" s="10">
        <v>251340530940001</v>
      </c>
      <c r="F462" s="8">
        <v>30</v>
      </c>
      <c r="G462" s="8">
        <v>60</v>
      </c>
      <c r="H462" s="8">
        <v>90</v>
      </c>
      <c r="I462" s="11">
        <v>28684180.208333332</v>
      </c>
      <c r="J462" s="11">
        <v>23001366.875</v>
      </c>
      <c r="K462" s="12">
        <v>28684180.208333332</v>
      </c>
      <c r="L462" s="12">
        <v>23001366.875</v>
      </c>
      <c r="M462" s="12">
        <f t="shared" si="22"/>
        <v>22947344.166666668</v>
      </c>
      <c r="N462" s="12">
        <f t="shared" si="23"/>
        <v>18401093.5</v>
      </c>
      <c r="O462" s="2">
        <f t="shared" si="24"/>
        <v>34421016.25</v>
      </c>
      <c r="P462" s="32">
        <v>0.2</v>
      </c>
      <c r="R462" s="2">
        <v>24910000</v>
      </c>
    </row>
    <row r="463" spans="1:18" ht="24" hidden="1" customHeight="1" x14ac:dyDescent="0.2">
      <c r="A463" s="13">
        <v>450</v>
      </c>
      <c r="B463" s="14" t="s">
        <v>5</v>
      </c>
      <c r="C463" s="14" t="s">
        <v>414</v>
      </c>
      <c r="D463" s="14" t="s">
        <v>534</v>
      </c>
      <c r="E463" s="15">
        <v>216640530960001</v>
      </c>
      <c r="F463" s="13">
        <v>30</v>
      </c>
      <c r="G463" s="13">
        <v>60</v>
      </c>
      <c r="H463" s="13">
        <v>90</v>
      </c>
      <c r="I463" s="11">
        <v>32329180.208333332</v>
      </c>
      <c r="J463" s="11">
        <v>26881566.875</v>
      </c>
      <c r="K463" s="11">
        <v>32329180.208333332</v>
      </c>
      <c r="L463" s="11">
        <v>26881566.875</v>
      </c>
      <c r="M463" s="11">
        <f t="shared" ref="M463:M526" si="25">K463*0.8</f>
        <v>25863344.166666668</v>
      </c>
      <c r="N463" s="11">
        <f t="shared" ref="N463:N526" si="26">L463*0.8</f>
        <v>21505253.5</v>
      </c>
      <c r="O463" s="2">
        <f t="shared" si="24"/>
        <v>38795016.25</v>
      </c>
      <c r="P463" s="32">
        <v>0.2</v>
      </c>
      <c r="R463" s="2">
        <v>24910000</v>
      </c>
    </row>
    <row r="464" spans="1:18" ht="24" hidden="1" customHeight="1" x14ac:dyDescent="0.2">
      <c r="A464" s="8">
        <v>451</v>
      </c>
      <c r="B464" s="9" t="s">
        <v>5</v>
      </c>
      <c r="C464" s="9" t="s">
        <v>414</v>
      </c>
      <c r="D464" s="9" t="s">
        <v>535</v>
      </c>
      <c r="E464" s="10">
        <v>351430530010001</v>
      </c>
      <c r="F464" s="8">
        <v>67</v>
      </c>
      <c r="G464" s="8">
        <v>107</v>
      </c>
      <c r="H464" s="8">
        <v>174</v>
      </c>
      <c r="I464" s="11">
        <v>39470198.541666664</v>
      </c>
      <c r="J464" s="11">
        <v>33945491.875</v>
      </c>
      <c r="K464" s="12">
        <v>39470198.541666664</v>
      </c>
      <c r="L464" s="12">
        <v>33945491.875</v>
      </c>
      <c r="M464" s="12">
        <f t="shared" si="25"/>
        <v>31576158.833333332</v>
      </c>
      <c r="N464" s="12">
        <f t="shared" si="26"/>
        <v>27156393.5</v>
      </c>
      <c r="O464" s="2">
        <f t="shared" si="24"/>
        <v>47364238.25</v>
      </c>
      <c r="P464" s="32">
        <v>0.2</v>
      </c>
      <c r="R464" s="2">
        <v>48080000</v>
      </c>
    </row>
    <row r="465" spans="1:18" ht="24" hidden="1" customHeight="1" x14ac:dyDescent="0.2">
      <c r="A465" s="13">
        <v>452</v>
      </c>
      <c r="B465" s="14" t="s">
        <v>5</v>
      </c>
      <c r="C465" s="14" t="s">
        <v>414</v>
      </c>
      <c r="D465" s="14" t="s">
        <v>536</v>
      </c>
      <c r="E465" s="15">
        <v>251340530980001</v>
      </c>
      <c r="F465" s="13">
        <v>45</v>
      </c>
      <c r="G465" s="13">
        <v>65</v>
      </c>
      <c r="H465" s="13">
        <v>110</v>
      </c>
      <c r="I465" s="11">
        <v>34275246.875</v>
      </c>
      <c r="J465" s="11">
        <v>27867193.541666668</v>
      </c>
      <c r="K465" s="11">
        <v>34275246.875</v>
      </c>
      <c r="L465" s="11">
        <v>27867193.541666668</v>
      </c>
      <c r="M465" s="11">
        <f t="shared" si="25"/>
        <v>27420197.5</v>
      </c>
      <c r="N465" s="11">
        <f t="shared" si="26"/>
        <v>22293754.833333336</v>
      </c>
      <c r="O465" s="2">
        <f t="shared" si="24"/>
        <v>41130296.25</v>
      </c>
      <c r="P465" s="32">
        <v>0.2</v>
      </c>
      <c r="R465" s="2">
        <v>30370000</v>
      </c>
    </row>
    <row r="466" spans="1:18" ht="24" hidden="1" customHeight="1" x14ac:dyDescent="0.2">
      <c r="A466" s="8">
        <v>453</v>
      </c>
      <c r="B466" s="9" t="s">
        <v>5</v>
      </c>
      <c r="C466" s="9" t="s">
        <v>414</v>
      </c>
      <c r="D466" s="9" t="s">
        <v>537</v>
      </c>
      <c r="E466" s="10" t="s">
        <v>538</v>
      </c>
      <c r="F466" s="8">
        <v>45</v>
      </c>
      <c r="G466" s="8">
        <v>145</v>
      </c>
      <c r="H466" s="8">
        <v>190</v>
      </c>
      <c r="I466" s="11">
        <v>51433200</v>
      </c>
      <c r="J466" s="11">
        <v>39655560</v>
      </c>
      <c r="K466" s="12">
        <v>51433200</v>
      </c>
      <c r="L466" s="12">
        <v>39655560</v>
      </c>
      <c r="M466" s="12">
        <f t="shared" si="25"/>
        <v>41146560</v>
      </c>
      <c r="N466" s="12">
        <f t="shared" si="26"/>
        <v>31724448</v>
      </c>
      <c r="O466" s="2">
        <f t="shared" si="24"/>
        <v>61719840</v>
      </c>
      <c r="P466" s="32">
        <v>0.2</v>
      </c>
      <c r="R466" s="2">
        <v>52730000</v>
      </c>
    </row>
    <row r="467" spans="1:18" ht="24" hidden="1" customHeight="1" x14ac:dyDescent="0.2">
      <c r="A467" s="13">
        <v>454</v>
      </c>
      <c r="B467" s="14" t="s">
        <v>5</v>
      </c>
      <c r="C467" s="14" t="s">
        <v>414</v>
      </c>
      <c r="D467" s="14" t="s">
        <v>539</v>
      </c>
      <c r="E467" s="15">
        <v>351330530120011</v>
      </c>
      <c r="F467" s="13">
        <v>15</v>
      </c>
      <c r="G467" s="13">
        <v>25</v>
      </c>
      <c r="H467" s="13">
        <v>40</v>
      </c>
      <c r="I467" s="11">
        <v>20097030.208333332</v>
      </c>
      <c r="J467" s="11">
        <v>13742656.875</v>
      </c>
      <c r="K467" s="11">
        <v>15466000</v>
      </c>
      <c r="L467" s="11">
        <v>12888000</v>
      </c>
      <c r="M467" s="11">
        <f t="shared" si="25"/>
        <v>12372800</v>
      </c>
      <c r="N467" s="11">
        <f t="shared" si="26"/>
        <v>10310400</v>
      </c>
      <c r="O467" s="2">
        <f t="shared" si="24"/>
        <v>18559200</v>
      </c>
      <c r="P467" s="32">
        <v>0.2</v>
      </c>
      <c r="R467" s="2">
        <v>11050000</v>
      </c>
    </row>
    <row r="468" spans="1:18" ht="24" hidden="1" customHeight="1" x14ac:dyDescent="0.2">
      <c r="A468" s="8">
        <v>455</v>
      </c>
      <c r="B468" s="9" t="s">
        <v>5</v>
      </c>
      <c r="C468" s="9" t="s">
        <v>414</v>
      </c>
      <c r="D468" s="9" t="s">
        <v>540</v>
      </c>
      <c r="E468" s="10">
        <v>732120530140001</v>
      </c>
      <c r="F468" s="8">
        <v>30</v>
      </c>
      <c r="G468" s="8">
        <v>100</v>
      </c>
      <c r="H468" s="8">
        <v>130</v>
      </c>
      <c r="I468" s="11">
        <v>31465671.875</v>
      </c>
      <c r="J468" s="11">
        <v>27635000.541666668</v>
      </c>
      <c r="K468" s="12">
        <f>I468+(I468*0.05)</f>
        <v>33038955.46875</v>
      </c>
      <c r="L468" s="12">
        <f>J468+(J468*0.05)</f>
        <v>29016750.568750001</v>
      </c>
      <c r="M468" s="12">
        <f t="shared" si="25"/>
        <v>26431164.375</v>
      </c>
      <c r="N468" s="12">
        <f t="shared" si="26"/>
        <v>23213400.455000002</v>
      </c>
      <c r="O468" s="2">
        <f t="shared" si="24"/>
        <v>41298694.3359375</v>
      </c>
      <c r="P468" s="32">
        <v>0.25</v>
      </c>
      <c r="R468" s="2">
        <v>36090000</v>
      </c>
    </row>
    <row r="469" spans="1:18" ht="24" hidden="1" customHeight="1" x14ac:dyDescent="0.2">
      <c r="A469" s="13">
        <v>456</v>
      </c>
      <c r="B469" s="14" t="s">
        <v>5</v>
      </c>
      <c r="C469" s="14" t="s">
        <v>414</v>
      </c>
      <c r="D469" s="14" t="s">
        <v>541</v>
      </c>
      <c r="E469" s="15">
        <v>351130531030091</v>
      </c>
      <c r="F469" s="13">
        <v>9</v>
      </c>
      <c r="G469" s="13">
        <v>18</v>
      </c>
      <c r="H469" s="13">
        <v>27</v>
      </c>
      <c r="I469" s="11">
        <v>8930438.541666666</v>
      </c>
      <c r="J469" s="11">
        <v>7554851.875</v>
      </c>
      <c r="K469" s="11">
        <v>8930438.541666666</v>
      </c>
      <c r="L469" s="11">
        <v>7554851.875</v>
      </c>
      <c r="M469" s="11">
        <f t="shared" si="25"/>
        <v>7144350.833333333</v>
      </c>
      <c r="N469" s="11">
        <f t="shared" si="26"/>
        <v>6043881.5</v>
      </c>
      <c r="O469" s="2">
        <f t="shared" si="24"/>
        <v>10716526.25</v>
      </c>
      <c r="P469" s="32">
        <v>0.2</v>
      </c>
      <c r="R469" s="2">
        <v>7470000</v>
      </c>
    </row>
    <row r="470" spans="1:18" ht="24" hidden="1" customHeight="1" x14ac:dyDescent="0.2">
      <c r="A470" s="8">
        <v>457</v>
      </c>
      <c r="B470" s="9" t="s">
        <v>5</v>
      </c>
      <c r="C470" s="9" t="s">
        <v>414</v>
      </c>
      <c r="D470" s="9" t="s">
        <v>542</v>
      </c>
      <c r="E470" s="10">
        <v>351130531030081</v>
      </c>
      <c r="F470" s="8">
        <v>10</v>
      </c>
      <c r="G470" s="8">
        <v>20</v>
      </c>
      <c r="H470" s="8">
        <v>30</v>
      </c>
      <c r="I470" s="11">
        <v>9845230.208333334</v>
      </c>
      <c r="J470" s="11">
        <v>8347376.875</v>
      </c>
      <c r="K470" s="12">
        <v>9845230.208333334</v>
      </c>
      <c r="L470" s="12">
        <v>8347376.875</v>
      </c>
      <c r="M470" s="12">
        <f t="shared" si="25"/>
        <v>7876184.1666666679</v>
      </c>
      <c r="N470" s="12">
        <f t="shared" si="26"/>
        <v>6677901.5</v>
      </c>
      <c r="O470" s="2">
        <f t="shared" si="24"/>
        <v>11814276.25</v>
      </c>
      <c r="P470" s="32">
        <v>0.2</v>
      </c>
      <c r="R470" s="2">
        <v>8300000</v>
      </c>
    </row>
    <row r="471" spans="1:18" ht="24" hidden="1" customHeight="1" x14ac:dyDescent="0.2">
      <c r="A471" s="13">
        <v>458</v>
      </c>
      <c r="B471" s="14" t="s">
        <v>5</v>
      </c>
      <c r="C471" s="14" t="s">
        <v>414</v>
      </c>
      <c r="D471" s="14" t="s">
        <v>543</v>
      </c>
      <c r="E471" s="15">
        <v>732120530150001</v>
      </c>
      <c r="F471" s="13">
        <v>45</v>
      </c>
      <c r="G471" s="13">
        <v>185</v>
      </c>
      <c r="H471" s="13">
        <v>230</v>
      </c>
      <c r="I471" s="11">
        <v>47390191.875</v>
      </c>
      <c r="J471" s="11">
        <v>42488991.875</v>
      </c>
      <c r="K471" s="11">
        <f>I471+(I471*0.05)</f>
        <v>49759701.46875</v>
      </c>
      <c r="L471" s="11">
        <f>J471+(J471*0.05)</f>
        <v>44613441.46875</v>
      </c>
      <c r="M471" s="11">
        <f t="shared" si="25"/>
        <v>39807761.175000004</v>
      </c>
      <c r="N471" s="11">
        <f t="shared" si="26"/>
        <v>35690753.175000004</v>
      </c>
      <c r="O471" s="2">
        <f t="shared" si="24"/>
        <v>59711641.762500003</v>
      </c>
      <c r="P471" s="32">
        <v>0.2</v>
      </c>
      <c r="R471" s="2">
        <v>63910000</v>
      </c>
    </row>
    <row r="472" spans="1:18" ht="24" hidden="1" customHeight="1" x14ac:dyDescent="0.2">
      <c r="A472" s="8">
        <v>459</v>
      </c>
      <c r="B472" s="9" t="s">
        <v>5</v>
      </c>
      <c r="C472" s="9" t="s">
        <v>414</v>
      </c>
      <c r="D472" s="9" t="s">
        <v>544</v>
      </c>
      <c r="E472" s="10" t="s">
        <v>545</v>
      </c>
      <c r="F472" s="8">
        <v>69</v>
      </c>
      <c r="G472" s="8">
        <v>111</v>
      </c>
      <c r="H472" s="8">
        <v>180</v>
      </c>
      <c r="I472" s="11">
        <v>48876000</v>
      </c>
      <c r="J472" s="11">
        <v>37697360</v>
      </c>
      <c r="K472" s="12">
        <v>48876000</v>
      </c>
      <c r="L472" s="12">
        <v>37697360</v>
      </c>
      <c r="M472" s="12">
        <f t="shared" si="25"/>
        <v>39100800</v>
      </c>
      <c r="N472" s="12">
        <f t="shared" si="26"/>
        <v>30157888</v>
      </c>
      <c r="O472" s="2">
        <f t="shared" si="24"/>
        <v>58651200</v>
      </c>
      <c r="P472" s="32">
        <v>0.2</v>
      </c>
      <c r="R472" s="2">
        <v>49740000</v>
      </c>
    </row>
    <row r="473" spans="1:18" ht="24" hidden="1" customHeight="1" x14ac:dyDescent="0.2">
      <c r="A473" s="13">
        <v>460</v>
      </c>
      <c r="B473" s="14" t="s">
        <v>5</v>
      </c>
      <c r="C473" s="14" t="s">
        <v>414</v>
      </c>
      <c r="D473" s="14" t="s">
        <v>546</v>
      </c>
      <c r="E473" s="15">
        <v>252140531020001</v>
      </c>
      <c r="F473" s="13">
        <v>69</v>
      </c>
      <c r="G473" s="13">
        <v>111</v>
      </c>
      <c r="H473" s="13">
        <v>180</v>
      </c>
      <c r="I473" s="11">
        <v>54229080.208333336</v>
      </c>
      <c r="J473" s="11">
        <v>44701413.541666664</v>
      </c>
      <c r="K473" s="11">
        <v>54229080.208333336</v>
      </c>
      <c r="L473" s="11">
        <v>44701413.541666664</v>
      </c>
      <c r="M473" s="11">
        <f t="shared" si="25"/>
        <v>43383264.166666672</v>
      </c>
      <c r="N473" s="11">
        <f t="shared" si="26"/>
        <v>35761130.833333336</v>
      </c>
      <c r="O473" s="2">
        <f t="shared" si="24"/>
        <v>65074896.25</v>
      </c>
      <c r="P473" s="32">
        <v>0.2</v>
      </c>
      <c r="R473" s="2">
        <v>49740000</v>
      </c>
    </row>
    <row r="474" spans="1:18" ht="24" hidden="1" customHeight="1" x14ac:dyDescent="0.2">
      <c r="A474" s="8">
        <v>461</v>
      </c>
      <c r="B474" s="9" t="s">
        <v>5</v>
      </c>
      <c r="C474" s="9" t="s">
        <v>414</v>
      </c>
      <c r="D474" s="9" t="s">
        <v>547</v>
      </c>
      <c r="E474" s="10">
        <v>351130531030001</v>
      </c>
      <c r="F474" s="8">
        <v>83</v>
      </c>
      <c r="G474" s="8">
        <v>217</v>
      </c>
      <c r="H474" s="8">
        <v>300</v>
      </c>
      <c r="I474" s="11">
        <v>81355480</v>
      </c>
      <c r="J474" s="11">
        <v>68101920</v>
      </c>
      <c r="K474" s="12">
        <v>81355480</v>
      </c>
      <c r="L474" s="12">
        <v>68101920</v>
      </c>
      <c r="M474" s="12">
        <f t="shared" si="25"/>
        <v>65084384</v>
      </c>
      <c r="N474" s="12">
        <f t="shared" si="26"/>
        <v>54481536</v>
      </c>
      <c r="O474" s="2">
        <f t="shared" si="24"/>
        <v>97626576</v>
      </c>
      <c r="P474" s="32">
        <v>0.2</v>
      </c>
      <c r="R474" s="2">
        <v>83170000</v>
      </c>
    </row>
    <row r="475" spans="1:18" ht="24" hidden="1" customHeight="1" x14ac:dyDescent="0.2">
      <c r="A475" s="13">
        <v>462</v>
      </c>
      <c r="B475" s="14" t="s">
        <v>5</v>
      </c>
      <c r="C475" s="14" t="s">
        <v>414</v>
      </c>
      <c r="D475" s="14" t="s">
        <v>547</v>
      </c>
      <c r="E475" s="15" t="s">
        <v>548</v>
      </c>
      <c r="F475" s="13">
        <v>83</v>
      </c>
      <c r="G475" s="13">
        <v>217</v>
      </c>
      <c r="H475" s="13">
        <v>300</v>
      </c>
      <c r="I475" s="11">
        <v>69410880</v>
      </c>
      <c r="J475" s="11">
        <v>57127440</v>
      </c>
      <c r="K475" s="11">
        <v>69410880</v>
      </c>
      <c r="L475" s="11">
        <v>57127440</v>
      </c>
      <c r="M475" s="11">
        <f t="shared" si="25"/>
        <v>55528704</v>
      </c>
      <c r="N475" s="11">
        <f t="shared" si="26"/>
        <v>45701952</v>
      </c>
      <c r="O475" s="2">
        <f t="shared" si="24"/>
        <v>83293056</v>
      </c>
      <c r="P475" s="32">
        <v>0.2</v>
      </c>
      <c r="R475" s="2">
        <v>83170000</v>
      </c>
    </row>
    <row r="476" spans="1:18" ht="24" hidden="1" customHeight="1" x14ac:dyDescent="0.2">
      <c r="A476" s="8">
        <v>463</v>
      </c>
      <c r="B476" s="9" t="s">
        <v>5</v>
      </c>
      <c r="C476" s="9" t="s">
        <v>414</v>
      </c>
      <c r="D476" s="9" t="s">
        <v>549</v>
      </c>
      <c r="E476" s="10">
        <v>732120530130001</v>
      </c>
      <c r="F476" s="8">
        <v>81</v>
      </c>
      <c r="G476" s="8">
        <v>219</v>
      </c>
      <c r="H476" s="8">
        <v>300</v>
      </c>
      <c r="I476" s="11">
        <v>58242166.875</v>
      </c>
      <c r="J476" s="11">
        <v>52611526.875</v>
      </c>
      <c r="K476" s="12">
        <v>58242166.875</v>
      </c>
      <c r="L476" s="12">
        <v>52611526.875</v>
      </c>
      <c r="M476" s="12">
        <f t="shared" si="25"/>
        <v>46593733.5</v>
      </c>
      <c r="N476" s="12">
        <f t="shared" si="26"/>
        <v>42089221.5</v>
      </c>
      <c r="O476" s="2">
        <f t="shared" si="24"/>
        <v>69890600.25</v>
      </c>
      <c r="P476" s="32">
        <v>0.2</v>
      </c>
      <c r="R476" s="2">
        <v>83190000</v>
      </c>
    </row>
    <row r="477" spans="1:18" ht="24" hidden="1" customHeight="1" x14ac:dyDescent="0.2">
      <c r="A477" s="13">
        <v>464</v>
      </c>
      <c r="B477" s="14" t="s">
        <v>5</v>
      </c>
      <c r="C477" s="14" t="s">
        <v>414</v>
      </c>
      <c r="D477" s="14" t="s">
        <v>550</v>
      </c>
      <c r="E477" s="15">
        <v>732120530010001</v>
      </c>
      <c r="F477" s="13">
        <v>56</v>
      </c>
      <c r="G477" s="13">
        <v>244</v>
      </c>
      <c r="H477" s="13">
        <v>300</v>
      </c>
      <c r="I477" s="11">
        <v>61680996.875</v>
      </c>
      <c r="J477" s="11">
        <v>53511743.541666664</v>
      </c>
      <c r="K477" s="11">
        <v>61680996.875</v>
      </c>
      <c r="L477" s="11">
        <v>53511743.541666664</v>
      </c>
      <c r="M477" s="11">
        <f t="shared" si="25"/>
        <v>49344797.5</v>
      </c>
      <c r="N477" s="11">
        <f t="shared" si="26"/>
        <v>42809394.833333336</v>
      </c>
      <c r="O477" s="2">
        <f t="shared" si="24"/>
        <v>74017196.25</v>
      </c>
      <c r="P477" s="32">
        <v>0.2</v>
      </c>
      <c r="R477" s="2">
        <v>83390000</v>
      </c>
    </row>
    <row r="478" spans="1:18" ht="24" hidden="1" customHeight="1" x14ac:dyDescent="0.2">
      <c r="A478" s="8">
        <v>465</v>
      </c>
      <c r="B478" s="9" t="s">
        <v>5</v>
      </c>
      <c r="C478" s="9" t="s">
        <v>414</v>
      </c>
      <c r="D478" s="9" t="s">
        <v>551</v>
      </c>
      <c r="E478" s="10">
        <v>732120530110001</v>
      </c>
      <c r="F478" s="8">
        <v>52</v>
      </c>
      <c r="G478" s="8">
        <v>148</v>
      </c>
      <c r="H478" s="8">
        <v>200</v>
      </c>
      <c r="I478" s="11">
        <v>41066536.875</v>
      </c>
      <c r="J478" s="11">
        <v>35930296.875</v>
      </c>
      <c r="K478" s="12">
        <v>41066536.875</v>
      </c>
      <c r="L478" s="12">
        <v>35930296.875</v>
      </c>
      <c r="M478" s="12">
        <f t="shared" si="25"/>
        <v>32853229.5</v>
      </c>
      <c r="N478" s="12">
        <f t="shared" si="26"/>
        <v>28744237.5</v>
      </c>
      <c r="O478" s="2">
        <f t="shared" si="24"/>
        <v>49279844.25</v>
      </c>
      <c r="P478" s="32">
        <v>0.2</v>
      </c>
      <c r="R478" s="2">
        <v>55470000</v>
      </c>
    </row>
    <row r="479" spans="1:18" ht="24" hidden="1" customHeight="1" x14ac:dyDescent="0.2">
      <c r="A479" s="13">
        <v>466</v>
      </c>
      <c r="B479" s="14" t="s">
        <v>5</v>
      </c>
      <c r="C479" s="14" t="s">
        <v>414</v>
      </c>
      <c r="D479" s="14" t="s">
        <v>552</v>
      </c>
      <c r="E479" s="15">
        <v>732120530080001</v>
      </c>
      <c r="F479" s="13">
        <v>54</v>
      </c>
      <c r="G479" s="13">
        <v>196</v>
      </c>
      <c r="H479" s="13">
        <v>250</v>
      </c>
      <c r="I479" s="11">
        <v>52002956.875</v>
      </c>
      <c r="J479" s="11">
        <v>44987330.208333336</v>
      </c>
      <c r="K479" s="11">
        <v>52002956.875</v>
      </c>
      <c r="L479" s="11">
        <v>44987330.208333336</v>
      </c>
      <c r="M479" s="11">
        <f t="shared" si="25"/>
        <v>41602365.5</v>
      </c>
      <c r="N479" s="11">
        <f t="shared" si="26"/>
        <v>35989864.166666672</v>
      </c>
      <c r="O479" s="2">
        <f t="shared" si="24"/>
        <v>62403548.25</v>
      </c>
      <c r="P479" s="32">
        <v>0.2</v>
      </c>
      <c r="R479" s="2">
        <v>69430000</v>
      </c>
    </row>
    <row r="480" spans="1:18" ht="24" hidden="1" customHeight="1" x14ac:dyDescent="0.2">
      <c r="A480" s="8">
        <v>467</v>
      </c>
      <c r="B480" s="9" t="s">
        <v>5</v>
      </c>
      <c r="C480" s="9" t="s">
        <v>414</v>
      </c>
      <c r="D480" s="9" t="s">
        <v>553</v>
      </c>
      <c r="E480" s="10">
        <v>732120530120001</v>
      </c>
      <c r="F480" s="8">
        <v>75</v>
      </c>
      <c r="G480" s="8">
        <v>345</v>
      </c>
      <c r="H480" s="8">
        <v>420</v>
      </c>
      <c r="I480" s="11">
        <v>85755366.875</v>
      </c>
      <c r="J480" s="11">
        <v>75076993.541666672</v>
      </c>
      <c r="K480" s="12">
        <v>85755366.875</v>
      </c>
      <c r="L480" s="12">
        <v>75076993.541666672</v>
      </c>
      <c r="M480" s="12">
        <f t="shared" si="25"/>
        <v>68604293.5</v>
      </c>
      <c r="N480" s="12">
        <f t="shared" si="26"/>
        <v>60061594.833333343</v>
      </c>
      <c r="O480" s="2">
        <f t="shared" si="24"/>
        <v>102906440.25</v>
      </c>
      <c r="P480" s="32">
        <v>0.2</v>
      </c>
      <c r="R480" s="2">
        <v>116770000</v>
      </c>
    </row>
    <row r="481" spans="1:18" ht="24" hidden="1" customHeight="1" x14ac:dyDescent="0.2">
      <c r="A481" s="13">
        <v>468</v>
      </c>
      <c r="B481" s="14" t="s">
        <v>5</v>
      </c>
      <c r="C481" s="14" t="s">
        <v>414</v>
      </c>
      <c r="D481" s="14" t="s">
        <v>554</v>
      </c>
      <c r="E481" s="15">
        <v>732120530090001</v>
      </c>
      <c r="F481" s="13">
        <v>75</v>
      </c>
      <c r="G481" s="13">
        <v>275</v>
      </c>
      <c r="H481" s="13">
        <v>350</v>
      </c>
      <c r="I481" s="11">
        <v>72465626.875</v>
      </c>
      <c r="J481" s="11">
        <v>62935440.208333336</v>
      </c>
      <c r="K481" s="11">
        <v>72465626.875</v>
      </c>
      <c r="L481" s="11">
        <v>62935440.208333336</v>
      </c>
      <c r="M481" s="11">
        <f t="shared" si="25"/>
        <v>57972501.5</v>
      </c>
      <c r="N481" s="11">
        <f t="shared" si="26"/>
        <v>50348352.166666672</v>
      </c>
      <c r="O481" s="2">
        <f t="shared" si="24"/>
        <v>86958752.25</v>
      </c>
      <c r="P481" s="32">
        <v>0.2</v>
      </c>
      <c r="R481" s="2">
        <v>97210000</v>
      </c>
    </row>
    <row r="482" spans="1:18" ht="24" hidden="1" customHeight="1" x14ac:dyDescent="0.2">
      <c r="A482" s="8">
        <v>469</v>
      </c>
      <c r="B482" s="9" t="s">
        <v>5</v>
      </c>
      <c r="C482" s="9" t="s">
        <v>414</v>
      </c>
      <c r="D482" s="9" t="s">
        <v>555</v>
      </c>
      <c r="E482" s="10" t="s">
        <v>556</v>
      </c>
      <c r="F482" s="8">
        <v>58</v>
      </c>
      <c r="G482" s="8">
        <v>172</v>
      </c>
      <c r="H482" s="8">
        <v>230</v>
      </c>
      <c r="I482" s="11">
        <v>54766320</v>
      </c>
      <c r="J482" s="11">
        <v>45837560</v>
      </c>
      <c r="K482" s="12">
        <v>54766320</v>
      </c>
      <c r="L482" s="12">
        <v>45837560</v>
      </c>
      <c r="M482" s="12">
        <f t="shared" si="25"/>
        <v>43813056</v>
      </c>
      <c r="N482" s="12">
        <f t="shared" si="26"/>
        <v>36670048</v>
      </c>
      <c r="O482" s="2">
        <f t="shared" si="24"/>
        <v>65719584</v>
      </c>
      <c r="P482" s="32">
        <v>0.2</v>
      </c>
      <c r="R482" s="2">
        <v>63810000</v>
      </c>
    </row>
    <row r="483" spans="1:18" ht="24" hidden="1" customHeight="1" x14ac:dyDescent="0.2">
      <c r="A483" s="13">
        <v>470</v>
      </c>
      <c r="B483" s="14" t="s">
        <v>5</v>
      </c>
      <c r="C483" s="14" t="s">
        <v>414</v>
      </c>
      <c r="D483" s="14" t="s">
        <v>557</v>
      </c>
      <c r="E483" s="15">
        <v>351130531030141</v>
      </c>
      <c r="F483" s="13">
        <v>38</v>
      </c>
      <c r="G483" s="13">
        <v>52</v>
      </c>
      <c r="H483" s="13">
        <v>90</v>
      </c>
      <c r="I483" s="11">
        <v>23331933.541666668</v>
      </c>
      <c r="J483" s="11">
        <v>20959746.875</v>
      </c>
      <c r="K483" s="11">
        <v>23331933.541666668</v>
      </c>
      <c r="L483" s="11">
        <v>20959746.875</v>
      </c>
      <c r="M483" s="11">
        <f t="shared" si="25"/>
        <v>18665546.833333336</v>
      </c>
      <c r="N483" s="11">
        <f t="shared" si="26"/>
        <v>16767797.5</v>
      </c>
      <c r="O483" s="2">
        <f t="shared" si="24"/>
        <v>27998320.25</v>
      </c>
      <c r="P483" s="32">
        <v>0.2</v>
      </c>
      <c r="R483" s="2">
        <v>24840000</v>
      </c>
    </row>
    <row r="484" spans="1:18" ht="24" hidden="1" customHeight="1" x14ac:dyDescent="0.2">
      <c r="A484" s="8">
        <v>471</v>
      </c>
      <c r="B484" s="9" t="s">
        <v>5</v>
      </c>
      <c r="C484" s="9" t="s">
        <v>414</v>
      </c>
      <c r="D484" s="9" t="s">
        <v>558</v>
      </c>
      <c r="E484" s="10">
        <v>133020531440011</v>
      </c>
      <c r="F484" s="8">
        <v>8</v>
      </c>
      <c r="G484" s="8">
        <v>24</v>
      </c>
      <c r="H484" s="8">
        <v>32</v>
      </c>
      <c r="I484" s="11">
        <v>9236096.875</v>
      </c>
      <c r="J484" s="11">
        <v>7712870.208333333</v>
      </c>
      <c r="K484" s="12">
        <v>9236096.875</v>
      </c>
      <c r="L484" s="12">
        <v>7712870.208333333</v>
      </c>
      <c r="M484" s="12">
        <f t="shared" si="25"/>
        <v>7388877.5</v>
      </c>
      <c r="N484" s="12">
        <f t="shared" si="26"/>
        <v>6170296.166666667</v>
      </c>
      <c r="O484" s="2">
        <f t="shared" si="24"/>
        <v>11083316.25</v>
      </c>
      <c r="P484" s="32">
        <v>0.2</v>
      </c>
      <c r="R484" s="2">
        <v>8870000</v>
      </c>
    </row>
    <row r="485" spans="1:18" ht="24" hidden="1" customHeight="1" x14ac:dyDescent="0.2">
      <c r="A485" s="13">
        <v>472</v>
      </c>
      <c r="B485" s="14" t="s">
        <v>5</v>
      </c>
      <c r="C485" s="14" t="s">
        <v>414</v>
      </c>
      <c r="D485" s="14" t="s">
        <v>559</v>
      </c>
      <c r="E485" s="15">
        <v>351230531030101</v>
      </c>
      <c r="F485" s="13">
        <v>16</v>
      </c>
      <c r="G485" s="13">
        <v>32</v>
      </c>
      <c r="H485" s="13">
        <v>48</v>
      </c>
      <c r="I485" s="11">
        <v>15460163.541666666</v>
      </c>
      <c r="J485" s="11">
        <v>12943296.875</v>
      </c>
      <c r="K485" s="11">
        <v>15460163.541666666</v>
      </c>
      <c r="L485" s="11">
        <v>12943296.875</v>
      </c>
      <c r="M485" s="11">
        <f t="shared" si="25"/>
        <v>12368130.833333334</v>
      </c>
      <c r="N485" s="11">
        <f t="shared" si="26"/>
        <v>10354637.5</v>
      </c>
      <c r="O485" s="2">
        <f t="shared" si="24"/>
        <v>18552196.25</v>
      </c>
      <c r="P485" s="32">
        <v>0.2</v>
      </c>
      <c r="R485" s="2">
        <v>13280000</v>
      </c>
    </row>
    <row r="486" spans="1:18" ht="24" hidden="1" customHeight="1" x14ac:dyDescent="0.2">
      <c r="A486" s="8">
        <v>473</v>
      </c>
      <c r="B486" s="9" t="s">
        <v>5</v>
      </c>
      <c r="C486" s="9" t="s">
        <v>414</v>
      </c>
      <c r="D486" s="9" t="s">
        <v>560</v>
      </c>
      <c r="E486" s="10">
        <v>252140531060001</v>
      </c>
      <c r="F486" s="8">
        <v>45</v>
      </c>
      <c r="G486" s="8">
        <v>87</v>
      </c>
      <c r="H486" s="8">
        <v>132</v>
      </c>
      <c r="I486" s="11">
        <v>40044413.541666664</v>
      </c>
      <c r="J486" s="11">
        <v>32931613.541666668</v>
      </c>
      <c r="K486" s="12">
        <v>40044413.541666664</v>
      </c>
      <c r="L486" s="12">
        <v>32931613.541666668</v>
      </c>
      <c r="M486" s="12">
        <f t="shared" si="25"/>
        <v>32035530.833333332</v>
      </c>
      <c r="N486" s="12">
        <f t="shared" si="26"/>
        <v>26345290.833333336</v>
      </c>
      <c r="O486" s="2">
        <f t="shared" si="24"/>
        <v>48053296.25</v>
      </c>
      <c r="P486" s="32">
        <v>0.2</v>
      </c>
      <c r="R486" s="2">
        <v>36520000</v>
      </c>
    </row>
    <row r="487" spans="1:18" ht="24" hidden="1" customHeight="1" x14ac:dyDescent="0.2">
      <c r="A487" s="13">
        <v>474</v>
      </c>
      <c r="B487" s="14" t="s">
        <v>5</v>
      </c>
      <c r="C487" s="14" t="s">
        <v>414</v>
      </c>
      <c r="D487" s="14" t="s">
        <v>561</v>
      </c>
      <c r="E487" s="15">
        <v>216630530850061</v>
      </c>
      <c r="F487" s="13">
        <v>48</v>
      </c>
      <c r="G487" s="13">
        <v>142</v>
      </c>
      <c r="H487" s="13">
        <v>190</v>
      </c>
      <c r="I487" s="11">
        <v>52745371.875</v>
      </c>
      <c r="J487" s="11">
        <v>42785051.875</v>
      </c>
      <c r="K487" s="11">
        <v>52745371.875</v>
      </c>
      <c r="L487" s="11">
        <v>42785051.875</v>
      </c>
      <c r="M487" s="11">
        <f t="shared" si="25"/>
        <v>42196297.5</v>
      </c>
      <c r="N487" s="11">
        <f t="shared" si="26"/>
        <v>34228041.5</v>
      </c>
      <c r="O487" s="2">
        <f t="shared" si="24"/>
        <v>63294446.25</v>
      </c>
      <c r="P487" s="32">
        <v>0.2</v>
      </c>
      <c r="R487" s="2">
        <v>52710000</v>
      </c>
    </row>
    <row r="488" spans="1:18" ht="24" hidden="1" customHeight="1" x14ac:dyDescent="0.2">
      <c r="A488" s="8">
        <v>475</v>
      </c>
      <c r="B488" s="9" t="s">
        <v>5</v>
      </c>
      <c r="C488" s="9" t="s">
        <v>414</v>
      </c>
      <c r="D488" s="9" t="s">
        <v>562</v>
      </c>
      <c r="E488" s="10">
        <v>216640530960011</v>
      </c>
      <c r="F488" s="8">
        <v>18</v>
      </c>
      <c r="G488" s="8">
        <v>62</v>
      </c>
      <c r="H488" s="8">
        <v>80</v>
      </c>
      <c r="I488" s="11">
        <v>28586630.208333332</v>
      </c>
      <c r="J488" s="11">
        <v>23554363.541666668</v>
      </c>
      <c r="K488" s="12">
        <v>28586630.208333332</v>
      </c>
      <c r="L488" s="12">
        <v>23554363.541666668</v>
      </c>
      <c r="M488" s="12">
        <f t="shared" si="25"/>
        <v>22869304.166666668</v>
      </c>
      <c r="N488" s="12">
        <f t="shared" si="26"/>
        <v>18843490.833333336</v>
      </c>
      <c r="O488" s="2">
        <f t="shared" si="24"/>
        <v>34303956.25</v>
      </c>
      <c r="P488" s="32">
        <v>0.2</v>
      </c>
      <c r="R488" s="2">
        <v>22210000</v>
      </c>
    </row>
    <row r="489" spans="1:18" ht="24" hidden="1" customHeight="1" x14ac:dyDescent="0.2">
      <c r="A489" s="13">
        <v>476</v>
      </c>
      <c r="B489" s="14" t="s">
        <v>5</v>
      </c>
      <c r="C489" s="14" t="s">
        <v>414</v>
      </c>
      <c r="D489" s="14" t="s">
        <v>563</v>
      </c>
      <c r="E489" s="15">
        <v>216640531080001</v>
      </c>
      <c r="F489" s="13">
        <v>40</v>
      </c>
      <c r="G489" s="13">
        <v>88</v>
      </c>
      <c r="H489" s="13">
        <v>128</v>
      </c>
      <c r="I489" s="11">
        <v>36720163.541666664</v>
      </c>
      <c r="J489" s="11">
        <v>32723483.541666668</v>
      </c>
      <c r="K489" s="11">
        <f>I489+(I489*0.05)</f>
        <v>38556171.71875</v>
      </c>
      <c r="L489" s="11">
        <f>J489+(J489*0.05)</f>
        <v>34359657.71875</v>
      </c>
      <c r="M489" s="11">
        <f t="shared" si="25"/>
        <v>30844937.375</v>
      </c>
      <c r="N489" s="11">
        <f t="shared" si="26"/>
        <v>27487726.175000001</v>
      </c>
      <c r="O489" s="2">
        <f t="shared" si="24"/>
        <v>46267406.0625</v>
      </c>
      <c r="P489" s="32">
        <v>0.2</v>
      </c>
      <c r="R489" s="2">
        <v>35450000</v>
      </c>
    </row>
    <row r="490" spans="1:18" ht="24" hidden="1" customHeight="1" x14ac:dyDescent="0.2">
      <c r="A490" s="8">
        <v>477</v>
      </c>
      <c r="B490" s="9" t="s">
        <v>5</v>
      </c>
      <c r="C490" s="9" t="s">
        <v>414</v>
      </c>
      <c r="D490" s="9" t="s">
        <v>564</v>
      </c>
      <c r="E490" s="10" t="s">
        <v>565</v>
      </c>
      <c r="F490" s="8">
        <v>20</v>
      </c>
      <c r="G490" s="8">
        <v>40</v>
      </c>
      <c r="H490" s="8">
        <v>60</v>
      </c>
      <c r="I490" s="11">
        <v>16449600</v>
      </c>
      <c r="J490" s="11">
        <v>12666400</v>
      </c>
      <c r="K490" s="12">
        <f>I490+(I490*0.05)</f>
        <v>17272080</v>
      </c>
      <c r="L490" s="12">
        <f>J490+(J490*0.05)</f>
        <v>13299720</v>
      </c>
      <c r="M490" s="12">
        <f t="shared" si="25"/>
        <v>13817664</v>
      </c>
      <c r="N490" s="12">
        <f t="shared" si="26"/>
        <v>10639776</v>
      </c>
      <c r="O490" s="2">
        <f t="shared" si="24"/>
        <v>20726496</v>
      </c>
      <c r="P490" s="32">
        <v>0.2</v>
      </c>
      <c r="R490" s="2">
        <v>16600000</v>
      </c>
    </row>
    <row r="491" spans="1:18" ht="24" hidden="1" customHeight="1" x14ac:dyDescent="0.2">
      <c r="A491" s="13">
        <v>478</v>
      </c>
      <c r="B491" s="14" t="s">
        <v>5</v>
      </c>
      <c r="C491" s="14" t="s">
        <v>414</v>
      </c>
      <c r="D491" s="14" t="s">
        <v>566</v>
      </c>
      <c r="E491" s="15" t="s">
        <v>567</v>
      </c>
      <c r="F491" s="13">
        <v>20</v>
      </c>
      <c r="G491" s="13">
        <v>50</v>
      </c>
      <c r="H491" s="13">
        <v>70</v>
      </c>
      <c r="I491" s="11">
        <v>19058400</v>
      </c>
      <c r="J491" s="11">
        <v>14731920</v>
      </c>
      <c r="K491" s="11">
        <v>19058400</v>
      </c>
      <c r="L491" s="11">
        <v>14731920</v>
      </c>
      <c r="M491" s="11">
        <f t="shared" si="25"/>
        <v>15246720</v>
      </c>
      <c r="N491" s="11">
        <f t="shared" si="26"/>
        <v>11785536</v>
      </c>
      <c r="O491" s="2">
        <f t="shared" si="24"/>
        <v>22870080</v>
      </c>
      <c r="P491" s="32">
        <v>0.2</v>
      </c>
      <c r="R491" s="2">
        <v>19400000</v>
      </c>
    </row>
    <row r="492" spans="1:18" ht="24" hidden="1" customHeight="1" x14ac:dyDescent="0.2">
      <c r="A492" s="8">
        <v>479</v>
      </c>
      <c r="B492" s="9" t="s">
        <v>5</v>
      </c>
      <c r="C492" s="9" t="s">
        <v>414</v>
      </c>
      <c r="D492" s="9" t="s">
        <v>568</v>
      </c>
      <c r="E492" s="10" t="s">
        <v>569</v>
      </c>
      <c r="F492" s="8">
        <v>32</v>
      </c>
      <c r="G492" s="8">
        <v>64</v>
      </c>
      <c r="H492" s="8">
        <v>96</v>
      </c>
      <c r="I492" s="11">
        <v>25863600</v>
      </c>
      <c r="J492" s="11">
        <v>20021320</v>
      </c>
      <c r="K492" s="12">
        <v>25863600</v>
      </c>
      <c r="L492" s="12">
        <v>20021320</v>
      </c>
      <c r="M492" s="12">
        <f t="shared" si="25"/>
        <v>20690880</v>
      </c>
      <c r="N492" s="12">
        <f t="shared" si="26"/>
        <v>16017056</v>
      </c>
      <c r="O492" s="2">
        <f t="shared" si="24"/>
        <v>31036320</v>
      </c>
      <c r="P492" s="32">
        <v>0.2</v>
      </c>
      <c r="R492" s="2">
        <v>26570000</v>
      </c>
    </row>
    <row r="493" spans="1:18" ht="24" hidden="1" customHeight="1" x14ac:dyDescent="0.2">
      <c r="A493" s="13">
        <v>480</v>
      </c>
      <c r="B493" s="14" t="s">
        <v>5</v>
      </c>
      <c r="C493" s="14" t="s">
        <v>414</v>
      </c>
      <c r="D493" s="14" t="s">
        <v>570</v>
      </c>
      <c r="E493" s="15">
        <v>216640530960031</v>
      </c>
      <c r="F493" s="13">
        <v>32</v>
      </c>
      <c r="G493" s="13">
        <v>80</v>
      </c>
      <c r="H493" s="13">
        <v>112</v>
      </c>
      <c r="I493" s="11">
        <v>34262830.208333336</v>
      </c>
      <c r="J493" s="11">
        <v>28139056.875</v>
      </c>
      <c r="K493" s="11">
        <v>34262830.208333336</v>
      </c>
      <c r="L493" s="11">
        <v>28139056.875</v>
      </c>
      <c r="M493" s="11">
        <f t="shared" si="25"/>
        <v>27410264.166666672</v>
      </c>
      <c r="N493" s="11">
        <f t="shared" si="26"/>
        <v>22511245.5</v>
      </c>
      <c r="O493" s="2">
        <f t="shared" si="24"/>
        <v>41115396.25</v>
      </c>
      <c r="P493" s="32">
        <v>0.2</v>
      </c>
      <c r="R493" s="2">
        <v>31040000</v>
      </c>
    </row>
    <row r="494" spans="1:18" ht="24" hidden="1" customHeight="1" x14ac:dyDescent="0.2">
      <c r="A494" s="8">
        <v>481</v>
      </c>
      <c r="B494" s="9" t="s">
        <v>5</v>
      </c>
      <c r="C494" s="9" t="s">
        <v>414</v>
      </c>
      <c r="D494" s="9" t="s">
        <v>571</v>
      </c>
      <c r="E494" s="10">
        <v>732120530170001</v>
      </c>
      <c r="F494" s="8">
        <v>16</v>
      </c>
      <c r="G494" s="8">
        <v>74</v>
      </c>
      <c r="H494" s="8">
        <v>90</v>
      </c>
      <c r="I494" s="11">
        <v>25402546.875</v>
      </c>
      <c r="J494" s="11">
        <v>21385026.875</v>
      </c>
      <c r="K494" s="12">
        <v>25402546.875</v>
      </c>
      <c r="L494" s="12">
        <v>21385026.875</v>
      </c>
      <c r="M494" s="12">
        <f t="shared" si="25"/>
        <v>20322037.5</v>
      </c>
      <c r="N494" s="12">
        <f t="shared" si="26"/>
        <v>17108021.5</v>
      </c>
      <c r="O494" s="2">
        <f t="shared" si="24"/>
        <v>30483056.25</v>
      </c>
      <c r="P494" s="32">
        <v>0.2</v>
      </c>
      <c r="R494" s="2">
        <v>25020000</v>
      </c>
    </row>
    <row r="495" spans="1:18" ht="24" hidden="1" customHeight="1" x14ac:dyDescent="0.2">
      <c r="A495" s="13">
        <v>482</v>
      </c>
      <c r="B495" s="14" t="s">
        <v>5</v>
      </c>
      <c r="C495" s="14" t="s">
        <v>414</v>
      </c>
      <c r="D495" s="14" t="s">
        <v>572</v>
      </c>
      <c r="E495" s="15">
        <v>732120530160001</v>
      </c>
      <c r="F495" s="13">
        <v>15</v>
      </c>
      <c r="G495" s="13">
        <v>75</v>
      </c>
      <c r="H495" s="13">
        <v>90</v>
      </c>
      <c r="I495" s="11">
        <v>25070546.875</v>
      </c>
      <c r="J495" s="11">
        <v>21085960.208333332</v>
      </c>
      <c r="K495" s="11">
        <f>I495+(I495*0.05)</f>
        <v>26324074.21875</v>
      </c>
      <c r="L495" s="11">
        <f>J495+(J495*0.05)</f>
        <v>22140258.21875</v>
      </c>
      <c r="M495" s="11">
        <f t="shared" si="25"/>
        <v>21059259.375</v>
      </c>
      <c r="N495" s="11">
        <f t="shared" si="26"/>
        <v>17712206.574999999</v>
      </c>
      <c r="O495" s="2">
        <f t="shared" ref="O495:O558" si="27">K495+K495*P495</f>
        <v>31588889.0625</v>
      </c>
      <c r="P495" s="32">
        <v>0.2</v>
      </c>
      <c r="R495" s="2">
        <v>25030000</v>
      </c>
    </row>
    <row r="496" spans="1:18" ht="24" hidden="1" customHeight="1" x14ac:dyDescent="0.2">
      <c r="A496" s="8">
        <v>483</v>
      </c>
      <c r="B496" s="9" t="s">
        <v>5</v>
      </c>
      <c r="C496" s="9" t="s">
        <v>414</v>
      </c>
      <c r="D496" s="9" t="s">
        <v>573</v>
      </c>
      <c r="E496" s="10">
        <v>265420531200001</v>
      </c>
      <c r="F496" s="8">
        <v>16</v>
      </c>
      <c r="G496" s="8">
        <v>32</v>
      </c>
      <c r="H496" s="8">
        <v>48</v>
      </c>
      <c r="I496" s="11">
        <v>13993296.875</v>
      </c>
      <c r="J496" s="11">
        <v>11882043.541666666</v>
      </c>
      <c r="K496" s="12">
        <v>13993296.875</v>
      </c>
      <c r="L496" s="12">
        <v>11882043.541666666</v>
      </c>
      <c r="M496" s="12">
        <f t="shared" si="25"/>
        <v>11194637.5</v>
      </c>
      <c r="N496" s="12">
        <f t="shared" si="26"/>
        <v>9505634.833333334</v>
      </c>
      <c r="O496" s="2">
        <f t="shared" si="27"/>
        <v>16791956.25</v>
      </c>
      <c r="P496" s="32">
        <v>0.2</v>
      </c>
      <c r="R496" s="2">
        <v>13280000</v>
      </c>
    </row>
    <row r="497" spans="1:18" ht="24" hidden="1" customHeight="1" x14ac:dyDescent="0.2">
      <c r="A497" s="13">
        <v>484</v>
      </c>
      <c r="B497" s="14" t="s">
        <v>5</v>
      </c>
      <c r="C497" s="14" t="s">
        <v>414</v>
      </c>
      <c r="D497" s="14" t="s">
        <v>574</v>
      </c>
      <c r="E497" s="15">
        <v>351130531240011</v>
      </c>
      <c r="F497" s="13">
        <v>12</v>
      </c>
      <c r="G497" s="13">
        <v>48</v>
      </c>
      <c r="H497" s="13">
        <v>60</v>
      </c>
      <c r="I497" s="11">
        <v>18309730.208333332</v>
      </c>
      <c r="J497" s="11">
        <v>15142116.875</v>
      </c>
      <c r="K497" s="11">
        <v>18309730.208333332</v>
      </c>
      <c r="L497" s="11">
        <v>15142116.875</v>
      </c>
      <c r="M497" s="11">
        <f t="shared" si="25"/>
        <v>14647784.166666666</v>
      </c>
      <c r="N497" s="11">
        <f t="shared" si="26"/>
        <v>12113693.5</v>
      </c>
      <c r="O497" s="2">
        <f t="shared" si="27"/>
        <v>21971676.25</v>
      </c>
      <c r="P497" s="32">
        <v>0.2</v>
      </c>
      <c r="R497" s="2">
        <v>16670000</v>
      </c>
    </row>
    <row r="498" spans="1:18" ht="24" hidden="1" customHeight="1" x14ac:dyDescent="0.2">
      <c r="A498" s="8">
        <v>485</v>
      </c>
      <c r="B498" s="9" t="s">
        <v>5</v>
      </c>
      <c r="C498" s="9" t="s">
        <v>414</v>
      </c>
      <c r="D498" s="9" t="s">
        <v>575</v>
      </c>
      <c r="E498" s="10" t="s">
        <v>576</v>
      </c>
      <c r="F498" s="8">
        <v>30</v>
      </c>
      <c r="G498" s="8">
        <v>50</v>
      </c>
      <c r="H498" s="8">
        <v>80</v>
      </c>
      <c r="I498" s="11">
        <v>21663600</v>
      </c>
      <c r="J498" s="11">
        <v>16722440</v>
      </c>
      <c r="K498" s="12">
        <v>21663600</v>
      </c>
      <c r="L498" s="12">
        <v>16722440</v>
      </c>
      <c r="M498" s="12">
        <f t="shared" si="25"/>
        <v>17330880</v>
      </c>
      <c r="N498" s="12">
        <f t="shared" si="26"/>
        <v>13377952</v>
      </c>
      <c r="O498" s="2">
        <f t="shared" si="27"/>
        <v>25996320</v>
      </c>
      <c r="P498" s="32">
        <v>0.2</v>
      </c>
      <c r="R498" s="2">
        <v>22110000</v>
      </c>
    </row>
    <row r="499" spans="1:18" ht="24" hidden="1" customHeight="1" x14ac:dyDescent="0.2">
      <c r="A499" s="13">
        <v>486</v>
      </c>
      <c r="B499" s="14" t="s">
        <v>5</v>
      </c>
      <c r="C499" s="14" t="s">
        <v>414</v>
      </c>
      <c r="D499" s="14" t="s">
        <v>577</v>
      </c>
      <c r="E499" s="15">
        <v>351130531280001</v>
      </c>
      <c r="F499" s="13">
        <v>29</v>
      </c>
      <c r="G499" s="13">
        <v>96</v>
      </c>
      <c r="H499" s="13">
        <v>125</v>
      </c>
      <c r="I499" s="11">
        <v>34293513.541666664</v>
      </c>
      <c r="J499" s="11">
        <v>27926286.875</v>
      </c>
      <c r="K499" s="11">
        <v>34293513.541666664</v>
      </c>
      <c r="L499" s="11">
        <v>27926286.875</v>
      </c>
      <c r="M499" s="11">
        <f t="shared" si="25"/>
        <v>27434810.833333332</v>
      </c>
      <c r="N499" s="11">
        <f t="shared" si="26"/>
        <v>22341029.5</v>
      </c>
      <c r="O499" s="2">
        <f t="shared" si="27"/>
        <v>41152216.25</v>
      </c>
      <c r="P499" s="32">
        <v>0.2</v>
      </c>
      <c r="R499" s="2">
        <v>34700000</v>
      </c>
    </row>
    <row r="500" spans="1:18" ht="24" hidden="1" customHeight="1" x14ac:dyDescent="0.2">
      <c r="A500" s="8">
        <v>487</v>
      </c>
      <c r="B500" s="9" t="s">
        <v>5</v>
      </c>
      <c r="C500" s="9" t="s">
        <v>414</v>
      </c>
      <c r="D500" s="9" t="s">
        <v>578</v>
      </c>
      <c r="E500" s="10">
        <v>251340531110011</v>
      </c>
      <c r="F500" s="8">
        <v>20</v>
      </c>
      <c r="G500" s="8">
        <v>50</v>
      </c>
      <c r="H500" s="8">
        <v>70</v>
      </c>
      <c r="I500" s="11">
        <v>24096421.875</v>
      </c>
      <c r="J500" s="11">
        <v>20177221.875</v>
      </c>
      <c r="K500" s="12">
        <v>24096421.875</v>
      </c>
      <c r="L500" s="12">
        <v>20177221.875</v>
      </c>
      <c r="M500" s="12">
        <f t="shared" si="25"/>
        <v>19277137.5</v>
      </c>
      <c r="N500" s="12">
        <f t="shared" si="26"/>
        <v>16141777.5</v>
      </c>
      <c r="O500" s="2">
        <f t="shared" si="27"/>
        <v>28915706.25</v>
      </c>
      <c r="P500" s="32">
        <v>0.2</v>
      </c>
      <c r="R500" s="2">
        <v>19400000</v>
      </c>
    </row>
    <row r="501" spans="1:18" ht="24" hidden="1" customHeight="1" x14ac:dyDescent="0.2">
      <c r="A501" s="13">
        <v>488</v>
      </c>
      <c r="B501" s="14" t="s">
        <v>5</v>
      </c>
      <c r="C501" s="14" t="s">
        <v>414</v>
      </c>
      <c r="D501" s="14" t="s">
        <v>579</v>
      </c>
      <c r="E501" s="15">
        <v>216620531130011</v>
      </c>
      <c r="F501" s="13">
        <v>12</v>
      </c>
      <c r="G501" s="13">
        <v>46</v>
      </c>
      <c r="H501" s="13">
        <v>58</v>
      </c>
      <c r="I501" s="11">
        <v>16098146.875</v>
      </c>
      <c r="J501" s="11">
        <v>13430920.208333334</v>
      </c>
      <c r="K501" s="11">
        <v>16098146.875</v>
      </c>
      <c r="L501" s="11">
        <v>13430920.208333334</v>
      </c>
      <c r="M501" s="11">
        <f t="shared" si="25"/>
        <v>12878517.5</v>
      </c>
      <c r="N501" s="11">
        <f t="shared" si="26"/>
        <v>10744736.166666668</v>
      </c>
      <c r="O501" s="2">
        <f t="shared" si="27"/>
        <v>19317776.25</v>
      </c>
      <c r="P501" s="32">
        <v>0.2</v>
      </c>
      <c r="R501" s="2">
        <v>16110000</v>
      </c>
    </row>
    <row r="502" spans="1:18" ht="24" hidden="1" customHeight="1" x14ac:dyDescent="0.2">
      <c r="A502" s="8">
        <v>489</v>
      </c>
      <c r="B502" s="9" t="s">
        <v>5</v>
      </c>
      <c r="C502" s="9" t="s">
        <v>414</v>
      </c>
      <c r="D502" s="9" t="s">
        <v>580</v>
      </c>
      <c r="E502" s="10">
        <v>216630531150011</v>
      </c>
      <c r="F502" s="8">
        <v>25</v>
      </c>
      <c r="G502" s="8">
        <v>47</v>
      </c>
      <c r="H502" s="8">
        <v>72</v>
      </c>
      <c r="I502" s="11">
        <v>22264163.541666668</v>
      </c>
      <c r="J502" s="11">
        <v>18941376.875</v>
      </c>
      <c r="K502" s="12">
        <v>22264163.541666668</v>
      </c>
      <c r="L502" s="12">
        <v>18941376.875</v>
      </c>
      <c r="M502" s="12">
        <f t="shared" si="25"/>
        <v>17811330.833333336</v>
      </c>
      <c r="N502" s="12">
        <f t="shared" si="26"/>
        <v>15153101.5</v>
      </c>
      <c r="O502" s="2">
        <f t="shared" si="27"/>
        <v>26716996.25</v>
      </c>
      <c r="P502" s="32">
        <v>0.2</v>
      </c>
      <c r="R502" s="2">
        <v>19920000</v>
      </c>
    </row>
    <row r="503" spans="1:18" ht="24" hidden="1" customHeight="1" x14ac:dyDescent="0.2">
      <c r="A503" s="13">
        <v>490</v>
      </c>
      <c r="B503" s="14" t="s">
        <v>5</v>
      </c>
      <c r="C503" s="14" t="s">
        <v>414</v>
      </c>
      <c r="D503" s="14" t="s">
        <v>581</v>
      </c>
      <c r="E503" s="15">
        <v>351130531040061</v>
      </c>
      <c r="F503" s="13">
        <v>10</v>
      </c>
      <c r="G503" s="13">
        <v>40</v>
      </c>
      <c r="H503" s="13">
        <v>50</v>
      </c>
      <c r="I503" s="11">
        <v>15270513.541666666</v>
      </c>
      <c r="J503" s="11">
        <v>12647926.875</v>
      </c>
      <c r="K503" s="11">
        <v>15270513.541666666</v>
      </c>
      <c r="L503" s="11">
        <v>12647926.875</v>
      </c>
      <c r="M503" s="11">
        <f t="shared" si="25"/>
        <v>12216410.833333334</v>
      </c>
      <c r="N503" s="11">
        <f t="shared" si="26"/>
        <v>10118341.5</v>
      </c>
      <c r="O503" s="2">
        <f t="shared" si="27"/>
        <v>18324616.25</v>
      </c>
      <c r="P503" s="32">
        <v>0.2</v>
      </c>
      <c r="R503" s="2">
        <v>13890000</v>
      </c>
    </row>
    <row r="504" spans="1:18" ht="24" hidden="1" customHeight="1" x14ac:dyDescent="0.2">
      <c r="A504" s="8">
        <v>491</v>
      </c>
      <c r="B504" s="9" t="s">
        <v>5</v>
      </c>
      <c r="C504" s="9" t="s">
        <v>414</v>
      </c>
      <c r="D504" s="9" t="s">
        <v>582</v>
      </c>
      <c r="E504" s="10">
        <v>216630530960021</v>
      </c>
      <c r="F504" s="8">
        <v>15</v>
      </c>
      <c r="G504" s="8">
        <v>33</v>
      </c>
      <c r="H504" s="8">
        <v>48</v>
      </c>
      <c r="I504" s="11">
        <v>15384630.208333334</v>
      </c>
      <c r="J504" s="11">
        <v>12870896.875</v>
      </c>
      <c r="K504" s="12">
        <v>15384630.208333334</v>
      </c>
      <c r="L504" s="12">
        <v>12870896.875</v>
      </c>
      <c r="M504" s="12">
        <f t="shared" si="25"/>
        <v>12307704.166666668</v>
      </c>
      <c r="N504" s="12">
        <f t="shared" si="26"/>
        <v>10296717.5</v>
      </c>
      <c r="O504" s="2">
        <f t="shared" si="27"/>
        <v>18461556.25</v>
      </c>
      <c r="P504" s="32">
        <v>0.2</v>
      </c>
      <c r="R504" s="2">
        <v>13290000</v>
      </c>
    </row>
    <row r="505" spans="1:18" ht="24" hidden="1" customHeight="1" x14ac:dyDescent="0.2">
      <c r="A505" s="13">
        <v>492</v>
      </c>
      <c r="B505" s="14" t="s">
        <v>5</v>
      </c>
      <c r="C505" s="14" t="s">
        <v>414</v>
      </c>
      <c r="D505" s="14" t="s">
        <v>583</v>
      </c>
      <c r="E505" s="15">
        <v>252140531290011</v>
      </c>
      <c r="F505" s="13">
        <v>25</v>
      </c>
      <c r="G505" s="13">
        <v>32</v>
      </c>
      <c r="H505" s="13">
        <v>57</v>
      </c>
      <c r="I505" s="11">
        <v>18803351.041666668</v>
      </c>
      <c r="J505" s="11">
        <v>15624137.708333334</v>
      </c>
      <c r="K505" s="11">
        <v>18803351.041666668</v>
      </c>
      <c r="L505" s="11">
        <v>15624137.708333334</v>
      </c>
      <c r="M505" s="11">
        <f t="shared" si="25"/>
        <v>15042680.833333336</v>
      </c>
      <c r="N505" s="11">
        <f t="shared" si="26"/>
        <v>12499310.166666668</v>
      </c>
      <c r="O505" s="2">
        <f t="shared" si="27"/>
        <v>22564021.25</v>
      </c>
      <c r="P505" s="32">
        <v>0.2</v>
      </c>
      <c r="R505" s="2">
        <v>15720000</v>
      </c>
    </row>
    <row r="506" spans="1:18" ht="24" hidden="1" customHeight="1" x14ac:dyDescent="0.2">
      <c r="A506" s="8">
        <v>493</v>
      </c>
      <c r="B506" s="9" t="s">
        <v>5</v>
      </c>
      <c r="C506" s="9" t="s">
        <v>414</v>
      </c>
      <c r="D506" s="9" t="s">
        <v>584</v>
      </c>
      <c r="E506" s="10">
        <v>252940530590171</v>
      </c>
      <c r="F506" s="8">
        <v>16</v>
      </c>
      <c r="G506" s="8">
        <v>48</v>
      </c>
      <c r="H506" s="8">
        <v>64</v>
      </c>
      <c r="I506" s="11">
        <v>22888163.541666668</v>
      </c>
      <c r="J506" s="11">
        <v>18676656.875</v>
      </c>
      <c r="K506" s="12">
        <v>22888163.541666668</v>
      </c>
      <c r="L506" s="12">
        <v>18676656.875</v>
      </c>
      <c r="M506" s="12">
        <f t="shared" si="25"/>
        <v>18310530.833333336</v>
      </c>
      <c r="N506" s="12">
        <f t="shared" si="26"/>
        <v>14941325.5</v>
      </c>
      <c r="O506" s="2">
        <f t="shared" si="27"/>
        <v>27465796.25</v>
      </c>
      <c r="P506" s="32">
        <v>0.2</v>
      </c>
      <c r="R506" s="2">
        <v>17750000</v>
      </c>
    </row>
    <row r="507" spans="1:18" ht="24" hidden="1" customHeight="1" x14ac:dyDescent="0.2">
      <c r="A507" s="13">
        <v>494</v>
      </c>
      <c r="B507" s="14" t="s">
        <v>5</v>
      </c>
      <c r="C507" s="14" t="s">
        <v>414</v>
      </c>
      <c r="D507" s="14" t="s">
        <v>585</v>
      </c>
      <c r="E507" s="15">
        <v>251240531420011</v>
      </c>
      <c r="F507" s="13">
        <v>23</v>
      </c>
      <c r="G507" s="13">
        <v>24</v>
      </c>
      <c r="H507" s="13">
        <v>47</v>
      </c>
      <c r="I507" s="11">
        <v>19650430.208333332</v>
      </c>
      <c r="J507" s="11">
        <v>16756896.875</v>
      </c>
      <c r="K507" s="11">
        <v>19650430.208333332</v>
      </c>
      <c r="L507" s="11">
        <v>16756896.875</v>
      </c>
      <c r="M507" s="11">
        <f t="shared" si="25"/>
        <v>15720344.166666666</v>
      </c>
      <c r="N507" s="11">
        <f t="shared" si="26"/>
        <v>13405517.5</v>
      </c>
      <c r="O507" s="2">
        <f t="shared" si="27"/>
        <v>23580516.25</v>
      </c>
      <c r="P507" s="32">
        <v>0.2</v>
      </c>
      <c r="R507" s="2">
        <v>12940000</v>
      </c>
    </row>
    <row r="508" spans="1:18" ht="24" hidden="1" customHeight="1" x14ac:dyDescent="0.2">
      <c r="A508" s="8">
        <v>495</v>
      </c>
      <c r="B508" s="9" t="s">
        <v>5</v>
      </c>
      <c r="C508" s="9" t="s">
        <v>414</v>
      </c>
      <c r="D508" s="9" t="s">
        <v>586</v>
      </c>
      <c r="E508" s="10">
        <v>351930531300001</v>
      </c>
      <c r="F508" s="8">
        <v>58</v>
      </c>
      <c r="G508" s="8">
        <v>78</v>
      </c>
      <c r="H508" s="8">
        <v>136</v>
      </c>
      <c r="I508" s="11">
        <v>36796930.208333336</v>
      </c>
      <c r="J508" s="11">
        <v>30399716.875</v>
      </c>
      <c r="K508" s="12">
        <v>36796930.208333336</v>
      </c>
      <c r="L508" s="12">
        <v>30399716.875</v>
      </c>
      <c r="M508" s="12">
        <f t="shared" si="25"/>
        <v>29437544.166666672</v>
      </c>
      <c r="N508" s="12">
        <f t="shared" si="26"/>
        <v>24319773.5</v>
      </c>
      <c r="O508" s="2">
        <f t="shared" si="27"/>
        <v>44156316.25</v>
      </c>
      <c r="P508" s="32">
        <v>0.2</v>
      </c>
      <c r="R508" s="2">
        <v>37540000</v>
      </c>
    </row>
    <row r="509" spans="1:18" ht="24" hidden="1" customHeight="1" x14ac:dyDescent="0.2">
      <c r="A509" s="13">
        <v>496</v>
      </c>
      <c r="B509" s="14" t="s">
        <v>5</v>
      </c>
      <c r="C509" s="14" t="s">
        <v>414</v>
      </c>
      <c r="D509" s="14" t="s">
        <v>587</v>
      </c>
      <c r="E509" s="15">
        <v>251940531320001</v>
      </c>
      <c r="F509" s="13">
        <v>21</v>
      </c>
      <c r="G509" s="13">
        <v>84</v>
      </c>
      <c r="H509" s="13">
        <v>105</v>
      </c>
      <c r="I509" s="11">
        <v>32901755.208333332</v>
      </c>
      <c r="J509" s="11">
        <v>27097795.208333332</v>
      </c>
      <c r="K509" s="11">
        <v>32901755.208333332</v>
      </c>
      <c r="L509" s="11">
        <v>27097795.208333332</v>
      </c>
      <c r="M509" s="11">
        <f t="shared" si="25"/>
        <v>26321404.166666668</v>
      </c>
      <c r="N509" s="11">
        <f t="shared" si="26"/>
        <v>21678236.166666668</v>
      </c>
      <c r="O509" s="2">
        <f t="shared" si="27"/>
        <v>39482106.25</v>
      </c>
      <c r="P509" s="32">
        <v>0.2</v>
      </c>
      <c r="R509" s="2">
        <v>29170000</v>
      </c>
    </row>
    <row r="510" spans="1:18" ht="24" hidden="1" customHeight="1" x14ac:dyDescent="0.2">
      <c r="A510" s="8">
        <v>497</v>
      </c>
      <c r="B510" s="9" t="s">
        <v>5</v>
      </c>
      <c r="C510" s="9" t="s">
        <v>414</v>
      </c>
      <c r="D510" s="9" t="s">
        <v>588</v>
      </c>
      <c r="E510" s="10">
        <v>732120530100001</v>
      </c>
      <c r="F510" s="8">
        <v>45</v>
      </c>
      <c r="G510" s="8">
        <v>205</v>
      </c>
      <c r="H510" s="8">
        <v>250</v>
      </c>
      <c r="I510" s="11">
        <v>50549676.875</v>
      </c>
      <c r="J510" s="11">
        <v>45261063.541666664</v>
      </c>
      <c r="K510" s="12">
        <v>50549676.875</v>
      </c>
      <c r="L510" s="12">
        <v>45261063.541666664</v>
      </c>
      <c r="M510" s="12">
        <f t="shared" si="25"/>
        <v>40439741.5</v>
      </c>
      <c r="N510" s="12">
        <f t="shared" si="26"/>
        <v>36208850.833333336</v>
      </c>
      <c r="O510" s="2">
        <f t="shared" si="27"/>
        <v>60659612.25</v>
      </c>
      <c r="P510" s="32">
        <v>0.2</v>
      </c>
      <c r="R510" s="2">
        <v>69500000</v>
      </c>
    </row>
    <row r="511" spans="1:18" ht="24" hidden="1" customHeight="1" x14ac:dyDescent="0.2">
      <c r="A511" s="13">
        <v>498</v>
      </c>
      <c r="B511" s="14" t="s">
        <v>5</v>
      </c>
      <c r="C511" s="14" t="s">
        <v>414</v>
      </c>
      <c r="D511" s="14" t="s">
        <v>589</v>
      </c>
      <c r="E511" s="15">
        <v>251340531690011</v>
      </c>
      <c r="F511" s="13">
        <v>31</v>
      </c>
      <c r="G511" s="13">
        <v>101</v>
      </c>
      <c r="H511" s="13">
        <v>132</v>
      </c>
      <c r="I511" s="11">
        <v>40285346.875</v>
      </c>
      <c r="J511" s="11">
        <v>32331080.208333332</v>
      </c>
      <c r="K511" s="11">
        <v>40285346.875</v>
      </c>
      <c r="L511" s="11">
        <v>32331080.208333332</v>
      </c>
      <c r="M511" s="11">
        <f t="shared" si="25"/>
        <v>32228277.5</v>
      </c>
      <c r="N511" s="11">
        <f t="shared" si="26"/>
        <v>25864864.166666668</v>
      </c>
      <c r="O511" s="2">
        <f t="shared" si="27"/>
        <v>48342416.25</v>
      </c>
      <c r="P511" s="32">
        <v>0.2</v>
      </c>
      <c r="R511" s="2">
        <v>36640000</v>
      </c>
    </row>
    <row r="512" spans="1:18" ht="24" hidden="1" customHeight="1" x14ac:dyDescent="0.2">
      <c r="A512" s="8">
        <v>499</v>
      </c>
      <c r="B512" s="9" t="s">
        <v>5</v>
      </c>
      <c r="C512" s="9" t="s">
        <v>414</v>
      </c>
      <c r="D512" s="9" t="s">
        <v>590</v>
      </c>
      <c r="E512" s="10">
        <v>252140531430001</v>
      </c>
      <c r="F512" s="8">
        <v>48</v>
      </c>
      <c r="G512" s="8">
        <v>256</v>
      </c>
      <c r="H512" s="8">
        <v>304</v>
      </c>
      <c r="I512" s="11">
        <v>76722030.208333328</v>
      </c>
      <c r="J512" s="11">
        <v>68779723.541666672</v>
      </c>
      <c r="K512" s="12">
        <v>76722030.208333328</v>
      </c>
      <c r="L512" s="12">
        <v>68779723.541666672</v>
      </c>
      <c r="M512" s="12">
        <f t="shared" si="25"/>
        <v>61377624.166666664</v>
      </c>
      <c r="N512" s="12">
        <f t="shared" si="26"/>
        <v>55023778.833333343</v>
      </c>
      <c r="O512" s="2">
        <f t="shared" si="27"/>
        <v>92066436.25</v>
      </c>
      <c r="P512" s="32">
        <v>0.2</v>
      </c>
      <c r="R512" s="2">
        <v>84570000</v>
      </c>
    </row>
    <row r="513" spans="1:18" ht="24" hidden="1" customHeight="1" x14ac:dyDescent="0.2">
      <c r="A513" s="13">
        <v>500</v>
      </c>
      <c r="B513" s="14" t="s">
        <v>5</v>
      </c>
      <c r="C513" s="14" t="s">
        <v>414</v>
      </c>
      <c r="D513" s="14" t="s">
        <v>591</v>
      </c>
      <c r="E513" s="15">
        <v>251240531470001</v>
      </c>
      <c r="F513" s="13">
        <v>96</v>
      </c>
      <c r="G513" s="13">
        <v>320</v>
      </c>
      <c r="H513" s="13">
        <v>416</v>
      </c>
      <c r="I513" s="11">
        <v>112731390.20833333</v>
      </c>
      <c r="J513" s="11">
        <v>101895483.54166667</v>
      </c>
      <c r="K513" s="11">
        <v>112731390.20833333</v>
      </c>
      <c r="L513" s="11">
        <v>101895483.54166667</v>
      </c>
      <c r="M513" s="11">
        <f t="shared" si="25"/>
        <v>90185112.166666672</v>
      </c>
      <c r="N513" s="11">
        <f t="shared" si="26"/>
        <v>81516386.833333343</v>
      </c>
      <c r="O513" s="2">
        <f t="shared" si="27"/>
        <v>135277668.25</v>
      </c>
      <c r="P513" s="32">
        <v>0.2</v>
      </c>
      <c r="R513" s="2">
        <v>115480000</v>
      </c>
    </row>
    <row r="514" spans="1:18" ht="24" hidden="1" customHeight="1" x14ac:dyDescent="0.2">
      <c r="A514" s="8">
        <v>501</v>
      </c>
      <c r="B514" s="9" t="s">
        <v>5</v>
      </c>
      <c r="C514" s="9" t="s">
        <v>414</v>
      </c>
      <c r="D514" s="9" t="s">
        <v>592</v>
      </c>
      <c r="E514" s="10">
        <v>252340531510001</v>
      </c>
      <c r="F514" s="8">
        <v>16</v>
      </c>
      <c r="G514" s="8">
        <v>68</v>
      </c>
      <c r="H514" s="8">
        <v>84</v>
      </c>
      <c r="I514" s="11">
        <v>25856296.875</v>
      </c>
      <c r="J514" s="11">
        <v>19355496.875</v>
      </c>
      <c r="K514" s="12">
        <v>25856296.875</v>
      </c>
      <c r="L514" s="12">
        <v>19355496.875</v>
      </c>
      <c r="M514" s="12">
        <f t="shared" si="25"/>
        <v>20685037.5</v>
      </c>
      <c r="N514" s="12">
        <f t="shared" si="26"/>
        <v>15484397.5</v>
      </c>
      <c r="O514" s="2">
        <f t="shared" si="27"/>
        <v>31027556.25</v>
      </c>
      <c r="P514" s="32">
        <v>0.2</v>
      </c>
      <c r="R514" s="2">
        <v>23340000</v>
      </c>
    </row>
    <row r="515" spans="1:18" ht="24" hidden="1" customHeight="1" x14ac:dyDescent="0.2">
      <c r="A515" s="13">
        <v>502</v>
      </c>
      <c r="B515" s="14" t="s">
        <v>5</v>
      </c>
      <c r="C515" s="14" t="s">
        <v>414</v>
      </c>
      <c r="D515" s="14" t="s">
        <v>593</v>
      </c>
      <c r="E515" s="15">
        <v>133030531510011</v>
      </c>
      <c r="F515" s="13">
        <v>30</v>
      </c>
      <c r="G515" s="13">
        <v>34</v>
      </c>
      <c r="H515" s="13">
        <v>64</v>
      </c>
      <c r="I515" s="11">
        <v>20346496.875</v>
      </c>
      <c r="J515" s="11">
        <v>17050816.875</v>
      </c>
      <c r="K515" s="11">
        <v>20346496.875</v>
      </c>
      <c r="L515" s="11">
        <v>17050816.875</v>
      </c>
      <c r="M515" s="11">
        <f t="shared" si="25"/>
        <v>16277197.5</v>
      </c>
      <c r="N515" s="11">
        <f t="shared" si="26"/>
        <v>13640653.5</v>
      </c>
      <c r="O515" s="2">
        <f t="shared" si="27"/>
        <v>24415796.25</v>
      </c>
      <c r="P515" s="32">
        <v>0.2</v>
      </c>
      <c r="R515" s="2">
        <v>17640000</v>
      </c>
    </row>
    <row r="516" spans="1:18" ht="24" hidden="1" customHeight="1" x14ac:dyDescent="0.2">
      <c r="A516" s="8">
        <v>503</v>
      </c>
      <c r="B516" s="9" t="s">
        <v>5</v>
      </c>
      <c r="C516" s="9" t="s">
        <v>414</v>
      </c>
      <c r="D516" s="9" t="s">
        <v>594</v>
      </c>
      <c r="E516" s="10">
        <v>133020531490011</v>
      </c>
      <c r="F516" s="8">
        <v>23</v>
      </c>
      <c r="G516" s="8">
        <v>47</v>
      </c>
      <c r="H516" s="8">
        <v>70</v>
      </c>
      <c r="I516" s="11">
        <v>20325896.875</v>
      </c>
      <c r="J516" s="11">
        <v>16996590.208333332</v>
      </c>
      <c r="K516" s="12">
        <v>20325896.875</v>
      </c>
      <c r="L516" s="12">
        <v>16996590.208333332</v>
      </c>
      <c r="M516" s="12">
        <f t="shared" si="25"/>
        <v>16260717.5</v>
      </c>
      <c r="N516" s="12">
        <f t="shared" si="26"/>
        <v>13597272.166666666</v>
      </c>
      <c r="O516" s="2">
        <f t="shared" si="27"/>
        <v>24391076.25</v>
      </c>
      <c r="P516" s="32">
        <v>0.2</v>
      </c>
      <c r="R516" s="2">
        <v>19370000</v>
      </c>
    </row>
    <row r="517" spans="1:18" ht="24" hidden="1" customHeight="1" x14ac:dyDescent="0.2">
      <c r="A517" s="13">
        <v>504</v>
      </c>
      <c r="B517" s="14" t="s">
        <v>5</v>
      </c>
      <c r="C517" s="14" t="s">
        <v>414</v>
      </c>
      <c r="D517" s="14" t="s">
        <v>595</v>
      </c>
      <c r="E517" s="15">
        <v>251340531370001</v>
      </c>
      <c r="F517" s="13">
        <v>40</v>
      </c>
      <c r="G517" s="13">
        <v>180</v>
      </c>
      <c r="H517" s="13">
        <v>220</v>
      </c>
      <c r="I517" s="11">
        <v>62470463.541666664</v>
      </c>
      <c r="J517" s="11">
        <v>49620316.875</v>
      </c>
      <c r="K517" s="11">
        <v>62470463.541666664</v>
      </c>
      <c r="L517" s="11">
        <v>49620316.875</v>
      </c>
      <c r="M517" s="11">
        <f t="shared" si="25"/>
        <v>49976370.833333336</v>
      </c>
      <c r="N517" s="11">
        <f t="shared" si="26"/>
        <v>39696253.5</v>
      </c>
      <c r="O517" s="2">
        <f t="shared" si="27"/>
        <v>74964556.25</v>
      </c>
      <c r="P517" s="32">
        <v>0.2</v>
      </c>
      <c r="R517" s="2">
        <v>61160000</v>
      </c>
    </row>
    <row r="518" spans="1:18" ht="24" hidden="1" customHeight="1" x14ac:dyDescent="0.2">
      <c r="A518" s="8">
        <v>505</v>
      </c>
      <c r="B518" s="9" t="s">
        <v>5</v>
      </c>
      <c r="C518" s="9" t="s">
        <v>414</v>
      </c>
      <c r="D518" s="9" t="s">
        <v>596</v>
      </c>
      <c r="E518" s="10">
        <v>133020531400011</v>
      </c>
      <c r="F518" s="8">
        <v>10</v>
      </c>
      <c r="G518" s="8">
        <v>20</v>
      </c>
      <c r="H518" s="8">
        <v>30</v>
      </c>
      <c r="I518" s="11">
        <v>9040646.875</v>
      </c>
      <c r="J518" s="11">
        <v>7775260.208333333</v>
      </c>
      <c r="K518" s="12">
        <v>9040646.875</v>
      </c>
      <c r="L518" s="12">
        <v>7775260.208333333</v>
      </c>
      <c r="M518" s="12">
        <f t="shared" si="25"/>
        <v>7232517.5</v>
      </c>
      <c r="N518" s="12">
        <f t="shared" si="26"/>
        <v>6220208.166666667</v>
      </c>
      <c r="O518" s="2">
        <f t="shared" si="27"/>
        <v>10848776.25</v>
      </c>
      <c r="P518" s="32">
        <v>0.2</v>
      </c>
      <c r="R518" s="2">
        <v>8300000</v>
      </c>
    </row>
    <row r="519" spans="1:18" ht="24" hidden="1" customHeight="1" x14ac:dyDescent="0.2">
      <c r="A519" s="13">
        <v>506</v>
      </c>
      <c r="B519" s="14" t="s">
        <v>5</v>
      </c>
      <c r="C519" s="14" t="s">
        <v>414</v>
      </c>
      <c r="D519" s="14" t="s">
        <v>597</v>
      </c>
      <c r="E519" s="15">
        <v>235630531540011</v>
      </c>
      <c r="F519" s="13">
        <v>14</v>
      </c>
      <c r="G519" s="13">
        <v>30</v>
      </c>
      <c r="H519" s="13">
        <v>44</v>
      </c>
      <c r="I519" s="11">
        <v>14793213.541666666</v>
      </c>
      <c r="J519" s="11">
        <v>12476546.875</v>
      </c>
      <c r="K519" s="11">
        <v>14793213.541666666</v>
      </c>
      <c r="L519" s="11">
        <v>12476546.875</v>
      </c>
      <c r="M519" s="11">
        <f t="shared" si="25"/>
        <v>11834570.833333334</v>
      </c>
      <c r="N519" s="11">
        <f t="shared" si="26"/>
        <v>9981237.5</v>
      </c>
      <c r="O519" s="2">
        <f t="shared" si="27"/>
        <v>17751856.25</v>
      </c>
      <c r="P519" s="32">
        <v>0.2</v>
      </c>
      <c r="R519" s="2">
        <v>12180000</v>
      </c>
    </row>
    <row r="520" spans="1:18" ht="24" hidden="1" customHeight="1" x14ac:dyDescent="0.2">
      <c r="A520" s="8">
        <v>507</v>
      </c>
      <c r="B520" s="9" t="s">
        <v>5</v>
      </c>
      <c r="C520" s="9" t="s">
        <v>414</v>
      </c>
      <c r="D520" s="9" t="s">
        <v>598</v>
      </c>
      <c r="E520" s="10">
        <v>351240530590231</v>
      </c>
      <c r="F520" s="8">
        <v>16</v>
      </c>
      <c r="G520" s="8">
        <v>48</v>
      </c>
      <c r="H520" s="8">
        <v>64</v>
      </c>
      <c r="I520" s="11">
        <v>23468963.541666668</v>
      </c>
      <c r="J520" s="11">
        <v>19821936.875</v>
      </c>
      <c r="K520" s="12">
        <v>23468963.541666668</v>
      </c>
      <c r="L520" s="12">
        <v>19821936.875</v>
      </c>
      <c r="M520" s="12">
        <f t="shared" si="25"/>
        <v>18775170.833333336</v>
      </c>
      <c r="N520" s="12">
        <f t="shared" si="26"/>
        <v>15857549.5</v>
      </c>
      <c r="O520" s="2">
        <f t="shared" si="27"/>
        <v>28162756.25</v>
      </c>
      <c r="P520" s="32">
        <v>0.2</v>
      </c>
      <c r="R520" s="2">
        <v>17750000</v>
      </c>
    </row>
    <row r="521" spans="1:18" ht="24" hidden="1" customHeight="1" x14ac:dyDescent="0.2">
      <c r="A521" s="13">
        <v>508</v>
      </c>
      <c r="B521" s="14" t="s">
        <v>5</v>
      </c>
      <c r="C521" s="14" t="s">
        <v>414</v>
      </c>
      <c r="D521" s="14" t="s">
        <v>599</v>
      </c>
      <c r="E521" s="15" t="s">
        <v>600</v>
      </c>
      <c r="F521" s="13">
        <v>24</v>
      </c>
      <c r="G521" s="13">
        <v>56</v>
      </c>
      <c r="H521" s="13">
        <v>80</v>
      </c>
      <c r="I521" s="11">
        <v>21991200</v>
      </c>
      <c r="J521" s="11">
        <v>16767440</v>
      </c>
      <c r="K521" s="11">
        <v>21991200</v>
      </c>
      <c r="L521" s="11">
        <v>16767440</v>
      </c>
      <c r="M521" s="11">
        <f t="shared" si="25"/>
        <v>17592960</v>
      </c>
      <c r="N521" s="11">
        <f t="shared" si="26"/>
        <v>13413952</v>
      </c>
      <c r="O521" s="2">
        <f t="shared" si="27"/>
        <v>26389440</v>
      </c>
      <c r="P521" s="32">
        <v>0.2</v>
      </c>
      <c r="R521" s="2">
        <v>22160000</v>
      </c>
    </row>
    <row r="522" spans="1:18" ht="24" hidden="1" customHeight="1" x14ac:dyDescent="0.2">
      <c r="A522" s="8">
        <v>509</v>
      </c>
      <c r="B522" s="9" t="s">
        <v>5</v>
      </c>
      <c r="C522" s="9" t="s">
        <v>414</v>
      </c>
      <c r="D522" s="9" t="s">
        <v>601</v>
      </c>
      <c r="E522" s="10">
        <v>251430531550001</v>
      </c>
      <c r="F522" s="8">
        <v>51</v>
      </c>
      <c r="G522" s="8">
        <v>274</v>
      </c>
      <c r="H522" s="8">
        <v>325</v>
      </c>
      <c r="I522" s="11">
        <v>79597119.375</v>
      </c>
      <c r="J522" s="11">
        <v>67781759.375</v>
      </c>
      <c r="K522" s="12">
        <v>79597119.375</v>
      </c>
      <c r="L522" s="12">
        <v>67781759.375</v>
      </c>
      <c r="M522" s="12">
        <f t="shared" si="25"/>
        <v>63677695.5</v>
      </c>
      <c r="N522" s="12">
        <f t="shared" si="26"/>
        <v>54225407.5</v>
      </c>
      <c r="O522" s="2">
        <f t="shared" si="27"/>
        <v>95516543.25</v>
      </c>
      <c r="P522" s="32">
        <v>0.2</v>
      </c>
      <c r="R522" s="2">
        <v>90420000</v>
      </c>
    </row>
    <row r="523" spans="1:18" ht="24" hidden="1" customHeight="1" x14ac:dyDescent="0.2">
      <c r="A523" s="13">
        <v>510</v>
      </c>
      <c r="B523" s="14" t="s">
        <v>5</v>
      </c>
      <c r="C523" s="14" t="s">
        <v>414</v>
      </c>
      <c r="D523" s="14" t="s">
        <v>601</v>
      </c>
      <c r="E523" s="15" t="s">
        <v>602</v>
      </c>
      <c r="F523" s="13">
        <v>51</v>
      </c>
      <c r="G523" s="13">
        <v>274</v>
      </c>
      <c r="H523" s="13">
        <v>325</v>
      </c>
      <c r="I523" s="11">
        <v>76524240</v>
      </c>
      <c r="J523" s="11">
        <v>61552000</v>
      </c>
      <c r="K523" s="11">
        <v>76524240</v>
      </c>
      <c r="L523" s="11">
        <v>61552000</v>
      </c>
      <c r="M523" s="11">
        <f t="shared" si="25"/>
        <v>61219392</v>
      </c>
      <c r="N523" s="11">
        <f t="shared" si="26"/>
        <v>49241600</v>
      </c>
      <c r="O523" s="2">
        <f t="shared" si="27"/>
        <v>91829088</v>
      </c>
      <c r="P523" s="32">
        <v>0.2</v>
      </c>
      <c r="R523" s="2">
        <v>90420000</v>
      </c>
    </row>
    <row r="524" spans="1:18" ht="24" hidden="1" customHeight="1" x14ac:dyDescent="0.2">
      <c r="A524" s="8">
        <v>511</v>
      </c>
      <c r="B524" s="9" t="s">
        <v>5</v>
      </c>
      <c r="C524" s="9" t="s">
        <v>414</v>
      </c>
      <c r="D524" s="9" t="s">
        <v>603</v>
      </c>
      <c r="E524" s="10">
        <v>411020530010011</v>
      </c>
      <c r="F524" s="8">
        <v>3</v>
      </c>
      <c r="G524" s="8">
        <v>19</v>
      </c>
      <c r="H524" s="8">
        <v>22</v>
      </c>
      <c r="I524" s="11">
        <v>6516321.875</v>
      </c>
      <c r="J524" s="11">
        <v>5499708.541666667</v>
      </c>
      <c r="K524" s="12">
        <v>6516321.875</v>
      </c>
      <c r="L524" s="12">
        <v>5499708.541666667</v>
      </c>
      <c r="M524" s="12">
        <f t="shared" si="25"/>
        <v>5213057.5</v>
      </c>
      <c r="N524" s="12">
        <f t="shared" si="26"/>
        <v>4399766.833333334</v>
      </c>
      <c r="O524" s="2">
        <f t="shared" si="27"/>
        <v>7819586.25</v>
      </c>
      <c r="P524" s="32">
        <v>0.2</v>
      </c>
      <c r="R524" s="2">
        <v>6120000</v>
      </c>
    </row>
    <row r="525" spans="1:18" ht="24" hidden="1" customHeight="1" x14ac:dyDescent="0.2">
      <c r="A525" s="13">
        <v>512</v>
      </c>
      <c r="B525" s="14" t="s">
        <v>5</v>
      </c>
      <c r="C525" s="14" t="s">
        <v>414</v>
      </c>
      <c r="D525" s="14" t="s">
        <v>604</v>
      </c>
      <c r="E525" s="15">
        <v>351130531030061</v>
      </c>
      <c r="F525" s="13">
        <v>7</v>
      </c>
      <c r="G525" s="13">
        <v>27</v>
      </c>
      <c r="H525" s="13">
        <v>34</v>
      </c>
      <c r="I525" s="11">
        <v>11330438.541666666</v>
      </c>
      <c r="J525" s="11">
        <v>9543491.875</v>
      </c>
      <c r="K525" s="11">
        <v>11330438.541666666</v>
      </c>
      <c r="L525" s="11">
        <v>9543491.875</v>
      </c>
      <c r="M525" s="11">
        <f t="shared" si="25"/>
        <v>9064350.833333334</v>
      </c>
      <c r="N525" s="11">
        <f t="shared" si="26"/>
        <v>7634793.5</v>
      </c>
      <c r="O525" s="2">
        <f t="shared" si="27"/>
        <v>13596526.25</v>
      </c>
      <c r="P525" s="32">
        <v>0.2</v>
      </c>
      <c r="R525" s="2">
        <v>9440000</v>
      </c>
    </row>
    <row r="526" spans="1:18" ht="24" hidden="1" customHeight="1" x14ac:dyDescent="0.2">
      <c r="A526" s="8">
        <v>513</v>
      </c>
      <c r="B526" s="9" t="s">
        <v>5</v>
      </c>
      <c r="C526" s="9" t="s">
        <v>414</v>
      </c>
      <c r="D526" s="9" t="s">
        <v>605</v>
      </c>
      <c r="E526" s="10">
        <v>251340531630001</v>
      </c>
      <c r="F526" s="8">
        <v>44</v>
      </c>
      <c r="G526" s="8">
        <v>260</v>
      </c>
      <c r="H526" s="8">
        <v>304</v>
      </c>
      <c r="I526" s="11">
        <v>78562416.875</v>
      </c>
      <c r="J526" s="11">
        <v>66565163.541666664</v>
      </c>
      <c r="K526" s="12">
        <v>78562416.875</v>
      </c>
      <c r="L526" s="12">
        <v>66565163.541666664</v>
      </c>
      <c r="M526" s="12">
        <f t="shared" si="25"/>
        <v>62849933.5</v>
      </c>
      <c r="N526" s="12">
        <f t="shared" si="26"/>
        <v>53252130.833333336</v>
      </c>
      <c r="O526" s="2">
        <f t="shared" si="27"/>
        <v>94274900.25</v>
      </c>
      <c r="P526" s="32">
        <v>0.2</v>
      </c>
      <c r="R526" s="2">
        <v>84600000</v>
      </c>
    </row>
    <row r="527" spans="1:18" ht="24" hidden="1" customHeight="1" x14ac:dyDescent="0.2">
      <c r="A527" s="13">
        <v>514</v>
      </c>
      <c r="B527" s="14" t="s">
        <v>5</v>
      </c>
      <c r="C527" s="14" t="s">
        <v>414</v>
      </c>
      <c r="D527" s="14" t="s">
        <v>606</v>
      </c>
      <c r="E527" s="15">
        <v>251340531650001</v>
      </c>
      <c r="F527" s="13">
        <v>40</v>
      </c>
      <c r="G527" s="13">
        <v>360</v>
      </c>
      <c r="H527" s="13">
        <v>400</v>
      </c>
      <c r="I527" s="11">
        <v>109331136.875</v>
      </c>
      <c r="J527" s="11">
        <v>93135163.541666672</v>
      </c>
      <c r="K527" s="11">
        <v>109331136.875</v>
      </c>
      <c r="L527" s="11">
        <v>93135163.541666672</v>
      </c>
      <c r="M527" s="11">
        <f t="shared" ref="M527:M591" si="28">K527*0.8</f>
        <v>87464909.5</v>
      </c>
      <c r="N527" s="11">
        <f t="shared" ref="N527:N591" si="29">L527*0.8</f>
        <v>74508130.833333343</v>
      </c>
      <c r="O527" s="2">
        <f t="shared" si="27"/>
        <v>131197364.25</v>
      </c>
      <c r="P527" s="32">
        <v>0.2</v>
      </c>
      <c r="R527" s="2">
        <v>111470000</v>
      </c>
    </row>
    <row r="528" spans="1:18" ht="24" hidden="1" customHeight="1" x14ac:dyDescent="0.2">
      <c r="A528" s="8">
        <v>515</v>
      </c>
      <c r="B528" s="9" t="s">
        <v>5</v>
      </c>
      <c r="C528" s="9" t="s">
        <v>414</v>
      </c>
      <c r="D528" s="9" t="s">
        <v>607</v>
      </c>
      <c r="E528" s="10">
        <v>251340531680001</v>
      </c>
      <c r="F528" s="8">
        <v>28</v>
      </c>
      <c r="G528" s="8">
        <v>212</v>
      </c>
      <c r="H528" s="8">
        <v>240</v>
      </c>
      <c r="I528" s="11">
        <v>59631963.541666664</v>
      </c>
      <c r="J528" s="11">
        <v>50112496.875</v>
      </c>
      <c r="K528" s="12">
        <v>59631963.541666664</v>
      </c>
      <c r="L528" s="12">
        <v>50112496.875</v>
      </c>
      <c r="M528" s="12">
        <f t="shared" si="28"/>
        <v>47705570.833333336</v>
      </c>
      <c r="N528" s="12">
        <f t="shared" si="29"/>
        <v>40089997.5</v>
      </c>
      <c r="O528" s="2">
        <f t="shared" si="27"/>
        <v>71558356.25</v>
      </c>
      <c r="P528" s="32">
        <v>0.2</v>
      </c>
      <c r="R528" s="2">
        <v>66850000</v>
      </c>
    </row>
    <row r="529" spans="1:18" ht="24" hidden="1" customHeight="1" x14ac:dyDescent="0.2">
      <c r="A529" s="13">
        <v>516</v>
      </c>
      <c r="B529" s="14" t="s">
        <v>5</v>
      </c>
      <c r="C529" s="14" t="s">
        <v>414</v>
      </c>
      <c r="D529" s="14" t="s">
        <v>608</v>
      </c>
      <c r="E529" s="15">
        <v>251340531690001</v>
      </c>
      <c r="F529" s="13">
        <v>54</v>
      </c>
      <c r="G529" s="13">
        <v>306</v>
      </c>
      <c r="H529" s="13">
        <v>360</v>
      </c>
      <c r="I529" s="11">
        <v>97864123.541666672</v>
      </c>
      <c r="J529" s="11">
        <v>83653763.541666672</v>
      </c>
      <c r="K529" s="11">
        <v>97864123.541666672</v>
      </c>
      <c r="L529" s="11">
        <v>83653763.541666672</v>
      </c>
      <c r="M529" s="11">
        <f t="shared" si="28"/>
        <v>78291298.833333343</v>
      </c>
      <c r="N529" s="11">
        <f t="shared" si="29"/>
        <v>66923010.833333343</v>
      </c>
      <c r="O529" s="2">
        <f t="shared" si="27"/>
        <v>117436948.25</v>
      </c>
      <c r="P529" s="32">
        <v>0.2</v>
      </c>
      <c r="R529" s="2">
        <v>100170000</v>
      </c>
    </row>
    <row r="530" spans="1:18" ht="24" hidden="1" customHeight="1" x14ac:dyDescent="0.2">
      <c r="A530" s="8">
        <v>517</v>
      </c>
      <c r="B530" s="9" t="s">
        <v>5</v>
      </c>
      <c r="C530" s="9" t="s">
        <v>414</v>
      </c>
      <c r="D530" s="9" t="s">
        <v>609</v>
      </c>
      <c r="E530" s="10">
        <v>252940531750001</v>
      </c>
      <c r="F530" s="8">
        <v>23</v>
      </c>
      <c r="G530" s="8">
        <v>241</v>
      </c>
      <c r="H530" s="8">
        <v>264</v>
      </c>
      <c r="I530" s="11">
        <v>61801390.208333336</v>
      </c>
      <c r="J530" s="11">
        <v>51148096.875</v>
      </c>
      <c r="K530" s="12">
        <v>61801390.208333336</v>
      </c>
      <c r="L530" s="12">
        <v>51148096.875</v>
      </c>
      <c r="M530" s="12">
        <f t="shared" si="28"/>
        <v>49441112.166666672</v>
      </c>
      <c r="N530" s="12">
        <f t="shared" si="29"/>
        <v>40918477.5</v>
      </c>
      <c r="O530" s="2">
        <f t="shared" si="27"/>
        <v>74161668.25</v>
      </c>
      <c r="P530" s="32">
        <v>0.2</v>
      </c>
      <c r="R530" s="2">
        <v>73590000</v>
      </c>
    </row>
    <row r="531" spans="1:18" ht="24" hidden="1" customHeight="1" x14ac:dyDescent="0.2">
      <c r="A531" s="13">
        <v>518</v>
      </c>
      <c r="B531" s="14" t="s">
        <v>5</v>
      </c>
      <c r="C531" s="14" t="s">
        <v>414</v>
      </c>
      <c r="D531" s="16" t="s">
        <v>610</v>
      </c>
      <c r="E531" s="15">
        <v>121240531760001</v>
      </c>
      <c r="F531" s="13">
        <v>52</v>
      </c>
      <c r="G531" s="13">
        <v>228</v>
      </c>
      <c r="H531" s="13">
        <v>280</v>
      </c>
      <c r="I531" s="11">
        <v>66978830.208333336</v>
      </c>
      <c r="J531" s="11">
        <v>55905030.208333336</v>
      </c>
      <c r="K531" s="11">
        <v>66978830.208333336</v>
      </c>
      <c r="L531" s="11">
        <v>55905030.208333336</v>
      </c>
      <c r="M531" s="11">
        <f t="shared" si="28"/>
        <v>53583064.166666672</v>
      </c>
      <c r="N531" s="11">
        <f t="shared" si="29"/>
        <v>44724024.166666672</v>
      </c>
      <c r="O531" s="2">
        <f t="shared" si="27"/>
        <v>80374596.25</v>
      </c>
      <c r="P531" s="32">
        <v>0.2</v>
      </c>
      <c r="R531" s="2">
        <v>77830000</v>
      </c>
    </row>
    <row r="532" spans="1:18" ht="24" hidden="1" customHeight="1" x14ac:dyDescent="0.2">
      <c r="A532" s="8">
        <v>519</v>
      </c>
      <c r="B532" s="9" t="s">
        <v>5</v>
      </c>
      <c r="C532" s="9" t="s">
        <v>414</v>
      </c>
      <c r="D532" s="9" t="s">
        <v>611</v>
      </c>
      <c r="E532" s="10">
        <v>251940531800001</v>
      </c>
      <c r="F532" s="8">
        <v>268</v>
      </c>
      <c r="G532" s="8">
        <v>292</v>
      </c>
      <c r="H532" s="8">
        <v>560</v>
      </c>
      <c r="I532" s="11">
        <v>150264510.20833334</v>
      </c>
      <c r="J532" s="11">
        <v>128543163.54166667</v>
      </c>
      <c r="K532" s="12">
        <v>150264510.20833334</v>
      </c>
      <c r="L532" s="12">
        <v>128543163.54166667</v>
      </c>
      <c r="M532" s="12">
        <f t="shared" si="28"/>
        <v>120211608.16666669</v>
      </c>
      <c r="N532" s="12">
        <f t="shared" si="29"/>
        <v>102834530.83333334</v>
      </c>
      <c r="O532" s="2">
        <f t="shared" si="27"/>
        <v>180317412.25</v>
      </c>
      <c r="P532" s="32">
        <v>0.2</v>
      </c>
      <c r="R532" s="2">
        <v>154340000</v>
      </c>
    </row>
    <row r="533" spans="1:18" ht="24" hidden="1" customHeight="1" x14ac:dyDescent="0.2">
      <c r="A533" s="13">
        <v>520</v>
      </c>
      <c r="B533" s="14" t="s">
        <v>5</v>
      </c>
      <c r="C533" s="14" t="s">
        <v>414</v>
      </c>
      <c r="D533" s="14" t="s">
        <v>612</v>
      </c>
      <c r="E533" s="15">
        <v>251940531810001</v>
      </c>
      <c r="F533" s="13">
        <v>40</v>
      </c>
      <c r="G533" s="13">
        <v>240</v>
      </c>
      <c r="H533" s="13">
        <v>280</v>
      </c>
      <c r="I533" s="11">
        <v>67263070.208333328</v>
      </c>
      <c r="J533" s="11">
        <v>58579470.208333336</v>
      </c>
      <c r="K533" s="11">
        <v>67263070.208333328</v>
      </c>
      <c r="L533" s="11">
        <v>58579470.208333336</v>
      </c>
      <c r="M533" s="11">
        <f t="shared" si="28"/>
        <v>53810456.166666664</v>
      </c>
      <c r="N533" s="11">
        <f t="shared" si="29"/>
        <v>46863576.166666672</v>
      </c>
      <c r="O533" s="2">
        <f t="shared" si="27"/>
        <v>80715684.25</v>
      </c>
      <c r="P533" s="32">
        <v>0.2</v>
      </c>
      <c r="R533" s="2">
        <v>77930000</v>
      </c>
    </row>
    <row r="534" spans="1:18" ht="24" hidden="1" customHeight="1" x14ac:dyDescent="0.2">
      <c r="A534" s="8">
        <v>521</v>
      </c>
      <c r="B534" s="9" t="s">
        <v>5</v>
      </c>
      <c r="C534" s="9" t="s">
        <v>414</v>
      </c>
      <c r="D534" s="9" t="s">
        <v>613</v>
      </c>
      <c r="E534" s="10">
        <v>252940531840001</v>
      </c>
      <c r="F534" s="8">
        <v>118</v>
      </c>
      <c r="G534" s="8">
        <v>418</v>
      </c>
      <c r="H534" s="8">
        <v>536</v>
      </c>
      <c r="I534" s="11">
        <v>145399810.20833334</v>
      </c>
      <c r="J534" s="11">
        <v>124370196.875</v>
      </c>
      <c r="K534" s="12">
        <v>145399810.20833334</v>
      </c>
      <c r="L534" s="12">
        <v>124370196.875</v>
      </c>
      <c r="M534" s="12">
        <f t="shared" si="28"/>
        <v>116319848.16666669</v>
      </c>
      <c r="N534" s="12">
        <f t="shared" si="29"/>
        <v>99496157.5</v>
      </c>
      <c r="O534" s="2">
        <f t="shared" si="27"/>
        <v>174479772.25</v>
      </c>
      <c r="P534" s="32">
        <v>0.2</v>
      </c>
      <c r="R534" s="2">
        <v>148840000</v>
      </c>
    </row>
    <row r="535" spans="1:18" ht="24" hidden="1" customHeight="1" x14ac:dyDescent="0.2">
      <c r="A535" s="13">
        <v>522</v>
      </c>
      <c r="B535" s="14" t="s">
        <v>5</v>
      </c>
      <c r="C535" s="14" t="s">
        <v>414</v>
      </c>
      <c r="D535" s="14" t="s">
        <v>614</v>
      </c>
      <c r="E535" s="15">
        <v>251940531850001</v>
      </c>
      <c r="F535" s="13">
        <v>56</v>
      </c>
      <c r="G535" s="13">
        <v>264</v>
      </c>
      <c r="H535" s="13">
        <v>320</v>
      </c>
      <c r="I535" s="11">
        <v>78616896.875</v>
      </c>
      <c r="J535" s="11">
        <v>66006363.541666664</v>
      </c>
      <c r="K535" s="11">
        <v>78616896.875</v>
      </c>
      <c r="L535" s="11">
        <v>66006363.541666664</v>
      </c>
      <c r="M535" s="11">
        <f t="shared" si="28"/>
        <v>62893517.5</v>
      </c>
      <c r="N535" s="11">
        <f t="shared" si="29"/>
        <v>52805090.833333336</v>
      </c>
      <c r="O535" s="2">
        <f t="shared" si="27"/>
        <v>94340276.25</v>
      </c>
      <c r="P535" s="32">
        <v>0.2</v>
      </c>
      <c r="R535" s="2">
        <v>88980000</v>
      </c>
    </row>
    <row r="536" spans="1:18" ht="24" hidden="1" customHeight="1" x14ac:dyDescent="0.2">
      <c r="A536" s="8">
        <v>523</v>
      </c>
      <c r="B536" s="9" t="s">
        <v>5</v>
      </c>
      <c r="C536" s="9" t="s">
        <v>414</v>
      </c>
      <c r="D536" s="9" t="s">
        <v>615</v>
      </c>
      <c r="E536" s="10">
        <v>252340530600011</v>
      </c>
      <c r="F536" s="8">
        <v>23</v>
      </c>
      <c r="G536" s="8">
        <v>41</v>
      </c>
      <c r="H536" s="8">
        <v>64</v>
      </c>
      <c r="I536" s="11">
        <v>24200163.541666668</v>
      </c>
      <c r="J536" s="11">
        <v>20672870.208333332</v>
      </c>
      <c r="K536" s="12">
        <v>24200163.541666668</v>
      </c>
      <c r="L536" s="12">
        <v>20672870.208333332</v>
      </c>
      <c r="M536" s="12">
        <f t="shared" si="28"/>
        <v>19360130.833333336</v>
      </c>
      <c r="N536" s="12">
        <f t="shared" si="29"/>
        <v>16538296.166666666</v>
      </c>
      <c r="O536" s="2">
        <f t="shared" si="27"/>
        <v>29040196.25</v>
      </c>
      <c r="P536" s="32">
        <v>0.2</v>
      </c>
      <c r="R536" s="2">
        <v>17700000</v>
      </c>
    </row>
    <row r="537" spans="1:18" ht="24" hidden="1" customHeight="1" x14ac:dyDescent="0.2">
      <c r="A537" s="13">
        <v>524</v>
      </c>
      <c r="B537" s="14" t="s">
        <v>5</v>
      </c>
      <c r="C537" s="14" t="s">
        <v>414</v>
      </c>
      <c r="D537" s="14" t="s">
        <v>616</v>
      </c>
      <c r="E537" s="15">
        <v>311930531880001</v>
      </c>
      <c r="F537" s="13">
        <v>50</v>
      </c>
      <c r="G537" s="13">
        <v>72</v>
      </c>
      <c r="H537" s="13">
        <v>122</v>
      </c>
      <c r="I537" s="11">
        <v>34952013.541666664</v>
      </c>
      <c r="J537" s="11">
        <v>28753586.875</v>
      </c>
      <c r="K537" s="11">
        <v>34952013.541666664</v>
      </c>
      <c r="L537" s="11">
        <v>28753586.875</v>
      </c>
      <c r="M537" s="11">
        <f t="shared" si="28"/>
        <v>27961610.833333332</v>
      </c>
      <c r="N537" s="11">
        <f t="shared" si="29"/>
        <v>23002869.5</v>
      </c>
      <c r="O537" s="2">
        <f t="shared" si="27"/>
        <v>41942416.25</v>
      </c>
      <c r="P537" s="32">
        <v>0.2</v>
      </c>
      <c r="R537" s="2">
        <v>33690000</v>
      </c>
    </row>
    <row r="538" spans="1:18" ht="24" hidden="1" customHeight="1" x14ac:dyDescent="0.2">
      <c r="A538" s="8">
        <v>525</v>
      </c>
      <c r="B538" s="9" t="s">
        <v>5</v>
      </c>
      <c r="C538" s="9" t="s">
        <v>414</v>
      </c>
      <c r="D538" s="9" t="s">
        <v>617</v>
      </c>
      <c r="E538" s="10">
        <v>251230531890001</v>
      </c>
      <c r="F538" s="8">
        <v>31</v>
      </c>
      <c r="G538" s="8">
        <v>59</v>
      </c>
      <c r="H538" s="8">
        <v>90</v>
      </c>
      <c r="I538" s="11">
        <v>24779513.541666668</v>
      </c>
      <c r="J538" s="11">
        <v>20054966.875</v>
      </c>
      <c r="K538" s="12">
        <v>24779513.541666668</v>
      </c>
      <c r="L538" s="12">
        <v>20054966.875</v>
      </c>
      <c r="M538" s="12">
        <f t="shared" si="28"/>
        <v>19823610.833333336</v>
      </c>
      <c r="N538" s="12">
        <f t="shared" si="29"/>
        <v>16043973.5</v>
      </c>
      <c r="O538" s="2">
        <f t="shared" si="27"/>
        <v>29735416.25</v>
      </c>
      <c r="P538" s="32">
        <v>0.2</v>
      </c>
      <c r="R538" s="2">
        <v>24900000</v>
      </c>
    </row>
    <row r="539" spans="1:18" ht="24" hidden="1" customHeight="1" x14ac:dyDescent="0.2">
      <c r="A539" s="13">
        <v>526</v>
      </c>
      <c r="B539" s="14" t="s">
        <v>5</v>
      </c>
      <c r="C539" s="14" t="s">
        <v>414</v>
      </c>
      <c r="D539" s="14" t="s">
        <v>618</v>
      </c>
      <c r="E539" s="15">
        <v>252340531510011</v>
      </c>
      <c r="F539" s="13">
        <v>18</v>
      </c>
      <c r="G539" s="13">
        <v>65</v>
      </c>
      <c r="H539" s="13">
        <v>83</v>
      </c>
      <c r="I539" s="11">
        <v>24647296.875</v>
      </c>
      <c r="J539" s="11">
        <v>20118496.874999996</v>
      </c>
      <c r="K539" s="11">
        <v>24647296.875</v>
      </c>
      <c r="L539" s="11">
        <v>20118496.874999996</v>
      </c>
      <c r="M539" s="11">
        <f t="shared" si="28"/>
        <v>19717837.5</v>
      </c>
      <c r="N539" s="11">
        <f t="shared" si="29"/>
        <v>16094797.499999998</v>
      </c>
      <c r="O539" s="2">
        <f t="shared" si="27"/>
        <v>29576756.25</v>
      </c>
      <c r="P539" s="32">
        <v>0.2</v>
      </c>
      <c r="R539" s="2">
        <v>23050000</v>
      </c>
    </row>
    <row r="540" spans="1:18" ht="24" hidden="1" customHeight="1" x14ac:dyDescent="0.2">
      <c r="A540" s="8">
        <v>527</v>
      </c>
      <c r="B540" s="9" t="s">
        <v>5</v>
      </c>
      <c r="C540" s="9" t="s">
        <v>414</v>
      </c>
      <c r="D540" s="9" t="s">
        <v>619</v>
      </c>
      <c r="E540" s="10">
        <v>351240530590251</v>
      </c>
      <c r="F540" s="8">
        <v>16</v>
      </c>
      <c r="G540" s="8">
        <v>48</v>
      </c>
      <c r="H540" s="8">
        <v>64</v>
      </c>
      <c r="I540" s="11">
        <v>21928163.541666668</v>
      </c>
      <c r="J540" s="11">
        <v>18266736.875</v>
      </c>
      <c r="K540" s="12">
        <v>21928163.541666668</v>
      </c>
      <c r="L540" s="12">
        <v>18266736.875</v>
      </c>
      <c r="M540" s="12">
        <f t="shared" si="28"/>
        <v>17542530.833333336</v>
      </c>
      <c r="N540" s="12">
        <f t="shared" si="29"/>
        <v>14613389.5</v>
      </c>
      <c r="O540" s="2">
        <f t="shared" si="27"/>
        <v>26313796.25</v>
      </c>
      <c r="P540" s="32">
        <v>0.2</v>
      </c>
      <c r="R540" s="2">
        <v>17750000</v>
      </c>
    </row>
    <row r="541" spans="1:18" ht="24" hidden="1" customHeight="1" x14ac:dyDescent="0.2">
      <c r="A541" s="13">
        <v>528</v>
      </c>
      <c r="B541" s="14" t="s">
        <v>5</v>
      </c>
      <c r="C541" s="14" t="s">
        <v>414</v>
      </c>
      <c r="D541" s="14" t="s">
        <v>620</v>
      </c>
      <c r="E541" s="15">
        <v>252940530590321</v>
      </c>
      <c r="F541" s="13">
        <v>16</v>
      </c>
      <c r="G541" s="13">
        <v>48</v>
      </c>
      <c r="H541" s="13">
        <v>64</v>
      </c>
      <c r="I541" s="11">
        <v>21764963.541666668</v>
      </c>
      <c r="J541" s="11">
        <v>18226416.875</v>
      </c>
      <c r="K541" s="11">
        <v>21764963.541666668</v>
      </c>
      <c r="L541" s="11">
        <v>18226416.875</v>
      </c>
      <c r="M541" s="11">
        <f t="shared" si="28"/>
        <v>17411970.833333336</v>
      </c>
      <c r="N541" s="11">
        <f t="shared" si="29"/>
        <v>14581133.5</v>
      </c>
      <c r="O541" s="2">
        <f t="shared" si="27"/>
        <v>26117956.25</v>
      </c>
      <c r="P541" s="32">
        <v>0.2</v>
      </c>
      <c r="R541" s="2">
        <v>17750000</v>
      </c>
    </row>
    <row r="542" spans="1:18" ht="24" hidden="1" customHeight="1" x14ac:dyDescent="0.2">
      <c r="A542" s="8">
        <v>529</v>
      </c>
      <c r="B542" s="9" t="s">
        <v>5</v>
      </c>
      <c r="C542" s="9" t="s">
        <v>621</v>
      </c>
      <c r="D542" s="9" t="s">
        <v>622</v>
      </c>
      <c r="E542" s="10">
        <v>511320550100091</v>
      </c>
      <c r="F542" s="8">
        <v>10</v>
      </c>
      <c r="G542" s="8">
        <v>14</v>
      </c>
      <c r="H542" s="8">
        <v>24</v>
      </c>
      <c r="I542" s="11">
        <v>5092480</v>
      </c>
      <c r="J542" s="11">
        <v>4495813.333333333</v>
      </c>
      <c r="K542" s="12">
        <v>5092480</v>
      </c>
      <c r="L542" s="12">
        <v>4495813.333333333</v>
      </c>
      <c r="M542" s="12">
        <f t="shared" si="28"/>
        <v>4073984</v>
      </c>
      <c r="N542" s="12">
        <f t="shared" si="29"/>
        <v>3596650.6666666665</v>
      </c>
      <c r="O542" s="2">
        <f t="shared" si="27"/>
        <v>6620224</v>
      </c>
      <c r="P542" s="32">
        <v>0.3</v>
      </c>
      <c r="R542" s="2">
        <v>6620000</v>
      </c>
    </row>
    <row r="543" spans="1:18" ht="24" hidden="1" customHeight="1" x14ac:dyDescent="0.2">
      <c r="A543" s="13">
        <v>530</v>
      </c>
      <c r="B543" s="14" t="s">
        <v>5</v>
      </c>
      <c r="C543" s="14" t="s">
        <v>621</v>
      </c>
      <c r="D543" s="14" t="s">
        <v>623</v>
      </c>
      <c r="E543" s="15">
        <v>511320550060041</v>
      </c>
      <c r="F543" s="13">
        <v>33</v>
      </c>
      <c r="G543" s="13">
        <v>60</v>
      </c>
      <c r="H543" s="13">
        <v>93</v>
      </c>
      <c r="I543" s="11">
        <v>19189280</v>
      </c>
      <c r="J543" s="11">
        <v>17078426.666666668</v>
      </c>
      <c r="K543" s="11">
        <v>19189280</v>
      </c>
      <c r="L543" s="11">
        <v>17078426.666666668</v>
      </c>
      <c r="M543" s="11">
        <f t="shared" si="28"/>
        <v>15351424</v>
      </c>
      <c r="N543" s="11">
        <f t="shared" si="29"/>
        <v>13662741.333333336</v>
      </c>
      <c r="O543" s="2">
        <f t="shared" si="27"/>
        <v>24946064</v>
      </c>
      <c r="P543" s="32">
        <v>0.3</v>
      </c>
      <c r="R543" s="2">
        <v>25720000</v>
      </c>
    </row>
    <row r="544" spans="1:18" ht="24" hidden="1" customHeight="1" x14ac:dyDescent="0.2">
      <c r="A544" s="8">
        <v>531</v>
      </c>
      <c r="B544" s="9" t="s">
        <v>5</v>
      </c>
      <c r="C544" s="9" t="s">
        <v>621</v>
      </c>
      <c r="D544" s="9" t="s">
        <v>624</v>
      </c>
      <c r="E544" s="10">
        <v>511320550060031</v>
      </c>
      <c r="F544" s="8">
        <v>33</v>
      </c>
      <c r="G544" s="8">
        <v>60</v>
      </c>
      <c r="H544" s="8">
        <v>93</v>
      </c>
      <c r="I544" s="11">
        <v>19189280</v>
      </c>
      <c r="J544" s="11">
        <v>17078426.666666668</v>
      </c>
      <c r="K544" s="12">
        <v>19189280</v>
      </c>
      <c r="L544" s="12">
        <v>17078426.666666668</v>
      </c>
      <c r="M544" s="12">
        <f t="shared" si="28"/>
        <v>15351424</v>
      </c>
      <c r="N544" s="12">
        <f t="shared" si="29"/>
        <v>13662741.333333336</v>
      </c>
      <c r="O544" s="2">
        <f t="shared" si="27"/>
        <v>24946064</v>
      </c>
      <c r="P544" s="32">
        <v>0.3</v>
      </c>
      <c r="R544" s="2">
        <v>25720000</v>
      </c>
    </row>
    <row r="545" spans="1:18" ht="24" hidden="1" customHeight="1" x14ac:dyDescent="0.2">
      <c r="A545" s="13">
        <v>532</v>
      </c>
      <c r="B545" s="14" t="s">
        <v>5</v>
      </c>
      <c r="C545" s="14" t="s">
        <v>621</v>
      </c>
      <c r="D545" s="14" t="s">
        <v>625</v>
      </c>
      <c r="E545" s="15">
        <v>511320550060021</v>
      </c>
      <c r="F545" s="13">
        <v>36</v>
      </c>
      <c r="G545" s="13">
        <v>60</v>
      </c>
      <c r="H545" s="13">
        <v>96</v>
      </c>
      <c r="I545" s="11">
        <v>19763360</v>
      </c>
      <c r="J545" s="11">
        <v>17768506.666666668</v>
      </c>
      <c r="K545" s="11">
        <v>19763360</v>
      </c>
      <c r="L545" s="11">
        <v>17768506.666666668</v>
      </c>
      <c r="M545" s="11">
        <f t="shared" si="28"/>
        <v>15810688</v>
      </c>
      <c r="N545" s="11">
        <f t="shared" si="29"/>
        <v>14214805.333333336</v>
      </c>
      <c r="O545" s="2">
        <f t="shared" si="27"/>
        <v>25692368</v>
      </c>
      <c r="P545" s="32">
        <v>0.3</v>
      </c>
      <c r="R545" s="2">
        <v>26530000</v>
      </c>
    </row>
    <row r="546" spans="1:18" ht="24" hidden="1" customHeight="1" x14ac:dyDescent="0.2">
      <c r="A546" s="8">
        <v>533</v>
      </c>
      <c r="B546" s="9" t="s">
        <v>5</v>
      </c>
      <c r="C546" s="9" t="s">
        <v>621</v>
      </c>
      <c r="D546" s="9" t="s">
        <v>626</v>
      </c>
      <c r="E546" s="10">
        <v>511320550060091</v>
      </c>
      <c r="F546" s="8">
        <v>83</v>
      </c>
      <c r="G546" s="8">
        <v>147</v>
      </c>
      <c r="H546" s="8">
        <v>230</v>
      </c>
      <c r="I546" s="11">
        <v>54840720</v>
      </c>
      <c r="J546" s="11">
        <v>47990440</v>
      </c>
      <c r="K546" s="12">
        <v>54840720</v>
      </c>
      <c r="L546" s="12">
        <v>47990440</v>
      </c>
      <c r="M546" s="12">
        <f t="shared" si="28"/>
        <v>43872576</v>
      </c>
      <c r="N546" s="12">
        <f t="shared" si="29"/>
        <v>38392352</v>
      </c>
      <c r="O546" s="2">
        <f t="shared" si="27"/>
        <v>71292936</v>
      </c>
      <c r="P546" s="32">
        <v>0.3</v>
      </c>
      <c r="R546" s="2">
        <v>63610000</v>
      </c>
    </row>
    <row r="547" spans="1:18" ht="24" hidden="1" customHeight="1" x14ac:dyDescent="0.2">
      <c r="A547" s="13">
        <v>534</v>
      </c>
      <c r="B547" s="14" t="s">
        <v>5</v>
      </c>
      <c r="C547" s="14" t="s">
        <v>621</v>
      </c>
      <c r="D547" s="14" t="s">
        <v>627</v>
      </c>
      <c r="E547" s="15">
        <v>511320550100041</v>
      </c>
      <c r="F547" s="13">
        <v>15</v>
      </c>
      <c r="G547" s="13">
        <v>55</v>
      </c>
      <c r="H547" s="13">
        <v>70</v>
      </c>
      <c r="I547" s="11">
        <v>14530400</v>
      </c>
      <c r="J547" s="11">
        <v>13050026.666666666</v>
      </c>
      <c r="K547" s="11">
        <v>14530400</v>
      </c>
      <c r="L547" s="11">
        <v>13050026.666666666</v>
      </c>
      <c r="M547" s="11">
        <f t="shared" si="28"/>
        <v>11624320</v>
      </c>
      <c r="N547" s="11">
        <f t="shared" si="29"/>
        <v>10440021.333333334</v>
      </c>
      <c r="O547" s="2">
        <f t="shared" si="27"/>
        <v>18889520</v>
      </c>
      <c r="P547" s="32">
        <v>0.3</v>
      </c>
      <c r="R547" s="2">
        <v>19440000</v>
      </c>
    </row>
    <row r="548" spans="1:18" ht="24" hidden="1" customHeight="1" x14ac:dyDescent="0.2">
      <c r="A548" s="8">
        <v>535</v>
      </c>
      <c r="B548" s="9" t="s">
        <v>5</v>
      </c>
      <c r="C548" s="9" t="s">
        <v>621</v>
      </c>
      <c r="D548" s="9" t="s">
        <v>628</v>
      </c>
      <c r="E548" s="10">
        <v>511320550100071</v>
      </c>
      <c r="F548" s="8">
        <v>21</v>
      </c>
      <c r="G548" s="8">
        <v>59</v>
      </c>
      <c r="H548" s="8">
        <v>80</v>
      </c>
      <c r="I548" s="11">
        <v>16514880</v>
      </c>
      <c r="J548" s="11">
        <v>14824240</v>
      </c>
      <c r="K548" s="12">
        <v>16514880</v>
      </c>
      <c r="L548" s="12">
        <v>14824240</v>
      </c>
      <c r="M548" s="12">
        <f t="shared" si="28"/>
        <v>13211904</v>
      </c>
      <c r="N548" s="12">
        <f t="shared" si="29"/>
        <v>11859392</v>
      </c>
      <c r="O548" s="2">
        <f t="shared" si="27"/>
        <v>21469344</v>
      </c>
      <c r="P548" s="32">
        <v>0.3</v>
      </c>
      <c r="R548" s="2">
        <v>22180000</v>
      </c>
    </row>
    <row r="549" spans="1:18" ht="24" hidden="1" customHeight="1" x14ac:dyDescent="0.2">
      <c r="A549" s="13">
        <v>536</v>
      </c>
      <c r="B549" s="14" t="s">
        <v>5</v>
      </c>
      <c r="C549" s="14" t="s">
        <v>621</v>
      </c>
      <c r="D549" s="14" t="s">
        <v>629</v>
      </c>
      <c r="E549" s="15">
        <v>511320550080011</v>
      </c>
      <c r="F549" s="13">
        <v>35</v>
      </c>
      <c r="G549" s="13">
        <v>75</v>
      </c>
      <c r="H549" s="13">
        <v>110</v>
      </c>
      <c r="I549" s="11">
        <v>22891360</v>
      </c>
      <c r="J549" s="11">
        <v>20713093.333333332</v>
      </c>
      <c r="K549" s="11">
        <v>22891360</v>
      </c>
      <c r="L549" s="11">
        <v>20713093.333333332</v>
      </c>
      <c r="M549" s="11">
        <f t="shared" si="28"/>
        <v>18313088</v>
      </c>
      <c r="N549" s="11">
        <f t="shared" si="29"/>
        <v>16570474.666666666</v>
      </c>
      <c r="O549" s="2">
        <f t="shared" si="27"/>
        <v>29758768</v>
      </c>
      <c r="P549" s="32">
        <v>0.3</v>
      </c>
      <c r="R549" s="2">
        <v>30460000</v>
      </c>
    </row>
    <row r="550" spans="1:18" ht="24" hidden="1" customHeight="1" x14ac:dyDescent="0.2">
      <c r="A550" s="8">
        <v>537</v>
      </c>
      <c r="B550" s="9" t="s">
        <v>5</v>
      </c>
      <c r="C550" s="9" t="s">
        <v>621</v>
      </c>
      <c r="D550" s="9" t="s">
        <v>630</v>
      </c>
      <c r="E550" s="10">
        <v>511320550170001</v>
      </c>
      <c r="F550" s="8">
        <v>51</v>
      </c>
      <c r="G550" s="8">
        <v>99</v>
      </c>
      <c r="H550" s="8">
        <v>150</v>
      </c>
      <c r="I550" s="11">
        <v>34484880</v>
      </c>
      <c r="J550" s="11">
        <v>31577840</v>
      </c>
      <c r="K550" s="12">
        <v>34484880</v>
      </c>
      <c r="L550" s="12">
        <v>31577840</v>
      </c>
      <c r="M550" s="12">
        <f t="shared" si="28"/>
        <v>27587904</v>
      </c>
      <c r="N550" s="12">
        <f t="shared" si="29"/>
        <v>25262272</v>
      </c>
      <c r="O550" s="2">
        <f t="shared" si="27"/>
        <v>44830344</v>
      </c>
      <c r="P550" s="32">
        <v>0.3</v>
      </c>
      <c r="R550" s="2">
        <v>41510000</v>
      </c>
    </row>
    <row r="551" spans="1:18" ht="24" hidden="1" customHeight="1" x14ac:dyDescent="0.2">
      <c r="A551" s="13">
        <v>538</v>
      </c>
      <c r="B551" s="14" t="s">
        <v>5</v>
      </c>
      <c r="C551" s="14" t="s">
        <v>621</v>
      </c>
      <c r="D551" s="14" t="s">
        <v>631</v>
      </c>
      <c r="E551" s="15">
        <v>511320550060001</v>
      </c>
      <c r="F551" s="13">
        <v>49</v>
      </c>
      <c r="G551" s="13">
        <v>91</v>
      </c>
      <c r="H551" s="13">
        <v>140</v>
      </c>
      <c r="I551" s="11">
        <v>28856960</v>
      </c>
      <c r="J551" s="11">
        <v>25794586.666666668</v>
      </c>
      <c r="K551" s="11">
        <v>28856960</v>
      </c>
      <c r="L551" s="11">
        <v>25794586.666666668</v>
      </c>
      <c r="M551" s="11">
        <f t="shared" si="28"/>
        <v>23085568</v>
      </c>
      <c r="N551" s="11">
        <f t="shared" si="29"/>
        <v>20635669.333333336</v>
      </c>
      <c r="O551" s="2">
        <f t="shared" si="27"/>
        <v>37514048</v>
      </c>
      <c r="P551" s="32">
        <v>0.3</v>
      </c>
      <c r="R551" s="2">
        <v>38730000</v>
      </c>
    </row>
    <row r="552" spans="1:18" ht="24" hidden="1" customHeight="1" x14ac:dyDescent="0.2">
      <c r="A552" s="8">
        <v>539</v>
      </c>
      <c r="B552" s="9" t="s">
        <v>5</v>
      </c>
      <c r="C552" s="9" t="s">
        <v>621</v>
      </c>
      <c r="D552" s="9" t="s">
        <v>632</v>
      </c>
      <c r="E552" s="10">
        <v>511320550080001</v>
      </c>
      <c r="F552" s="8">
        <v>156</v>
      </c>
      <c r="G552" s="8">
        <v>232</v>
      </c>
      <c r="H552" s="8">
        <v>388</v>
      </c>
      <c r="I552" s="11">
        <v>53957889.333333336</v>
      </c>
      <c r="J552" s="11">
        <v>46821786.199999996</v>
      </c>
      <c r="K552" s="12">
        <f>I552+(I552*0.05)</f>
        <v>56655783.800000004</v>
      </c>
      <c r="L552" s="12">
        <f>J552+(J552*0.05)</f>
        <v>49162875.509999998</v>
      </c>
      <c r="M552" s="12">
        <f t="shared" si="28"/>
        <v>45324627.040000007</v>
      </c>
      <c r="N552" s="12">
        <f t="shared" si="29"/>
        <v>39330300.408</v>
      </c>
      <c r="O552" s="2">
        <f t="shared" si="27"/>
        <v>73652518.939999998</v>
      </c>
      <c r="P552" s="32">
        <v>0.3</v>
      </c>
      <c r="R552" s="2">
        <v>107170000</v>
      </c>
    </row>
    <row r="553" spans="1:18" ht="24" hidden="1" customHeight="1" x14ac:dyDescent="0.2">
      <c r="A553" s="13">
        <v>540</v>
      </c>
      <c r="B553" s="14" t="s">
        <v>5</v>
      </c>
      <c r="C553" s="14" t="s">
        <v>621</v>
      </c>
      <c r="D553" s="14" t="s">
        <v>633</v>
      </c>
      <c r="E553" s="15">
        <v>511320550100001</v>
      </c>
      <c r="F553" s="13">
        <v>113</v>
      </c>
      <c r="G553" s="13">
        <v>217</v>
      </c>
      <c r="H553" s="13">
        <v>330</v>
      </c>
      <c r="I553" s="11">
        <v>49054744.333333336</v>
      </c>
      <c r="J553" s="11">
        <v>42891892.533333331</v>
      </c>
      <c r="K553" s="11">
        <f t="shared" ref="K553:K555" si="30">I553+(I553*0.05)</f>
        <v>51507481.550000004</v>
      </c>
      <c r="L553" s="11">
        <f t="shared" ref="L553:L555" si="31">J553+(J553*0.05)</f>
        <v>45036487.159999996</v>
      </c>
      <c r="M553" s="11">
        <f t="shared" si="28"/>
        <v>41205985.24000001</v>
      </c>
      <c r="N553" s="11">
        <f t="shared" si="29"/>
        <v>36029189.728</v>
      </c>
      <c r="O553" s="2">
        <f t="shared" si="27"/>
        <v>66959726.015000001</v>
      </c>
      <c r="P553" s="32">
        <v>0.3</v>
      </c>
      <c r="R553" s="2">
        <v>91310000</v>
      </c>
    </row>
    <row r="554" spans="1:18" ht="24" hidden="1" customHeight="1" x14ac:dyDescent="0.2">
      <c r="A554" s="8">
        <v>541</v>
      </c>
      <c r="B554" s="9" t="s">
        <v>5</v>
      </c>
      <c r="C554" s="9" t="s">
        <v>621</v>
      </c>
      <c r="D554" s="9" t="s">
        <v>634</v>
      </c>
      <c r="E554" s="10">
        <v>511320550010001</v>
      </c>
      <c r="F554" s="8">
        <v>24</v>
      </c>
      <c r="G554" s="8">
        <v>84</v>
      </c>
      <c r="H554" s="8">
        <v>108</v>
      </c>
      <c r="I554" s="11">
        <v>24185110</v>
      </c>
      <c r="J554" s="11">
        <v>22186279.333333332</v>
      </c>
      <c r="K554" s="12">
        <f t="shared" si="30"/>
        <v>25394365.5</v>
      </c>
      <c r="L554" s="12">
        <f t="shared" si="31"/>
        <v>23295593.299999997</v>
      </c>
      <c r="M554" s="12">
        <f t="shared" si="28"/>
        <v>20315492.400000002</v>
      </c>
      <c r="N554" s="12">
        <f t="shared" si="29"/>
        <v>18636474.639999997</v>
      </c>
      <c r="O554" s="2">
        <f t="shared" si="27"/>
        <v>33012675.149999999</v>
      </c>
      <c r="P554" s="32">
        <v>0.3</v>
      </c>
      <c r="R554" s="2">
        <v>29990000</v>
      </c>
    </row>
    <row r="555" spans="1:18" ht="24" hidden="1" customHeight="1" x14ac:dyDescent="0.2">
      <c r="A555" s="13">
        <v>542</v>
      </c>
      <c r="B555" s="14" t="s">
        <v>5</v>
      </c>
      <c r="C555" s="14" t="s">
        <v>621</v>
      </c>
      <c r="D555" s="14" t="s">
        <v>635</v>
      </c>
      <c r="E555" s="15" t="s">
        <v>636</v>
      </c>
      <c r="F555" s="13">
        <v>76</v>
      </c>
      <c r="G555" s="13">
        <v>64</v>
      </c>
      <c r="H555" s="13">
        <v>140</v>
      </c>
      <c r="I555" s="11">
        <v>28024800</v>
      </c>
      <c r="J555" s="11">
        <v>25379520</v>
      </c>
      <c r="K555" s="11">
        <f t="shared" si="30"/>
        <v>29426040</v>
      </c>
      <c r="L555" s="11">
        <f t="shared" si="31"/>
        <v>26648496</v>
      </c>
      <c r="M555" s="11">
        <f t="shared" si="28"/>
        <v>23540832</v>
      </c>
      <c r="N555" s="11">
        <f t="shared" si="29"/>
        <v>21318796.800000001</v>
      </c>
      <c r="O555" s="2">
        <f t="shared" si="27"/>
        <v>38253852</v>
      </c>
      <c r="P555" s="32">
        <v>0.3</v>
      </c>
      <c r="R555" s="2">
        <v>38510000</v>
      </c>
    </row>
    <row r="556" spans="1:18" ht="24" hidden="1" customHeight="1" x14ac:dyDescent="0.2">
      <c r="A556" s="8">
        <v>543</v>
      </c>
      <c r="B556" s="9" t="s">
        <v>5</v>
      </c>
      <c r="C556" s="9" t="s">
        <v>621</v>
      </c>
      <c r="D556" s="9" t="s">
        <v>637</v>
      </c>
      <c r="E556" s="10">
        <v>511320550150001</v>
      </c>
      <c r="F556" s="8">
        <v>30</v>
      </c>
      <c r="G556" s="8">
        <v>90</v>
      </c>
      <c r="H556" s="8">
        <v>120</v>
      </c>
      <c r="I556" s="11">
        <v>25691885.333333332</v>
      </c>
      <c r="J556" s="11">
        <v>23431538.466666669</v>
      </c>
      <c r="K556" s="12">
        <v>25691885.333333332</v>
      </c>
      <c r="L556" s="12">
        <v>23431538.466666669</v>
      </c>
      <c r="M556" s="12">
        <f t="shared" si="28"/>
        <v>20553508.266666666</v>
      </c>
      <c r="N556" s="12">
        <f t="shared" si="29"/>
        <v>18745230.773333337</v>
      </c>
      <c r="O556" s="2">
        <f t="shared" si="27"/>
        <v>33399450.93333333</v>
      </c>
      <c r="P556" s="32">
        <v>0.3</v>
      </c>
      <c r="R556" s="2">
        <v>33290000</v>
      </c>
    </row>
    <row r="557" spans="1:18" ht="24" hidden="1" customHeight="1" x14ac:dyDescent="0.2">
      <c r="A557" s="13">
        <v>544</v>
      </c>
      <c r="B557" s="14" t="s">
        <v>5</v>
      </c>
      <c r="C557" s="14" t="s">
        <v>621</v>
      </c>
      <c r="D557" s="14" t="s">
        <v>638</v>
      </c>
      <c r="E557" s="15">
        <v>511320550070001</v>
      </c>
      <c r="F557" s="13">
        <v>97</v>
      </c>
      <c r="G557" s="13">
        <v>183</v>
      </c>
      <c r="H557" s="13">
        <v>280</v>
      </c>
      <c r="I557" s="11">
        <v>42898238</v>
      </c>
      <c r="J557" s="11">
        <v>37565713.466666669</v>
      </c>
      <c r="K557" s="11">
        <f>I557+(I557*0.05)</f>
        <v>45043149.899999999</v>
      </c>
      <c r="L557" s="11">
        <f>J557+(J557*0.05)</f>
        <v>39443999.140000001</v>
      </c>
      <c r="M557" s="11">
        <f t="shared" si="28"/>
        <v>36034519.920000002</v>
      </c>
      <c r="N557" s="11">
        <f t="shared" si="29"/>
        <v>31555199.312000003</v>
      </c>
      <c r="O557" s="2">
        <f t="shared" si="27"/>
        <v>58556094.869999997</v>
      </c>
      <c r="P557" s="32">
        <v>0.3</v>
      </c>
      <c r="R557" s="2">
        <v>77470000</v>
      </c>
    </row>
    <row r="558" spans="1:18" ht="24" hidden="1" customHeight="1" x14ac:dyDescent="0.2">
      <c r="A558" s="8">
        <v>545</v>
      </c>
      <c r="B558" s="9" t="s">
        <v>5</v>
      </c>
      <c r="C558" s="9" t="s">
        <v>621</v>
      </c>
      <c r="D558" s="9" t="s">
        <v>639</v>
      </c>
      <c r="E558" s="10">
        <v>511320550100081</v>
      </c>
      <c r="F558" s="8">
        <v>14</v>
      </c>
      <c r="G558" s="8">
        <v>32</v>
      </c>
      <c r="H558" s="8">
        <v>46</v>
      </c>
      <c r="I558" s="11">
        <v>9572000</v>
      </c>
      <c r="J558" s="11">
        <v>8563226.666666666</v>
      </c>
      <c r="K558" s="12">
        <v>9572000</v>
      </c>
      <c r="L558" s="12">
        <v>8563226.666666666</v>
      </c>
      <c r="M558" s="12">
        <f t="shared" si="28"/>
        <v>7657600</v>
      </c>
      <c r="N558" s="12">
        <f t="shared" si="29"/>
        <v>6850581.333333333</v>
      </c>
      <c r="O558" s="2">
        <f t="shared" si="27"/>
        <v>12443600</v>
      </c>
      <c r="P558" s="32">
        <v>0.3</v>
      </c>
      <c r="R558" s="2">
        <v>12740000</v>
      </c>
    </row>
    <row r="559" spans="1:18" ht="24" hidden="1" customHeight="1" x14ac:dyDescent="0.2">
      <c r="A559" s="13">
        <v>546</v>
      </c>
      <c r="B559" s="14" t="s">
        <v>5</v>
      </c>
      <c r="C559" s="14" t="s">
        <v>621</v>
      </c>
      <c r="D559" s="14" t="s">
        <v>640</v>
      </c>
      <c r="E559" s="15">
        <v>523020550010001</v>
      </c>
      <c r="F559" s="13">
        <v>33</v>
      </c>
      <c r="G559" s="13">
        <v>82</v>
      </c>
      <c r="H559" s="13">
        <v>115</v>
      </c>
      <c r="I559" s="11">
        <v>26825040</v>
      </c>
      <c r="J559" s="11">
        <v>23155560</v>
      </c>
      <c r="K559" s="11">
        <v>26825040</v>
      </c>
      <c r="L559" s="11">
        <v>23155560</v>
      </c>
      <c r="M559" s="11">
        <f t="shared" si="28"/>
        <v>21460032</v>
      </c>
      <c r="N559" s="11">
        <f t="shared" si="29"/>
        <v>18524448</v>
      </c>
      <c r="O559" s="2">
        <f t="shared" ref="O559:O623" si="32">K559+K559*P559</f>
        <v>34872552</v>
      </c>
      <c r="P559" s="32">
        <v>0.3</v>
      </c>
      <c r="R559" s="2">
        <v>31870000</v>
      </c>
    </row>
    <row r="560" spans="1:18" ht="24" hidden="1" customHeight="1" x14ac:dyDescent="0.2">
      <c r="A560" s="8">
        <v>547</v>
      </c>
      <c r="B560" s="9" t="s">
        <v>5</v>
      </c>
      <c r="C560" s="9" t="s">
        <v>621</v>
      </c>
      <c r="D560" s="9" t="s">
        <v>641</v>
      </c>
      <c r="E560" s="10">
        <v>143130550030001</v>
      </c>
      <c r="F560" s="8">
        <v>48</v>
      </c>
      <c r="G560" s="8">
        <v>74</v>
      </c>
      <c r="H560" s="8">
        <v>122</v>
      </c>
      <c r="I560" s="11">
        <v>29132773.333333332</v>
      </c>
      <c r="J560" s="11">
        <v>26278240</v>
      </c>
      <c r="K560" s="12">
        <v>29132773.333333332</v>
      </c>
      <c r="L560" s="12">
        <v>26278240</v>
      </c>
      <c r="M560" s="12">
        <f t="shared" si="28"/>
        <v>23306218.666666668</v>
      </c>
      <c r="N560" s="12">
        <f t="shared" si="29"/>
        <v>21022592</v>
      </c>
      <c r="O560" s="2">
        <f t="shared" si="32"/>
        <v>37872605.333333328</v>
      </c>
      <c r="P560" s="32">
        <v>0.3</v>
      </c>
      <c r="R560" s="2">
        <v>33700000</v>
      </c>
    </row>
    <row r="561" spans="1:18" ht="24" hidden="1" customHeight="1" x14ac:dyDescent="0.2">
      <c r="A561" s="13">
        <v>548</v>
      </c>
      <c r="B561" s="14" t="s">
        <v>5</v>
      </c>
      <c r="C561" s="14" t="s">
        <v>621</v>
      </c>
      <c r="D561" s="14" t="s">
        <v>642</v>
      </c>
      <c r="E561" s="15">
        <v>333930550010001</v>
      </c>
      <c r="F561" s="13">
        <v>43</v>
      </c>
      <c r="G561" s="13">
        <v>98</v>
      </c>
      <c r="H561" s="13">
        <v>141</v>
      </c>
      <c r="I561" s="11">
        <v>33130493.333333332</v>
      </c>
      <c r="J561" s="11">
        <v>29967200</v>
      </c>
      <c r="K561" s="11">
        <f>I561+(I561*0.05)</f>
        <v>34787018</v>
      </c>
      <c r="L561" s="11">
        <f>J561+(J561*0.05)</f>
        <v>31465560</v>
      </c>
      <c r="M561" s="11">
        <f t="shared" si="28"/>
        <v>27829614.400000002</v>
      </c>
      <c r="N561" s="11">
        <f t="shared" si="29"/>
        <v>25172448</v>
      </c>
      <c r="O561" s="2">
        <f t="shared" si="32"/>
        <v>45223123.399999999</v>
      </c>
      <c r="P561" s="32">
        <v>0.3</v>
      </c>
      <c r="R561" s="2">
        <v>39050000</v>
      </c>
    </row>
    <row r="562" spans="1:18" ht="24" hidden="1" customHeight="1" x14ac:dyDescent="0.2">
      <c r="A562" s="8">
        <v>549</v>
      </c>
      <c r="B562" s="9" t="s">
        <v>5</v>
      </c>
      <c r="C562" s="9" t="s">
        <v>621</v>
      </c>
      <c r="D562" s="9" t="s">
        <v>643</v>
      </c>
      <c r="E562" s="10">
        <v>143930550010001</v>
      </c>
      <c r="F562" s="8">
        <v>48</v>
      </c>
      <c r="G562" s="8">
        <v>97</v>
      </c>
      <c r="H562" s="8">
        <v>145</v>
      </c>
      <c r="I562" s="11">
        <v>34574266.666666664</v>
      </c>
      <c r="J562" s="11">
        <v>31214400</v>
      </c>
      <c r="K562" s="12">
        <v>34574266.666666664</v>
      </c>
      <c r="L562" s="12">
        <v>31214400</v>
      </c>
      <c r="M562" s="12">
        <f t="shared" si="28"/>
        <v>27659413.333333332</v>
      </c>
      <c r="N562" s="12">
        <f t="shared" si="29"/>
        <v>24971520</v>
      </c>
      <c r="O562" s="2">
        <f t="shared" si="32"/>
        <v>44946546.666666664</v>
      </c>
      <c r="P562" s="32">
        <v>0.3</v>
      </c>
      <c r="R562" s="2">
        <v>40130000</v>
      </c>
    </row>
    <row r="563" spans="1:18" ht="24" hidden="1" customHeight="1" x14ac:dyDescent="0.2">
      <c r="A563" s="13">
        <v>550</v>
      </c>
      <c r="B563" s="14" t="s">
        <v>5</v>
      </c>
      <c r="C563" s="14" t="s">
        <v>621</v>
      </c>
      <c r="D563" s="14" t="s">
        <v>644</v>
      </c>
      <c r="E563" s="15">
        <v>511320550100031</v>
      </c>
      <c r="F563" s="13">
        <v>19</v>
      </c>
      <c r="G563" s="13">
        <v>26</v>
      </c>
      <c r="H563" s="13">
        <v>45</v>
      </c>
      <c r="I563" s="11">
        <v>9373760</v>
      </c>
      <c r="J563" s="11">
        <v>8429306.666666666</v>
      </c>
      <c r="K563" s="11">
        <v>9373760</v>
      </c>
      <c r="L563" s="11">
        <v>8429306.666666666</v>
      </c>
      <c r="M563" s="11">
        <f t="shared" si="28"/>
        <v>7499008</v>
      </c>
      <c r="N563" s="11">
        <f t="shared" si="29"/>
        <v>6743445.333333333</v>
      </c>
      <c r="O563" s="2">
        <f t="shared" si="32"/>
        <v>12185888</v>
      </c>
      <c r="P563" s="32">
        <v>0.3</v>
      </c>
      <c r="R563" s="2">
        <v>12420000</v>
      </c>
    </row>
    <row r="564" spans="1:18" ht="24" hidden="1" customHeight="1" x14ac:dyDescent="0.2">
      <c r="A564" s="8">
        <v>551</v>
      </c>
      <c r="B564" s="9" t="s">
        <v>5</v>
      </c>
      <c r="C564" s="9" t="s">
        <v>621</v>
      </c>
      <c r="D564" s="9" t="s">
        <v>645</v>
      </c>
      <c r="E564" s="10">
        <v>234230550010001</v>
      </c>
      <c r="F564" s="8">
        <v>30</v>
      </c>
      <c r="G564" s="8">
        <v>90</v>
      </c>
      <c r="H564" s="8">
        <v>120</v>
      </c>
      <c r="I564" s="11">
        <v>28602306.666666668</v>
      </c>
      <c r="J564" s="11">
        <v>25850080</v>
      </c>
      <c r="K564" s="12">
        <v>28602306.666666668</v>
      </c>
      <c r="L564" s="12">
        <v>25850080</v>
      </c>
      <c r="M564" s="12">
        <f t="shared" si="28"/>
        <v>22881845.333333336</v>
      </c>
      <c r="N564" s="12">
        <f t="shared" si="29"/>
        <v>20680064</v>
      </c>
      <c r="O564" s="2">
        <f t="shared" si="32"/>
        <v>37182998.666666672</v>
      </c>
      <c r="P564" s="32">
        <v>0.3</v>
      </c>
      <c r="R564" s="2">
        <v>33290000</v>
      </c>
    </row>
    <row r="565" spans="1:18" ht="24" hidden="1" customHeight="1" x14ac:dyDescent="0.2">
      <c r="A565" s="13">
        <v>552</v>
      </c>
      <c r="B565" s="14" t="s">
        <v>5</v>
      </c>
      <c r="C565" s="14" t="s">
        <v>646</v>
      </c>
      <c r="D565" s="14" t="s">
        <v>647</v>
      </c>
      <c r="E565" s="15">
        <v>514220570040001</v>
      </c>
      <c r="F565" s="13">
        <v>80</v>
      </c>
      <c r="G565" s="13">
        <v>123</v>
      </c>
      <c r="H565" s="13">
        <v>203</v>
      </c>
      <c r="I565" s="11">
        <v>97792000</v>
      </c>
      <c r="J565" s="11">
        <v>91493333.333333328</v>
      </c>
      <c r="K565" s="11">
        <v>65376000</v>
      </c>
      <c r="L565" s="11">
        <v>54480000</v>
      </c>
      <c r="M565" s="11">
        <f t="shared" si="28"/>
        <v>52300800</v>
      </c>
      <c r="N565" s="11">
        <f t="shared" si="29"/>
        <v>43584000</v>
      </c>
      <c r="O565" s="2">
        <f t="shared" si="32"/>
        <v>65376000</v>
      </c>
      <c r="R565" s="2">
        <v>56080000</v>
      </c>
    </row>
    <row r="566" spans="1:18" ht="24" hidden="1" customHeight="1" x14ac:dyDescent="0.2">
      <c r="A566" s="8">
        <v>553</v>
      </c>
      <c r="B566" s="9" t="s">
        <v>5</v>
      </c>
      <c r="C566" s="9" t="s">
        <v>646</v>
      </c>
      <c r="D566" s="9" t="s">
        <v>648</v>
      </c>
      <c r="E566" s="10">
        <v>514220570070031</v>
      </c>
      <c r="F566" s="8">
        <v>22</v>
      </c>
      <c r="G566" s="8">
        <v>41</v>
      </c>
      <c r="H566" s="8">
        <v>63</v>
      </c>
      <c r="I566" s="11">
        <v>13118400</v>
      </c>
      <c r="J566" s="11">
        <v>11927920</v>
      </c>
      <c r="K566" s="12">
        <v>13118400</v>
      </c>
      <c r="L566" s="12">
        <v>11927920</v>
      </c>
      <c r="M566" s="12">
        <f t="shared" si="28"/>
        <v>10494720</v>
      </c>
      <c r="N566" s="12">
        <f t="shared" si="29"/>
        <v>9542336</v>
      </c>
      <c r="O566" s="2">
        <f t="shared" si="32"/>
        <v>13118400</v>
      </c>
      <c r="R566" s="2">
        <v>17420000</v>
      </c>
    </row>
    <row r="567" spans="1:18" ht="24" hidden="1" customHeight="1" x14ac:dyDescent="0.2">
      <c r="A567" s="13">
        <v>554</v>
      </c>
      <c r="B567" s="14" t="s">
        <v>5</v>
      </c>
      <c r="C567" s="14" t="s">
        <v>646</v>
      </c>
      <c r="D567" s="14" t="s">
        <v>649</v>
      </c>
      <c r="E567" s="15">
        <v>514220570010002</v>
      </c>
      <c r="F567" s="13">
        <v>123</v>
      </c>
      <c r="G567" s="13">
        <v>200</v>
      </c>
      <c r="H567" s="13">
        <v>323</v>
      </c>
      <c r="I567" s="11">
        <v>70871515.333333328</v>
      </c>
      <c r="J567" s="11">
        <v>64544983.133333333</v>
      </c>
      <c r="K567" s="11">
        <v>70871515.333333328</v>
      </c>
      <c r="L567" s="11">
        <v>64544983.133333333</v>
      </c>
      <c r="M567" s="11">
        <f t="shared" si="28"/>
        <v>56697212.266666666</v>
      </c>
      <c r="N567" s="11">
        <f t="shared" si="29"/>
        <v>51635986.506666668</v>
      </c>
      <c r="O567" s="2">
        <f t="shared" si="32"/>
        <v>70871515.333333328</v>
      </c>
      <c r="R567" s="2">
        <v>89270000</v>
      </c>
    </row>
    <row r="568" spans="1:18" ht="24" hidden="1" customHeight="1" x14ac:dyDescent="0.2">
      <c r="A568" s="8">
        <v>555</v>
      </c>
      <c r="B568" s="9" t="s">
        <v>5</v>
      </c>
      <c r="C568" s="9" t="s">
        <v>646</v>
      </c>
      <c r="D568" s="9" t="s">
        <v>650</v>
      </c>
      <c r="E568" s="10">
        <v>514220570050001</v>
      </c>
      <c r="F568" s="8">
        <v>61</v>
      </c>
      <c r="G568" s="8">
        <v>144</v>
      </c>
      <c r="H568" s="8">
        <v>205</v>
      </c>
      <c r="I568" s="11">
        <v>74461333.333333328</v>
      </c>
      <c r="J568" s="11">
        <v>66106666.666666664</v>
      </c>
      <c r="K568" s="12">
        <v>66384000</v>
      </c>
      <c r="L568" s="12">
        <v>55320000</v>
      </c>
      <c r="M568" s="12">
        <f t="shared" si="28"/>
        <v>53107200</v>
      </c>
      <c r="N568" s="12">
        <f t="shared" si="29"/>
        <v>44256000</v>
      </c>
      <c r="O568" s="2">
        <f t="shared" si="32"/>
        <v>66384000</v>
      </c>
      <c r="R568" s="2">
        <v>56800000</v>
      </c>
    </row>
    <row r="569" spans="1:18" ht="24" customHeight="1" x14ac:dyDescent="0.2">
      <c r="A569" s="13">
        <v>556</v>
      </c>
      <c r="B569" s="14" t="s">
        <v>5</v>
      </c>
      <c r="C569" s="14" t="s">
        <v>646</v>
      </c>
      <c r="D569" s="14" t="s">
        <v>651</v>
      </c>
      <c r="E569" s="15">
        <v>514120570080001</v>
      </c>
      <c r="F569" s="13">
        <v>11</v>
      </c>
      <c r="G569" s="13">
        <v>29</v>
      </c>
      <c r="H569" s="13">
        <v>40</v>
      </c>
      <c r="I569" s="11">
        <v>8899200</v>
      </c>
      <c r="J569" s="11">
        <v>7831680</v>
      </c>
      <c r="K569" s="11">
        <v>8899200</v>
      </c>
      <c r="L569" s="11">
        <v>7831680</v>
      </c>
      <c r="M569" s="11">
        <f t="shared" si="28"/>
        <v>7119360</v>
      </c>
      <c r="N569" s="11">
        <f t="shared" si="29"/>
        <v>6265344</v>
      </c>
      <c r="O569" s="2">
        <f t="shared" si="32"/>
        <v>13348800</v>
      </c>
      <c r="P569" s="32">
        <v>0.5</v>
      </c>
      <c r="R569" s="2">
        <v>11090000</v>
      </c>
    </row>
    <row r="570" spans="1:18" ht="24" customHeight="1" x14ac:dyDescent="0.2">
      <c r="A570" s="8">
        <v>557</v>
      </c>
      <c r="B570" s="9" t="s">
        <v>5</v>
      </c>
      <c r="C570" s="9" t="s">
        <v>646</v>
      </c>
      <c r="D570" s="9" t="s">
        <v>652</v>
      </c>
      <c r="E570" s="10">
        <v>514220570030011</v>
      </c>
      <c r="F570" s="8">
        <v>21</v>
      </c>
      <c r="G570" s="8">
        <v>43</v>
      </c>
      <c r="H570" s="8">
        <v>64</v>
      </c>
      <c r="I570" s="11">
        <v>25229333.333333332</v>
      </c>
      <c r="J570" s="11">
        <v>22080000</v>
      </c>
      <c r="K570" s="12">
        <v>20688000</v>
      </c>
      <c r="L570" s="12">
        <v>17240000</v>
      </c>
      <c r="M570" s="12">
        <f t="shared" si="28"/>
        <v>16550400</v>
      </c>
      <c r="N570" s="12">
        <f t="shared" si="29"/>
        <v>13792000</v>
      </c>
      <c r="O570" s="2">
        <f t="shared" si="32"/>
        <v>31032000</v>
      </c>
      <c r="P570" s="32">
        <v>0.5</v>
      </c>
      <c r="R570" s="2">
        <v>17710000</v>
      </c>
    </row>
    <row r="571" spans="1:18" ht="24" hidden="1" customHeight="1" x14ac:dyDescent="0.2">
      <c r="A571" s="13">
        <v>558</v>
      </c>
      <c r="B571" s="14" t="s">
        <v>5</v>
      </c>
      <c r="C571" s="14" t="s">
        <v>646</v>
      </c>
      <c r="D571" s="14" t="s">
        <v>653</v>
      </c>
      <c r="E571" s="15">
        <v>514120570010011</v>
      </c>
      <c r="F571" s="13">
        <v>50</v>
      </c>
      <c r="G571" s="13">
        <v>90</v>
      </c>
      <c r="H571" s="13">
        <v>140</v>
      </c>
      <c r="I571" s="11">
        <v>47060000</v>
      </c>
      <c r="J571" s="11">
        <v>42616666.666666664</v>
      </c>
      <c r="K571" s="11">
        <v>45180000</v>
      </c>
      <c r="L571" s="11">
        <v>37650000</v>
      </c>
      <c r="M571" s="11">
        <f t="shared" si="28"/>
        <v>36144000</v>
      </c>
      <c r="N571" s="11">
        <f t="shared" si="29"/>
        <v>30120000</v>
      </c>
      <c r="O571" s="2">
        <f t="shared" si="32"/>
        <v>45180000</v>
      </c>
      <c r="R571" s="2">
        <v>38720000</v>
      </c>
    </row>
    <row r="572" spans="1:18" ht="24" customHeight="1" x14ac:dyDescent="0.2">
      <c r="A572" s="13"/>
      <c r="B572" s="14" t="s">
        <v>5</v>
      </c>
      <c r="C572" s="14" t="s">
        <v>646</v>
      </c>
      <c r="D572" s="14" t="s">
        <v>2260</v>
      </c>
      <c r="E572" s="15"/>
      <c r="F572" s="13"/>
      <c r="G572" s="13"/>
      <c r="H572" s="13"/>
      <c r="I572" s="11"/>
      <c r="J572" s="11"/>
      <c r="K572" s="11">
        <v>48000000</v>
      </c>
      <c r="L572" s="11"/>
      <c r="M572" s="11">
        <f t="shared" si="28"/>
        <v>38400000</v>
      </c>
      <c r="N572" s="11"/>
      <c r="O572" s="2">
        <f t="shared" si="32"/>
        <v>72000000</v>
      </c>
      <c r="P572" s="32">
        <v>0.5</v>
      </c>
      <c r="R572" s="2" t="e">
        <v>#N/A</v>
      </c>
    </row>
    <row r="573" spans="1:18" ht="24" customHeight="1" x14ac:dyDescent="0.2">
      <c r="A573" s="8">
        <v>559</v>
      </c>
      <c r="B573" s="9" t="s">
        <v>5</v>
      </c>
      <c r="C573" s="9" t="s">
        <v>646</v>
      </c>
      <c r="D573" s="9" t="s">
        <v>654</v>
      </c>
      <c r="E573" s="10">
        <v>514120570060001</v>
      </c>
      <c r="F573" s="8">
        <v>92</v>
      </c>
      <c r="G573" s="8">
        <v>220</v>
      </c>
      <c r="H573" s="8">
        <v>312</v>
      </c>
      <c r="I573" s="11">
        <v>63980800</v>
      </c>
      <c r="J573" s="11">
        <v>58310800</v>
      </c>
      <c r="K573" s="12">
        <v>63980800</v>
      </c>
      <c r="L573" s="12">
        <v>58310800</v>
      </c>
      <c r="M573" s="12">
        <f t="shared" si="28"/>
        <v>51184640</v>
      </c>
      <c r="N573" s="12">
        <f t="shared" si="29"/>
        <v>46648640</v>
      </c>
      <c r="O573" s="2">
        <f t="shared" si="32"/>
        <v>95971200</v>
      </c>
      <c r="P573" s="32">
        <v>0.5</v>
      </c>
      <c r="R573" s="2">
        <v>86450000</v>
      </c>
    </row>
    <row r="574" spans="1:18" ht="24" customHeight="1" x14ac:dyDescent="0.2">
      <c r="A574" s="13">
        <v>560</v>
      </c>
      <c r="B574" s="14" t="s">
        <v>5</v>
      </c>
      <c r="C574" s="14" t="s">
        <v>646</v>
      </c>
      <c r="D574" s="14" t="s">
        <v>655</v>
      </c>
      <c r="E574" s="15">
        <v>514120570070002</v>
      </c>
      <c r="F574" s="13">
        <v>32</v>
      </c>
      <c r="G574" s="13">
        <v>73</v>
      </c>
      <c r="H574" s="13">
        <v>105</v>
      </c>
      <c r="I574" s="11">
        <v>25764000</v>
      </c>
      <c r="J574" s="11">
        <v>23012000</v>
      </c>
      <c r="K574" s="11">
        <v>25764000</v>
      </c>
      <c r="L574" s="11">
        <v>23012000</v>
      </c>
      <c r="M574" s="11">
        <f t="shared" si="28"/>
        <v>20611200</v>
      </c>
      <c r="N574" s="11">
        <f t="shared" si="29"/>
        <v>18409600</v>
      </c>
      <c r="O574" s="2">
        <f t="shared" si="32"/>
        <v>38646000</v>
      </c>
      <c r="P574" s="32">
        <v>0.5</v>
      </c>
      <c r="R574" s="2">
        <v>29080000</v>
      </c>
    </row>
    <row r="575" spans="1:18" ht="24" customHeight="1" x14ac:dyDescent="0.2">
      <c r="A575" s="8">
        <v>561</v>
      </c>
      <c r="B575" s="9" t="s">
        <v>5</v>
      </c>
      <c r="C575" s="9" t="s">
        <v>646</v>
      </c>
      <c r="D575" s="9" t="s">
        <v>656</v>
      </c>
      <c r="E575" s="10" t="s">
        <v>657</v>
      </c>
      <c r="F575" s="8">
        <v>61</v>
      </c>
      <c r="G575" s="8">
        <v>123</v>
      </c>
      <c r="H575" s="8">
        <v>184</v>
      </c>
      <c r="I575" s="11">
        <v>44499600</v>
      </c>
      <c r="J575" s="11">
        <v>39543600</v>
      </c>
      <c r="K575" s="12">
        <v>44499600</v>
      </c>
      <c r="L575" s="12">
        <v>39543600</v>
      </c>
      <c r="M575" s="12">
        <f t="shared" si="28"/>
        <v>35599680</v>
      </c>
      <c r="N575" s="12">
        <f t="shared" si="29"/>
        <v>31634880</v>
      </c>
      <c r="O575" s="2">
        <f t="shared" si="32"/>
        <v>66749400</v>
      </c>
      <c r="P575" s="32">
        <v>0.5</v>
      </c>
      <c r="R575" s="2">
        <v>50930000</v>
      </c>
    </row>
    <row r="576" spans="1:18" ht="24" hidden="1" customHeight="1" x14ac:dyDescent="0.2">
      <c r="A576" s="13">
        <v>562</v>
      </c>
      <c r="B576" s="14" t="s">
        <v>5</v>
      </c>
      <c r="C576" s="14" t="s">
        <v>646</v>
      </c>
      <c r="D576" s="14" t="s">
        <v>658</v>
      </c>
      <c r="E576" s="15">
        <v>514220570030021</v>
      </c>
      <c r="F576" s="13">
        <v>23</v>
      </c>
      <c r="G576" s="13">
        <v>59</v>
      </c>
      <c r="H576" s="13">
        <v>82</v>
      </c>
      <c r="I576" s="11">
        <v>19042480</v>
      </c>
      <c r="J576" s="11">
        <v>17549013.333333332</v>
      </c>
      <c r="K576" s="11">
        <v>19042480</v>
      </c>
      <c r="L576" s="11">
        <v>17549013.333333332</v>
      </c>
      <c r="M576" s="11">
        <f t="shared" si="28"/>
        <v>15233984</v>
      </c>
      <c r="N576" s="11">
        <f t="shared" si="29"/>
        <v>14039210.666666666</v>
      </c>
      <c r="O576" s="2">
        <f t="shared" si="32"/>
        <v>19042480</v>
      </c>
      <c r="R576" s="2">
        <v>22730000</v>
      </c>
    </row>
    <row r="577" spans="1:18" ht="24" customHeight="1" x14ac:dyDescent="0.2">
      <c r="A577" s="8">
        <v>563</v>
      </c>
      <c r="B577" s="9" t="s">
        <v>5</v>
      </c>
      <c r="C577" s="9" t="s">
        <v>646</v>
      </c>
      <c r="D577" s="9" t="s">
        <v>659</v>
      </c>
      <c r="E577" s="10">
        <v>514120570050091</v>
      </c>
      <c r="F577" s="8">
        <v>44</v>
      </c>
      <c r="G577" s="8">
        <v>76</v>
      </c>
      <c r="H577" s="8">
        <v>120</v>
      </c>
      <c r="I577" s="11">
        <v>29653600</v>
      </c>
      <c r="J577" s="11">
        <v>26928373.333333332</v>
      </c>
      <c r="K577" s="12">
        <v>29653600</v>
      </c>
      <c r="L577" s="12">
        <v>26928373.333333332</v>
      </c>
      <c r="M577" s="12">
        <f t="shared" si="28"/>
        <v>23722880</v>
      </c>
      <c r="N577" s="12">
        <f t="shared" si="29"/>
        <v>21542698.666666668</v>
      </c>
      <c r="O577" s="2">
        <f t="shared" si="32"/>
        <v>44480400</v>
      </c>
      <c r="P577" s="32">
        <v>0.5</v>
      </c>
      <c r="R577" s="2">
        <v>33180000</v>
      </c>
    </row>
    <row r="578" spans="1:18" ht="24" customHeight="1" x14ac:dyDescent="0.2">
      <c r="A578" s="13">
        <v>564</v>
      </c>
      <c r="B578" s="14" t="s">
        <v>5</v>
      </c>
      <c r="C578" s="14" t="s">
        <v>646</v>
      </c>
      <c r="D578" s="17" t="s">
        <v>660</v>
      </c>
      <c r="E578" s="15">
        <v>514120570050101</v>
      </c>
      <c r="F578" s="13">
        <v>28</v>
      </c>
      <c r="G578" s="13">
        <v>68</v>
      </c>
      <c r="H578" s="13">
        <v>96</v>
      </c>
      <c r="I578" s="11">
        <v>22442000</v>
      </c>
      <c r="J578" s="11">
        <v>20294666.666666668</v>
      </c>
      <c r="K578" s="11">
        <v>22442000</v>
      </c>
      <c r="L578" s="11">
        <v>20294666.666666668</v>
      </c>
      <c r="M578" s="11">
        <f t="shared" si="28"/>
        <v>17953600</v>
      </c>
      <c r="N578" s="11">
        <f t="shared" si="29"/>
        <v>16235733.333333336</v>
      </c>
      <c r="O578" s="2">
        <f t="shared" si="32"/>
        <v>33663000</v>
      </c>
      <c r="P578" s="32">
        <v>0.5</v>
      </c>
      <c r="R578" s="2">
        <v>26600000</v>
      </c>
    </row>
    <row r="579" spans="1:18" ht="24" customHeight="1" x14ac:dyDescent="0.2">
      <c r="A579" s="8">
        <v>565</v>
      </c>
      <c r="B579" s="9" t="s">
        <v>5</v>
      </c>
      <c r="C579" s="9" t="s">
        <v>646</v>
      </c>
      <c r="D579" s="18" t="s">
        <v>661</v>
      </c>
      <c r="E579" s="10">
        <v>514120570090001</v>
      </c>
      <c r="F579" s="8">
        <v>43</v>
      </c>
      <c r="G579" s="8">
        <v>97</v>
      </c>
      <c r="H579" s="8">
        <v>140</v>
      </c>
      <c r="I579" s="11">
        <v>34460000</v>
      </c>
      <c r="J579" s="11">
        <v>31251066.666666668</v>
      </c>
      <c r="K579" s="12">
        <v>34460000</v>
      </c>
      <c r="L579" s="12">
        <v>31251066.666666668</v>
      </c>
      <c r="M579" s="12">
        <f t="shared" si="28"/>
        <v>27568000</v>
      </c>
      <c r="N579" s="12">
        <f t="shared" si="29"/>
        <v>25000853.333333336</v>
      </c>
      <c r="O579" s="2">
        <f t="shared" si="32"/>
        <v>51690000</v>
      </c>
      <c r="P579" s="32">
        <v>0.5</v>
      </c>
      <c r="R579" s="2">
        <v>38780000</v>
      </c>
    </row>
    <row r="580" spans="1:18" ht="24" customHeight="1" x14ac:dyDescent="0.2">
      <c r="A580" s="13">
        <v>566</v>
      </c>
      <c r="B580" s="14" t="s">
        <v>5</v>
      </c>
      <c r="C580" s="14" t="s">
        <v>646</v>
      </c>
      <c r="D580" s="14" t="s">
        <v>662</v>
      </c>
      <c r="E580" s="15">
        <v>514120570100002</v>
      </c>
      <c r="F580" s="13">
        <v>25</v>
      </c>
      <c r="G580" s="13">
        <v>75</v>
      </c>
      <c r="H580" s="13">
        <v>100</v>
      </c>
      <c r="I580" s="11">
        <v>24726000</v>
      </c>
      <c r="J580" s="11">
        <v>22028240</v>
      </c>
      <c r="K580" s="11">
        <v>24726000</v>
      </c>
      <c r="L580" s="11">
        <v>22028240</v>
      </c>
      <c r="M580" s="11">
        <f t="shared" si="28"/>
        <v>19780800</v>
      </c>
      <c r="N580" s="11">
        <f t="shared" si="29"/>
        <v>17622592</v>
      </c>
      <c r="O580" s="2">
        <f t="shared" si="32"/>
        <v>37089000</v>
      </c>
      <c r="P580" s="32">
        <v>0.5</v>
      </c>
      <c r="R580" s="2">
        <v>27740000</v>
      </c>
    </row>
    <row r="581" spans="1:18" ht="24" customHeight="1" x14ac:dyDescent="0.2">
      <c r="A581" s="8">
        <v>567</v>
      </c>
      <c r="B581" s="9" t="s">
        <v>5</v>
      </c>
      <c r="C581" s="9" t="s">
        <v>646</v>
      </c>
      <c r="D581" s="9" t="s">
        <v>663</v>
      </c>
      <c r="E581" s="10" t="s">
        <v>664</v>
      </c>
      <c r="F581" s="8">
        <v>41</v>
      </c>
      <c r="G581" s="8">
        <v>92</v>
      </c>
      <c r="H581" s="8">
        <v>133</v>
      </c>
      <c r="I581" s="11">
        <v>32343600</v>
      </c>
      <c r="J581" s="11">
        <v>28756600</v>
      </c>
      <c r="K581" s="12">
        <v>32343600</v>
      </c>
      <c r="L581" s="12">
        <v>28756600</v>
      </c>
      <c r="M581" s="12">
        <f t="shared" si="28"/>
        <v>25874880</v>
      </c>
      <c r="N581" s="12">
        <f t="shared" si="29"/>
        <v>23005280</v>
      </c>
      <c r="O581" s="2">
        <f t="shared" si="32"/>
        <v>48515400</v>
      </c>
      <c r="P581" s="32">
        <v>0.5</v>
      </c>
      <c r="R581" s="2">
        <v>36830000</v>
      </c>
    </row>
    <row r="582" spans="1:18" ht="24" hidden="1" customHeight="1" x14ac:dyDescent="0.2">
      <c r="A582" s="13">
        <v>568</v>
      </c>
      <c r="B582" s="14" t="s">
        <v>5</v>
      </c>
      <c r="C582" s="14" t="s">
        <v>665</v>
      </c>
      <c r="D582" s="14" t="s">
        <v>666</v>
      </c>
      <c r="E582" s="15">
        <v>422420590010001</v>
      </c>
      <c r="F582" s="13">
        <v>66</v>
      </c>
      <c r="G582" s="13">
        <v>184</v>
      </c>
      <c r="H582" s="13">
        <v>250</v>
      </c>
      <c r="I582" s="11">
        <v>52483866.666666664</v>
      </c>
      <c r="J582" s="11">
        <v>47628426.666666664</v>
      </c>
      <c r="K582" s="11">
        <v>52483866.666666664</v>
      </c>
      <c r="L582" s="11">
        <v>47628426.666666664</v>
      </c>
      <c r="M582" s="11">
        <f t="shared" si="28"/>
        <v>41987093.333333336</v>
      </c>
      <c r="N582" s="11">
        <f t="shared" si="29"/>
        <v>38102741.333333336</v>
      </c>
      <c r="O582" s="2">
        <f t="shared" si="32"/>
        <v>68229026.666666657</v>
      </c>
      <c r="P582" s="32">
        <v>0.3</v>
      </c>
      <c r="R582" s="2">
        <v>69330000</v>
      </c>
    </row>
    <row r="583" spans="1:18" ht="24" hidden="1" customHeight="1" x14ac:dyDescent="0.2">
      <c r="A583" s="8">
        <v>569</v>
      </c>
      <c r="B583" s="9" t="s">
        <v>5</v>
      </c>
      <c r="C583" s="9" t="s">
        <v>665</v>
      </c>
      <c r="D583" s="9" t="s">
        <v>667</v>
      </c>
      <c r="E583" s="10" t="s">
        <v>668</v>
      </c>
      <c r="F583" s="8">
        <v>66</v>
      </c>
      <c r="G583" s="8">
        <v>184</v>
      </c>
      <c r="H583" s="8">
        <v>250</v>
      </c>
      <c r="I583" s="11">
        <v>59252400</v>
      </c>
      <c r="J583" s="11">
        <v>51969240</v>
      </c>
      <c r="K583" s="12">
        <v>59252400</v>
      </c>
      <c r="L583" s="12">
        <v>51969240</v>
      </c>
      <c r="M583" s="12">
        <f t="shared" si="28"/>
        <v>47401920</v>
      </c>
      <c r="N583" s="12">
        <f t="shared" si="29"/>
        <v>41575392</v>
      </c>
      <c r="O583" s="2">
        <f t="shared" si="32"/>
        <v>77028120</v>
      </c>
      <c r="P583" s="32">
        <v>0.3</v>
      </c>
      <c r="R583" s="2">
        <v>69330000</v>
      </c>
    </row>
    <row r="584" spans="1:18" ht="24" hidden="1" customHeight="1" x14ac:dyDescent="0.2">
      <c r="A584" s="13">
        <v>570</v>
      </c>
      <c r="B584" s="14" t="s">
        <v>5</v>
      </c>
      <c r="C584" s="14" t="s">
        <v>665</v>
      </c>
      <c r="D584" s="14" t="s">
        <v>669</v>
      </c>
      <c r="E584" s="15" t="s">
        <v>670</v>
      </c>
      <c r="F584" s="13">
        <v>56</v>
      </c>
      <c r="G584" s="13">
        <v>98</v>
      </c>
      <c r="H584" s="13">
        <v>154</v>
      </c>
      <c r="I584" s="11">
        <v>36633600</v>
      </c>
      <c r="J584" s="11">
        <v>31969440</v>
      </c>
      <c r="K584" s="11">
        <v>36633600</v>
      </c>
      <c r="L584" s="11">
        <v>31969440</v>
      </c>
      <c r="M584" s="11">
        <f t="shared" si="28"/>
        <v>29306880</v>
      </c>
      <c r="N584" s="11">
        <f t="shared" si="29"/>
        <v>25575552</v>
      </c>
      <c r="O584" s="2">
        <f t="shared" si="32"/>
        <v>47623680</v>
      </c>
      <c r="P584" s="32">
        <v>0.3</v>
      </c>
      <c r="R584" s="2">
        <v>42580000</v>
      </c>
    </row>
    <row r="585" spans="1:18" ht="24" hidden="1" customHeight="1" x14ac:dyDescent="0.2">
      <c r="A585" s="8">
        <v>571</v>
      </c>
      <c r="B585" s="9" t="s">
        <v>5</v>
      </c>
      <c r="C585" s="9" t="s">
        <v>665</v>
      </c>
      <c r="D585" s="9" t="s">
        <v>671</v>
      </c>
      <c r="E585" s="10" t="s">
        <v>672</v>
      </c>
      <c r="F585" s="8">
        <v>80</v>
      </c>
      <c r="G585" s="8">
        <v>138</v>
      </c>
      <c r="H585" s="8">
        <v>218</v>
      </c>
      <c r="I585" s="11">
        <v>51106560</v>
      </c>
      <c r="J585" s="11">
        <v>44762720</v>
      </c>
      <c r="K585" s="12">
        <v>51106560</v>
      </c>
      <c r="L585" s="12">
        <v>44762720</v>
      </c>
      <c r="M585" s="12">
        <f t="shared" si="28"/>
        <v>40885248</v>
      </c>
      <c r="N585" s="12">
        <f t="shared" si="29"/>
        <v>35810176</v>
      </c>
      <c r="O585" s="2">
        <f t="shared" si="32"/>
        <v>66438528</v>
      </c>
      <c r="P585" s="32">
        <v>0.3</v>
      </c>
      <c r="R585" s="2">
        <v>60280000</v>
      </c>
    </row>
    <row r="586" spans="1:18" ht="24" hidden="1" customHeight="1" x14ac:dyDescent="0.2">
      <c r="A586" s="13">
        <v>572</v>
      </c>
      <c r="B586" s="14" t="s">
        <v>5</v>
      </c>
      <c r="C586" s="14" t="s">
        <v>665</v>
      </c>
      <c r="D586" s="14" t="s">
        <v>673</v>
      </c>
      <c r="E586" s="15">
        <v>512020590010001</v>
      </c>
      <c r="F586" s="13">
        <v>56</v>
      </c>
      <c r="G586" s="13">
        <v>98</v>
      </c>
      <c r="H586" s="13">
        <v>154</v>
      </c>
      <c r="I586" s="11">
        <v>32478720</v>
      </c>
      <c r="J586" s="11">
        <v>29456640</v>
      </c>
      <c r="K586" s="11">
        <v>32478720</v>
      </c>
      <c r="L586" s="11">
        <v>29456640</v>
      </c>
      <c r="M586" s="11">
        <f t="shared" si="28"/>
        <v>25982976</v>
      </c>
      <c r="N586" s="11">
        <f t="shared" si="29"/>
        <v>23565312</v>
      </c>
      <c r="O586" s="2">
        <f t="shared" si="32"/>
        <v>42222336</v>
      </c>
      <c r="P586" s="32">
        <v>0.3</v>
      </c>
      <c r="R586" s="2">
        <v>42580000</v>
      </c>
    </row>
    <row r="587" spans="1:18" ht="24" hidden="1" customHeight="1" x14ac:dyDescent="0.2">
      <c r="A587" s="8">
        <v>573</v>
      </c>
      <c r="B587" s="9" t="s">
        <v>5</v>
      </c>
      <c r="C587" s="9" t="s">
        <v>665</v>
      </c>
      <c r="D587" s="9" t="s">
        <v>674</v>
      </c>
      <c r="E587" s="10">
        <v>512020590020001</v>
      </c>
      <c r="F587" s="8">
        <v>80</v>
      </c>
      <c r="G587" s="8">
        <v>138</v>
      </c>
      <c r="H587" s="8">
        <v>218</v>
      </c>
      <c r="I587" s="11">
        <v>46014880</v>
      </c>
      <c r="J587" s="11">
        <v>41819253.333333336</v>
      </c>
      <c r="K587" s="12">
        <v>46014880</v>
      </c>
      <c r="L587" s="12">
        <v>41819253.333333336</v>
      </c>
      <c r="M587" s="12">
        <f t="shared" si="28"/>
        <v>36811904</v>
      </c>
      <c r="N587" s="12">
        <f t="shared" si="29"/>
        <v>33455402.666666672</v>
      </c>
      <c r="O587" s="2">
        <f t="shared" si="32"/>
        <v>59819344</v>
      </c>
      <c r="P587" s="32">
        <v>0.3</v>
      </c>
      <c r="R587" s="2">
        <v>60280000</v>
      </c>
    </row>
    <row r="588" spans="1:18" ht="24" hidden="1" customHeight="1" x14ac:dyDescent="0.2">
      <c r="A588" s="13">
        <v>574</v>
      </c>
      <c r="B588" s="14" t="s">
        <v>5</v>
      </c>
      <c r="C588" s="14" t="s">
        <v>665</v>
      </c>
      <c r="D588" s="14" t="s">
        <v>675</v>
      </c>
      <c r="E588" s="15">
        <v>333230590010001</v>
      </c>
      <c r="F588" s="13">
        <v>18</v>
      </c>
      <c r="G588" s="13">
        <v>102</v>
      </c>
      <c r="H588" s="13">
        <v>120</v>
      </c>
      <c r="I588" s="11">
        <v>30380160</v>
      </c>
      <c r="J588" s="11">
        <v>27620320</v>
      </c>
      <c r="K588" s="11">
        <v>30380160</v>
      </c>
      <c r="L588" s="11">
        <v>27620320</v>
      </c>
      <c r="M588" s="11">
        <f t="shared" si="28"/>
        <v>24304128</v>
      </c>
      <c r="N588" s="11">
        <f t="shared" si="29"/>
        <v>22096256</v>
      </c>
      <c r="O588" s="2">
        <f t="shared" si="32"/>
        <v>39494208</v>
      </c>
      <c r="P588" s="32">
        <v>0.3</v>
      </c>
      <c r="R588" s="2">
        <v>33390000</v>
      </c>
    </row>
    <row r="589" spans="1:18" ht="24" hidden="1" customHeight="1" x14ac:dyDescent="0.2">
      <c r="A589" s="8">
        <v>575</v>
      </c>
      <c r="B589" s="9" t="s">
        <v>5</v>
      </c>
      <c r="C589" s="9" t="s">
        <v>665</v>
      </c>
      <c r="D589" s="9" t="s">
        <v>676</v>
      </c>
      <c r="E589" s="10">
        <v>513120590010011</v>
      </c>
      <c r="F589" s="8">
        <v>15</v>
      </c>
      <c r="G589" s="8">
        <v>25</v>
      </c>
      <c r="H589" s="8">
        <v>40</v>
      </c>
      <c r="I589" s="11">
        <v>8546880</v>
      </c>
      <c r="J589" s="11">
        <v>7783840</v>
      </c>
      <c r="K589" s="12">
        <v>8546880</v>
      </c>
      <c r="L589" s="12">
        <v>7783840</v>
      </c>
      <c r="M589" s="12">
        <f t="shared" si="28"/>
        <v>6837504</v>
      </c>
      <c r="N589" s="12">
        <f t="shared" si="29"/>
        <v>6227072</v>
      </c>
      <c r="O589" s="2">
        <f t="shared" si="32"/>
        <v>11110944</v>
      </c>
      <c r="P589" s="32">
        <v>0.3</v>
      </c>
      <c r="R589" s="2">
        <v>11050000</v>
      </c>
    </row>
    <row r="590" spans="1:18" ht="24" hidden="1" customHeight="1" x14ac:dyDescent="0.2">
      <c r="A590" s="13">
        <v>576</v>
      </c>
      <c r="B590" s="14" t="s">
        <v>5</v>
      </c>
      <c r="C590" s="14" t="s">
        <v>665</v>
      </c>
      <c r="D590" s="14" t="s">
        <v>677</v>
      </c>
      <c r="E590" s="15">
        <v>422420590070011</v>
      </c>
      <c r="F590" s="13">
        <v>25</v>
      </c>
      <c r="G590" s="13">
        <v>40</v>
      </c>
      <c r="H590" s="13">
        <v>65</v>
      </c>
      <c r="I590" s="11">
        <v>13791680</v>
      </c>
      <c r="J590" s="11">
        <v>12567866.666666666</v>
      </c>
      <c r="K590" s="11">
        <v>13791680</v>
      </c>
      <c r="L590" s="11">
        <v>12567866.666666666</v>
      </c>
      <c r="M590" s="11">
        <f t="shared" si="28"/>
        <v>11033344</v>
      </c>
      <c r="N590" s="11">
        <f t="shared" si="29"/>
        <v>10054293.333333334</v>
      </c>
      <c r="O590" s="2">
        <f t="shared" si="32"/>
        <v>17929184</v>
      </c>
      <c r="P590" s="32">
        <v>0.3</v>
      </c>
      <c r="R590" s="2">
        <v>17960000</v>
      </c>
    </row>
    <row r="591" spans="1:18" ht="24" hidden="1" customHeight="1" x14ac:dyDescent="0.2">
      <c r="A591" s="8">
        <v>577</v>
      </c>
      <c r="B591" s="9" t="s">
        <v>5</v>
      </c>
      <c r="C591" s="9" t="s">
        <v>665</v>
      </c>
      <c r="D591" s="9" t="s">
        <v>678</v>
      </c>
      <c r="E591" s="10">
        <v>513220590010001</v>
      </c>
      <c r="F591" s="8">
        <v>31</v>
      </c>
      <c r="G591" s="8">
        <v>54</v>
      </c>
      <c r="H591" s="8">
        <v>85</v>
      </c>
      <c r="I591" s="11">
        <v>20473680</v>
      </c>
      <c r="J591" s="11">
        <v>18027400</v>
      </c>
      <c r="K591" s="12">
        <v>20473680</v>
      </c>
      <c r="L591" s="12">
        <v>18027400</v>
      </c>
      <c r="M591" s="12">
        <f t="shared" si="28"/>
        <v>16378944</v>
      </c>
      <c r="N591" s="12">
        <f t="shared" si="29"/>
        <v>14421920</v>
      </c>
      <c r="O591" s="2">
        <f t="shared" si="32"/>
        <v>26615784</v>
      </c>
      <c r="P591" s="32">
        <v>0.3</v>
      </c>
      <c r="R591" s="2">
        <v>23500000</v>
      </c>
    </row>
    <row r="592" spans="1:18" ht="24" hidden="1" customHeight="1" x14ac:dyDescent="0.2">
      <c r="A592" s="13">
        <v>578</v>
      </c>
      <c r="B592" s="14" t="s">
        <v>5</v>
      </c>
      <c r="C592" s="14" t="s">
        <v>665</v>
      </c>
      <c r="D592" s="14" t="s">
        <v>679</v>
      </c>
      <c r="E592" s="15" t="s">
        <v>680</v>
      </c>
      <c r="F592" s="13">
        <v>64</v>
      </c>
      <c r="G592" s="13">
        <v>96</v>
      </c>
      <c r="H592" s="13">
        <v>160</v>
      </c>
      <c r="I592" s="11">
        <v>38085840</v>
      </c>
      <c r="J592" s="11">
        <v>33319080</v>
      </c>
      <c r="K592" s="11">
        <v>38085840</v>
      </c>
      <c r="L592" s="11">
        <v>33319080</v>
      </c>
      <c r="M592" s="11">
        <f t="shared" ref="M592:M655" si="33">K592*0.8</f>
        <v>30468672</v>
      </c>
      <c r="N592" s="11">
        <f t="shared" ref="N592:N655" si="34">L592*0.8</f>
        <v>26655264</v>
      </c>
      <c r="O592" s="2">
        <f t="shared" si="32"/>
        <v>49511592</v>
      </c>
      <c r="P592" s="32">
        <v>0.3</v>
      </c>
      <c r="R592" s="2">
        <v>44190000</v>
      </c>
    </row>
    <row r="593" spans="1:18" ht="24" hidden="1" customHeight="1" x14ac:dyDescent="0.2">
      <c r="A593" s="8">
        <v>579</v>
      </c>
      <c r="B593" s="9" t="s">
        <v>5</v>
      </c>
      <c r="C593" s="9" t="s">
        <v>665</v>
      </c>
      <c r="D593" s="9" t="s">
        <v>681</v>
      </c>
      <c r="E593" s="10">
        <v>343430590010001</v>
      </c>
      <c r="F593" s="8">
        <v>64</v>
      </c>
      <c r="G593" s="8">
        <v>116</v>
      </c>
      <c r="H593" s="8">
        <v>180</v>
      </c>
      <c r="I593" s="11">
        <v>44832546.666666664</v>
      </c>
      <c r="J593" s="11">
        <v>40596000</v>
      </c>
      <c r="K593" s="12">
        <v>44832546.666666664</v>
      </c>
      <c r="L593" s="12">
        <v>40596000</v>
      </c>
      <c r="M593" s="12">
        <f t="shared" si="33"/>
        <v>35866037.333333336</v>
      </c>
      <c r="N593" s="12">
        <f t="shared" si="34"/>
        <v>32476800</v>
      </c>
      <c r="O593" s="2">
        <f t="shared" si="32"/>
        <v>58282310.666666664</v>
      </c>
      <c r="P593" s="32">
        <v>0.3</v>
      </c>
      <c r="R593" s="2">
        <v>49780000</v>
      </c>
    </row>
    <row r="594" spans="1:18" ht="24" hidden="1" customHeight="1" x14ac:dyDescent="0.2">
      <c r="A594" s="13">
        <v>580</v>
      </c>
      <c r="B594" s="14" t="s">
        <v>5</v>
      </c>
      <c r="C594" s="14" t="s">
        <v>665</v>
      </c>
      <c r="D594" s="14" t="s">
        <v>682</v>
      </c>
      <c r="E594" s="15">
        <v>422420590030001</v>
      </c>
      <c r="F594" s="13">
        <v>48</v>
      </c>
      <c r="G594" s="13">
        <v>74</v>
      </c>
      <c r="H594" s="13">
        <v>122</v>
      </c>
      <c r="I594" s="11">
        <v>25964800</v>
      </c>
      <c r="J594" s="11">
        <v>23580533.333333332</v>
      </c>
      <c r="K594" s="11">
        <v>25964800</v>
      </c>
      <c r="L594" s="11">
        <v>23580533.333333332</v>
      </c>
      <c r="M594" s="11">
        <f t="shared" si="33"/>
        <v>20771840</v>
      </c>
      <c r="N594" s="11">
        <f t="shared" si="34"/>
        <v>18864426.666666668</v>
      </c>
      <c r="O594" s="2">
        <f t="shared" si="32"/>
        <v>33754240</v>
      </c>
      <c r="P594" s="32">
        <v>0.3</v>
      </c>
      <c r="R594" s="2">
        <v>33700000</v>
      </c>
    </row>
    <row r="595" spans="1:18" ht="24" hidden="1" customHeight="1" x14ac:dyDescent="0.2">
      <c r="A595" s="8">
        <v>581</v>
      </c>
      <c r="B595" s="9" t="s">
        <v>5</v>
      </c>
      <c r="C595" s="9" t="s">
        <v>665</v>
      </c>
      <c r="D595" s="9" t="s">
        <v>683</v>
      </c>
      <c r="E595" s="10">
        <v>751220590020001</v>
      </c>
      <c r="F595" s="8">
        <v>62</v>
      </c>
      <c r="G595" s="8">
        <v>128</v>
      </c>
      <c r="H595" s="8">
        <v>190</v>
      </c>
      <c r="I595" s="11">
        <v>39481600</v>
      </c>
      <c r="J595" s="11">
        <v>35813573.333333336</v>
      </c>
      <c r="K595" s="12">
        <v>39481600</v>
      </c>
      <c r="L595" s="12">
        <v>35813573.333333336</v>
      </c>
      <c r="M595" s="12">
        <f t="shared" si="33"/>
        <v>31585280</v>
      </c>
      <c r="N595" s="12">
        <f t="shared" si="34"/>
        <v>28650858.666666672</v>
      </c>
      <c r="O595" s="2">
        <f t="shared" si="32"/>
        <v>51326080</v>
      </c>
      <c r="P595" s="32">
        <v>0.3</v>
      </c>
      <c r="R595" s="2">
        <v>52600000</v>
      </c>
    </row>
    <row r="596" spans="1:18" ht="24" hidden="1" customHeight="1" x14ac:dyDescent="0.2">
      <c r="A596" s="13">
        <v>582</v>
      </c>
      <c r="B596" s="14" t="s">
        <v>5</v>
      </c>
      <c r="C596" s="14" t="s">
        <v>665</v>
      </c>
      <c r="D596" s="14" t="s">
        <v>684</v>
      </c>
      <c r="E596" s="15" t="s">
        <v>685</v>
      </c>
      <c r="F596" s="13">
        <v>62</v>
      </c>
      <c r="G596" s="13">
        <v>128</v>
      </c>
      <c r="H596" s="13">
        <v>190</v>
      </c>
      <c r="I596" s="11">
        <v>44261520</v>
      </c>
      <c r="J596" s="11">
        <v>38729240</v>
      </c>
      <c r="K596" s="11">
        <v>44261520</v>
      </c>
      <c r="L596" s="11">
        <v>38729240</v>
      </c>
      <c r="M596" s="11">
        <f t="shared" si="33"/>
        <v>35409216</v>
      </c>
      <c r="N596" s="11">
        <f t="shared" si="34"/>
        <v>30983392</v>
      </c>
      <c r="O596" s="2">
        <f t="shared" si="32"/>
        <v>57539976</v>
      </c>
      <c r="P596" s="32">
        <v>0.3</v>
      </c>
      <c r="R596" s="2">
        <v>52600000</v>
      </c>
    </row>
    <row r="597" spans="1:18" ht="24" hidden="1" customHeight="1" x14ac:dyDescent="0.2">
      <c r="A597" s="8">
        <v>583</v>
      </c>
      <c r="B597" s="9" t="s">
        <v>5</v>
      </c>
      <c r="C597" s="9" t="s">
        <v>665</v>
      </c>
      <c r="D597" s="9" t="s">
        <v>686</v>
      </c>
      <c r="E597" s="10">
        <v>513120590010021</v>
      </c>
      <c r="F597" s="8">
        <v>13</v>
      </c>
      <c r="G597" s="8">
        <v>27</v>
      </c>
      <c r="H597" s="8">
        <v>40</v>
      </c>
      <c r="I597" s="11">
        <v>8642400</v>
      </c>
      <c r="J597" s="11">
        <v>7877360</v>
      </c>
      <c r="K597" s="12">
        <v>8642400</v>
      </c>
      <c r="L597" s="12">
        <v>7877360</v>
      </c>
      <c r="M597" s="12">
        <f t="shared" si="33"/>
        <v>6913920</v>
      </c>
      <c r="N597" s="12">
        <f t="shared" si="34"/>
        <v>6301888</v>
      </c>
      <c r="O597" s="2">
        <f t="shared" si="32"/>
        <v>11235120</v>
      </c>
      <c r="P597" s="32">
        <v>0.3</v>
      </c>
      <c r="R597" s="2">
        <v>11070000</v>
      </c>
    </row>
    <row r="598" spans="1:18" ht="24" hidden="1" customHeight="1" x14ac:dyDescent="0.2">
      <c r="A598" s="13">
        <v>584</v>
      </c>
      <c r="B598" s="14" t="s">
        <v>5</v>
      </c>
      <c r="C598" s="14" t="s">
        <v>665</v>
      </c>
      <c r="D598" s="14" t="s">
        <v>687</v>
      </c>
      <c r="E598" s="15">
        <v>751120590010001</v>
      </c>
      <c r="F598" s="13">
        <v>84</v>
      </c>
      <c r="G598" s="13">
        <v>166</v>
      </c>
      <c r="H598" s="13">
        <v>250</v>
      </c>
      <c r="I598" s="11">
        <v>52664640</v>
      </c>
      <c r="J598" s="11">
        <v>47941440</v>
      </c>
      <c r="K598" s="11">
        <v>52664640</v>
      </c>
      <c r="L598" s="11">
        <v>47941440</v>
      </c>
      <c r="M598" s="11">
        <f t="shared" si="33"/>
        <v>42131712</v>
      </c>
      <c r="N598" s="11">
        <f t="shared" si="34"/>
        <v>38353152</v>
      </c>
      <c r="O598" s="2">
        <f t="shared" si="32"/>
        <v>68464032</v>
      </c>
      <c r="P598" s="32">
        <v>0.3</v>
      </c>
      <c r="R598" s="2">
        <v>69190000</v>
      </c>
    </row>
    <row r="599" spans="1:18" ht="24" hidden="1" customHeight="1" x14ac:dyDescent="0.2">
      <c r="A599" s="8">
        <v>585</v>
      </c>
      <c r="B599" s="9" t="s">
        <v>5</v>
      </c>
      <c r="C599" s="9" t="s">
        <v>665</v>
      </c>
      <c r="D599" s="9" t="s">
        <v>688</v>
      </c>
      <c r="E599" s="10">
        <v>751220590010001</v>
      </c>
      <c r="F599" s="8">
        <v>33</v>
      </c>
      <c r="G599" s="8">
        <v>147</v>
      </c>
      <c r="H599" s="8">
        <v>180</v>
      </c>
      <c r="I599" s="11">
        <v>37950560</v>
      </c>
      <c r="J599" s="11">
        <v>34476186.666666664</v>
      </c>
      <c r="K599" s="12">
        <v>37950560</v>
      </c>
      <c r="L599" s="12">
        <v>34476186.666666664</v>
      </c>
      <c r="M599" s="12">
        <f t="shared" si="33"/>
        <v>30360448</v>
      </c>
      <c r="N599" s="12">
        <f t="shared" si="34"/>
        <v>27580949.333333332</v>
      </c>
      <c r="O599" s="2">
        <f t="shared" si="32"/>
        <v>49335728</v>
      </c>
      <c r="P599" s="32">
        <v>0.3</v>
      </c>
      <c r="R599" s="2">
        <v>50040000</v>
      </c>
    </row>
    <row r="600" spans="1:18" ht="24" hidden="1" customHeight="1" x14ac:dyDescent="0.2">
      <c r="A600" s="13">
        <v>586</v>
      </c>
      <c r="B600" s="14" t="s">
        <v>5</v>
      </c>
      <c r="C600" s="14" t="s">
        <v>665</v>
      </c>
      <c r="D600" s="14" t="s">
        <v>689</v>
      </c>
      <c r="E600" s="15" t="s">
        <v>690</v>
      </c>
      <c r="F600" s="13">
        <v>33</v>
      </c>
      <c r="G600" s="13">
        <v>147</v>
      </c>
      <c r="H600" s="13">
        <v>180</v>
      </c>
      <c r="I600" s="11">
        <v>42821040</v>
      </c>
      <c r="J600" s="11">
        <v>37700200</v>
      </c>
      <c r="K600" s="11">
        <v>42821040</v>
      </c>
      <c r="L600" s="11">
        <v>37700200</v>
      </c>
      <c r="M600" s="11">
        <f t="shared" si="33"/>
        <v>34256832</v>
      </c>
      <c r="N600" s="11">
        <f t="shared" si="34"/>
        <v>30160160</v>
      </c>
      <c r="O600" s="2">
        <f t="shared" si="32"/>
        <v>55667352</v>
      </c>
      <c r="P600" s="32">
        <v>0.3</v>
      </c>
      <c r="R600" s="2">
        <v>50040000</v>
      </c>
    </row>
    <row r="601" spans="1:18" ht="24" hidden="1" customHeight="1" x14ac:dyDescent="0.2">
      <c r="A601" s="8">
        <v>587</v>
      </c>
      <c r="B601" s="9" t="s">
        <v>5</v>
      </c>
      <c r="C601" s="9" t="s">
        <v>665</v>
      </c>
      <c r="D601" s="9" t="s">
        <v>691</v>
      </c>
      <c r="E601" s="10">
        <v>422420590070001</v>
      </c>
      <c r="F601" s="8">
        <v>44</v>
      </c>
      <c r="G601" s="8">
        <v>132</v>
      </c>
      <c r="H601" s="8">
        <v>176</v>
      </c>
      <c r="I601" s="11">
        <v>41565120</v>
      </c>
      <c r="J601" s="11">
        <v>36530960</v>
      </c>
      <c r="K601" s="12">
        <v>41565120</v>
      </c>
      <c r="L601" s="12">
        <v>36530960</v>
      </c>
      <c r="M601" s="12">
        <f t="shared" si="33"/>
        <v>33252096</v>
      </c>
      <c r="N601" s="12">
        <f t="shared" si="34"/>
        <v>29224768</v>
      </c>
      <c r="O601" s="2">
        <f t="shared" si="32"/>
        <v>54034656</v>
      </c>
      <c r="P601" s="32">
        <v>0.3</v>
      </c>
      <c r="R601" s="2">
        <v>48830000</v>
      </c>
    </row>
    <row r="602" spans="1:18" ht="24" hidden="1" customHeight="1" x14ac:dyDescent="0.2">
      <c r="A602" s="13">
        <v>588</v>
      </c>
      <c r="B602" s="14" t="s">
        <v>5</v>
      </c>
      <c r="C602" s="14" t="s">
        <v>665</v>
      </c>
      <c r="D602" s="14" t="s">
        <v>692</v>
      </c>
      <c r="E602" s="15" t="s">
        <v>693</v>
      </c>
      <c r="F602" s="13">
        <v>190</v>
      </c>
      <c r="G602" s="13">
        <v>160</v>
      </c>
      <c r="H602" s="13">
        <v>350</v>
      </c>
      <c r="I602" s="11">
        <v>82168560</v>
      </c>
      <c r="J602" s="11">
        <v>71936280</v>
      </c>
      <c r="K602" s="11">
        <v>82168560</v>
      </c>
      <c r="L602" s="11">
        <v>71936280</v>
      </c>
      <c r="M602" s="11">
        <f t="shared" si="33"/>
        <v>65734848</v>
      </c>
      <c r="N602" s="11">
        <f t="shared" si="34"/>
        <v>57549024</v>
      </c>
      <c r="O602" s="2">
        <f t="shared" si="32"/>
        <v>106819128</v>
      </c>
      <c r="P602" s="32">
        <v>0.3</v>
      </c>
      <c r="R602" s="2">
        <v>96280000</v>
      </c>
    </row>
    <row r="603" spans="1:18" ht="24" hidden="1" customHeight="1" x14ac:dyDescent="0.2">
      <c r="A603" s="8">
        <v>589</v>
      </c>
      <c r="B603" s="9" t="s">
        <v>5</v>
      </c>
      <c r="C603" s="9" t="s">
        <v>665</v>
      </c>
      <c r="D603" s="9" t="s">
        <v>694</v>
      </c>
      <c r="E603" s="10">
        <v>422420590090001</v>
      </c>
      <c r="F603" s="8">
        <v>40</v>
      </c>
      <c r="G603" s="8">
        <v>120</v>
      </c>
      <c r="H603" s="8">
        <v>160</v>
      </c>
      <c r="I603" s="11">
        <v>37898640</v>
      </c>
      <c r="J603" s="11">
        <v>33267240</v>
      </c>
      <c r="K603" s="12">
        <v>37898640</v>
      </c>
      <c r="L603" s="12">
        <v>33267240</v>
      </c>
      <c r="M603" s="12">
        <f t="shared" si="33"/>
        <v>30318912</v>
      </c>
      <c r="N603" s="12">
        <f t="shared" si="34"/>
        <v>26613792</v>
      </c>
      <c r="O603" s="2">
        <f t="shared" si="32"/>
        <v>49268232</v>
      </c>
      <c r="P603" s="32">
        <v>0.3</v>
      </c>
      <c r="R603" s="2">
        <v>44390000</v>
      </c>
    </row>
    <row r="604" spans="1:18" ht="24" hidden="1" customHeight="1" x14ac:dyDescent="0.2">
      <c r="A604" s="13">
        <v>590</v>
      </c>
      <c r="B604" s="14" t="s">
        <v>5</v>
      </c>
      <c r="C604" s="14" t="s">
        <v>665</v>
      </c>
      <c r="D604" s="14" t="s">
        <v>695</v>
      </c>
      <c r="E604" s="15">
        <v>243130590010001</v>
      </c>
      <c r="F604" s="13">
        <v>41</v>
      </c>
      <c r="G604" s="13">
        <v>123</v>
      </c>
      <c r="H604" s="13">
        <v>164</v>
      </c>
      <c r="I604" s="11">
        <v>40668893.333333336</v>
      </c>
      <c r="J604" s="11">
        <v>36836320</v>
      </c>
      <c r="K604" s="11">
        <v>40668893.333333336</v>
      </c>
      <c r="L604" s="11">
        <v>36836320</v>
      </c>
      <c r="M604" s="11">
        <f t="shared" si="33"/>
        <v>32535114.666666672</v>
      </c>
      <c r="N604" s="11">
        <f t="shared" si="34"/>
        <v>29469056</v>
      </c>
      <c r="O604" s="2">
        <f t="shared" si="32"/>
        <v>52869561.333333336</v>
      </c>
      <c r="P604" s="32">
        <v>0.3</v>
      </c>
      <c r="R604" s="2">
        <v>45500000</v>
      </c>
    </row>
    <row r="605" spans="1:18" ht="24" hidden="1" customHeight="1" x14ac:dyDescent="0.2">
      <c r="A605" s="8">
        <v>591</v>
      </c>
      <c r="B605" s="9" t="s">
        <v>5</v>
      </c>
      <c r="C605" s="9" t="s">
        <v>665</v>
      </c>
      <c r="D605" s="9" t="s">
        <v>696</v>
      </c>
      <c r="E605" s="10" t="s">
        <v>697</v>
      </c>
      <c r="F605" s="8">
        <v>45</v>
      </c>
      <c r="G605" s="8">
        <v>55</v>
      </c>
      <c r="H605" s="8">
        <v>100</v>
      </c>
      <c r="I605" s="11">
        <v>23862000</v>
      </c>
      <c r="J605" s="11">
        <v>20924920</v>
      </c>
      <c r="K605" s="12">
        <v>23862000</v>
      </c>
      <c r="L605" s="12">
        <v>20924920</v>
      </c>
      <c r="M605" s="12">
        <f t="shared" si="33"/>
        <v>19089600</v>
      </c>
      <c r="N605" s="12">
        <f t="shared" si="34"/>
        <v>16739936</v>
      </c>
      <c r="O605" s="2">
        <f t="shared" si="32"/>
        <v>31020600</v>
      </c>
      <c r="P605" s="32">
        <v>0.3</v>
      </c>
      <c r="R605" s="2">
        <v>27580000</v>
      </c>
    </row>
    <row r="606" spans="1:18" ht="24" hidden="1" customHeight="1" x14ac:dyDescent="0.2">
      <c r="A606" s="13">
        <v>592</v>
      </c>
      <c r="B606" s="14" t="s">
        <v>5</v>
      </c>
      <c r="C606" s="14" t="s">
        <v>665</v>
      </c>
      <c r="D606" s="14" t="s">
        <v>698</v>
      </c>
      <c r="E606" s="15">
        <v>422420590130001</v>
      </c>
      <c r="F606" s="13">
        <v>48</v>
      </c>
      <c r="G606" s="13">
        <v>162</v>
      </c>
      <c r="H606" s="13">
        <v>210</v>
      </c>
      <c r="I606" s="11">
        <v>44336320</v>
      </c>
      <c r="J606" s="11">
        <v>40274853.333333336</v>
      </c>
      <c r="K606" s="11">
        <v>44336320</v>
      </c>
      <c r="L606" s="11">
        <v>40274853.333333336</v>
      </c>
      <c r="M606" s="11">
        <f t="shared" si="33"/>
        <v>35469056</v>
      </c>
      <c r="N606" s="11">
        <f t="shared" si="34"/>
        <v>32219882.666666672</v>
      </c>
      <c r="O606" s="2">
        <f t="shared" si="32"/>
        <v>57637216</v>
      </c>
      <c r="P606" s="32">
        <v>0.3</v>
      </c>
      <c r="R606" s="2">
        <v>58300000</v>
      </c>
    </row>
    <row r="607" spans="1:18" ht="24" hidden="1" customHeight="1" x14ac:dyDescent="0.2">
      <c r="A607" s="8">
        <v>593</v>
      </c>
      <c r="B607" s="9" t="s">
        <v>5</v>
      </c>
      <c r="C607" s="9" t="s">
        <v>665</v>
      </c>
      <c r="D607" s="9" t="s">
        <v>699</v>
      </c>
      <c r="E607" s="10" t="s">
        <v>700</v>
      </c>
      <c r="F607" s="8">
        <v>48</v>
      </c>
      <c r="G607" s="8">
        <v>162</v>
      </c>
      <c r="H607" s="8">
        <v>210</v>
      </c>
      <c r="I607" s="11">
        <v>50443440</v>
      </c>
      <c r="J607" s="11">
        <v>44149640</v>
      </c>
      <c r="K607" s="12">
        <v>50443440</v>
      </c>
      <c r="L607" s="12">
        <v>44149640</v>
      </c>
      <c r="M607" s="12">
        <f t="shared" si="33"/>
        <v>40354752</v>
      </c>
      <c r="N607" s="12">
        <f t="shared" si="34"/>
        <v>35319712</v>
      </c>
      <c r="O607" s="2">
        <f t="shared" si="32"/>
        <v>65576472</v>
      </c>
      <c r="P607" s="32">
        <v>0.3</v>
      </c>
      <c r="R607" s="2">
        <v>58300000</v>
      </c>
    </row>
    <row r="608" spans="1:18" ht="24" hidden="1" customHeight="1" x14ac:dyDescent="0.2">
      <c r="A608" s="13">
        <v>594</v>
      </c>
      <c r="B608" s="14" t="s">
        <v>5</v>
      </c>
      <c r="C608" s="14" t="s">
        <v>665</v>
      </c>
      <c r="D608" s="14" t="s">
        <v>701</v>
      </c>
      <c r="E608" s="15">
        <v>513220590020001</v>
      </c>
      <c r="F608" s="13">
        <v>46</v>
      </c>
      <c r="G608" s="13">
        <v>162</v>
      </c>
      <c r="H608" s="13">
        <v>208</v>
      </c>
      <c r="I608" s="11">
        <v>43690080</v>
      </c>
      <c r="J608" s="11">
        <v>39670000</v>
      </c>
      <c r="K608" s="11">
        <v>43690080</v>
      </c>
      <c r="L608" s="11">
        <v>39670000</v>
      </c>
      <c r="M608" s="11">
        <f t="shared" si="33"/>
        <v>34952064</v>
      </c>
      <c r="N608" s="11">
        <f t="shared" si="34"/>
        <v>31736000</v>
      </c>
      <c r="O608" s="2">
        <f t="shared" si="32"/>
        <v>56797104</v>
      </c>
      <c r="P608" s="32">
        <v>0.3</v>
      </c>
      <c r="R608" s="2">
        <v>57760000</v>
      </c>
    </row>
    <row r="609" spans="1:18" ht="24" hidden="1" customHeight="1" x14ac:dyDescent="0.2">
      <c r="A609" s="8">
        <v>595</v>
      </c>
      <c r="B609" s="9" t="s">
        <v>5</v>
      </c>
      <c r="C609" s="9" t="s">
        <v>665</v>
      </c>
      <c r="D609" s="9" t="s">
        <v>702</v>
      </c>
      <c r="E609" s="10">
        <v>815720590010001</v>
      </c>
      <c r="F609" s="8">
        <v>18</v>
      </c>
      <c r="G609" s="8">
        <v>52</v>
      </c>
      <c r="H609" s="8">
        <v>70</v>
      </c>
      <c r="I609" s="11">
        <v>14936160</v>
      </c>
      <c r="J609" s="11">
        <v>13492720</v>
      </c>
      <c r="K609" s="12">
        <v>14936160</v>
      </c>
      <c r="L609" s="12">
        <v>13492720</v>
      </c>
      <c r="M609" s="12">
        <f t="shared" si="33"/>
        <v>11948928</v>
      </c>
      <c r="N609" s="12">
        <f t="shared" si="34"/>
        <v>10794176</v>
      </c>
      <c r="O609" s="2">
        <f t="shared" si="32"/>
        <v>19417008</v>
      </c>
      <c r="P609" s="32">
        <v>0.3</v>
      </c>
      <c r="R609" s="2">
        <v>19410000</v>
      </c>
    </row>
    <row r="610" spans="1:18" ht="24" hidden="1" customHeight="1" x14ac:dyDescent="0.2">
      <c r="A610" s="13">
        <v>596</v>
      </c>
      <c r="B610" s="14" t="s">
        <v>5</v>
      </c>
      <c r="C610" s="14" t="s">
        <v>665</v>
      </c>
      <c r="D610" s="14" t="s">
        <v>703</v>
      </c>
      <c r="E610" s="15">
        <v>143930590010001</v>
      </c>
      <c r="F610" s="13">
        <v>23</v>
      </c>
      <c r="G610" s="13">
        <v>77</v>
      </c>
      <c r="H610" s="13">
        <v>100</v>
      </c>
      <c r="I610" s="11">
        <v>25016293.333333332</v>
      </c>
      <c r="J610" s="11">
        <v>22654080</v>
      </c>
      <c r="K610" s="11">
        <v>25016293.333333332</v>
      </c>
      <c r="L610" s="11">
        <v>22654080</v>
      </c>
      <c r="M610" s="11">
        <f t="shared" si="33"/>
        <v>20013034.666666668</v>
      </c>
      <c r="N610" s="11">
        <f t="shared" si="34"/>
        <v>18123264</v>
      </c>
      <c r="O610" s="2">
        <f t="shared" si="32"/>
        <v>32521181.333333332</v>
      </c>
      <c r="P610" s="32">
        <v>0.3</v>
      </c>
      <c r="R610" s="2">
        <v>27760000</v>
      </c>
    </row>
    <row r="611" spans="1:18" ht="24" hidden="1" customHeight="1" x14ac:dyDescent="0.2">
      <c r="A611" s="8">
        <v>597</v>
      </c>
      <c r="B611" s="9" t="s">
        <v>5</v>
      </c>
      <c r="C611" s="9" t="s">
        <v>665</v>
      </c>
      <c r="D611" s="9" t="s">
        <v>704</v>
      </c>
      <c r="E611" s="10">
        <v>515120590010001</v>
      </c>
      <c r="F611" s="8">
        <v>45</v>
      </c>
      <c r="G611" s="8">
        <v>75</v>
      </c>
      <c r="H611" s="8">
        <v>120</v>
      </c>
      <c r="I611" s="11">
        <v>25138400</v>
      </c>
      <c r="J611" s="11">
        <v>22787466.666666668</v>
      </c>
      <c r="K611" s="12">
        <v>25138400</v>
      </c>
      <c r="L611" s="12">
        <v>22787466.666666668</v>
      </c>
      <c r="M611" s="12">
        <f t="shared" si="33"/>
        <v>20110720</v>
      </c>
      <c r="N611" s="12">
        <f t="shared" si="34"/>
        <v>18229973.333333336</v>
      </c>
      <c r="O611" s="2">
        <f t="shared" si="32"/>
        <v>32679920</v>
      </c>
      <c r="P611" s="32">
        <v>0.3</v>
      </c>
      <c r="R611" s="2">
        <v>33170000</v>
      </c>
    </row>
    <row r="612" spans="1:18" ht="24" hidden="1" customHeight="1" x14ac:dyDescent="0.2">
      <c r="A612" s="13">
        <v>598</v>
      </c>
      <c r="B612" s="14" t="s">
        <v>5</v>
      </c>
      <c r="C612" s="14" t="s">
        <v>665</v>
      </c>
      <c r="D612" s="14" t="s">
        <v>705</v>
      </c>
      <c r="E612" s="15">
        <v>141230590010001</v>
      </c>
      <c r="F612" s="13">
        <v>52</v>
      </c>
      <c r="G612" s="13">
        <v>158</v>
      </c>
      <c r="H612" s="13">
        <v>210</v>
      </c>
      <c r="I612" s="11">
        <v>52795853.333333336</v>
      </c>
      <c r="J612" s="11">
        <v>47967280</v>
      </c>
      <c r="K612" s="11">
        <v>52795853.333333336</v>
      </c>
      <c r="L612" s="11">
        <v>47967280</v>
      </c>
      <c r="M612" s="11">
        <f t="shared" si="33"/>
        <v>42236682.666666672</v>
      </c>
      <c r="N612" s="11">
        <f t="shared" si="34"/>
        <v>38373824</v>
      </c>
      <c r="O612" s="2">
        <f t="shared" si="32"/>
        <v>68634609.333333343</v>
      </c>
      <c r="P612" s="32">
        <v>0.3</v>
      </c>
      <c r="R612" s="2">
        <v>58270000</v>
      </c>
    </row>
    <row r="613" spans="1:18" ht="24" hidden="1" customHeight="1" x14ac:dyDescent="0.2">
      <c r="A613" s="8">
        <v>599</v>
      </c>
      <c r="B613" s="9" t="s">
        <v>5</v>
      </c>
      <c r="C613" s="9" t="s">
        <v>665</v>
      </c>
      <c r="D613" s="9" t="s">
        <v>706</v>
      </c>
      <c r="E613" s="10">
        <v>141230590020001</v>
      </c>
      <c r="F613" s="8">
        <v>52</v>
      </c>
      <c r="G613" s="8">
        <v>156</v>
      </c>
      <c r="H613" s="8">
        <v>208</v>
      </c>
      <c r="I613" s="11">
        <v>51469853.333333336</v>
      </c>
      <c r="J613" s="11">
        <v>46718880</v>
      </c>
      <c r="K613" s="12">
        <v>51469853.333333336</v>
      </c>
      <c r="L613" s="12">
        <v>46718880</v>
      </c>
      <c r="M613" s="12">
        <f t="shared" si="33"/>
        <v>41175882.666666672</v>
      </c>
      <c r="N613" s="12">
        <f t="shared" si="34"/>
        <v>37375104</v>
      </c>
      <c r="O613" s="2">
        <f t="shared" si="32"/>
        <v>66910809.333333336</v>
      </c>
      <c r="P613" s="32">
        <v>0.3</v>
      </c>
      <c r="R613" s="2">
        <v>57710000</v>
      </c>
    </row>
    <row r="614" spans="1:18" ht="24" hidden="1" customHeight="1" x14ac:dyDescent="0.2">
      <c r="A614" s="13">
        <v>600</v>
      </c>
      <c r="B614" s="14" t="s">
        <v>5</v>
      </c>
      <c r="C614" s="14" t="s">
        <v>665</v>
      </c>
      <c r="D614" s="14" t="s">
        <v>707</v>
      </c>
      <c r="E614" s="15">
        <v>515120590020001</v>
      </c>
      <c r="F614" s="13">
        <v>34</v>
      </c>
      <c r="G614" s="13">
        <v>66</v>
      </c>
      <c r="H614" s="13">
        <v>100</v>
      </c>
      <c r="I614" s="11">
        <v>22247520</v>
      </c>
      <c r="J614" s="11">
        <v>20345333.333333332</v>
      </c>
      <c r="K614" s="11">
        <v>22247520</v>
      </c>
      <c r="L614" s="11">
        <v>20345333.333333332</v>
      </c>
      <c r="M614" s="11">
        <f t="shared" si="33"/>
        <v>17798016</v>
      </c>
      <c r="N614" s="11">
        <f t="shared" si="34"/>
        <v>16276266.666666666</v>
      </c>
      <c r="O614" s="2">
        <f t="shared" si="32"/>
        <v>28921776</v>
      </c>
      <c r="P614" s="32">
        <v>0.3</v>
      </c>
      <c r="R614" s="2">
        <v>27670000</v>
      </c>
    </row>
    <row r="615" spans="1:18" ht="24" hidden="1" customHeight="1" x14ac:dyDescent="0.2">
      <c r="A615" s="8">
        <v>601</v>
      </c>
      <c r="B615" s="9" t="s">
        <v>5</v>
      </c>
      <c r="C615" s="9" t="s">
        <v>665</v>
      </c>
      <c r="D615" s="9" t="s">
        <v>708</v>
      </c>
      <c r="E615" s="10" t="s">
        <v>709</v>
      </c>
      <c r="F615" s="8">
        <v>25</v>
      </c>
      <c r="G615" s="8">
        <v>35</v>
      </c>
      <c r="H615" s="8">
        <v>60</v>
      </c>
      <c r="I615" s="11">
        <v>14304960</v>
      </c>
      <c r="J615" s="11">
        <v>12576000</v>
      </c>
      <c r="K615" s="12">
        <v>14304960</v>
      </c>
      <c r="L615" s="12">
        <v>12576000</v>
      </c>
      <c r="M615" s="12">
        <f t="shared" si="33"/>
        <v>11443968</v>
      </c>
      <c r="N615" s="12">
        <f t="shared" si="34"/>
        <v>10060800</v>
      </c>
      <c r="O615" s="2">
        <f t="shared" si="32"/>
        <v>18596448</v>
      </c>
      <c r="P615" s="32">
        <v>0.3</v>
      </c>
      <c r="R615" s="2">
        <v>16560000</v>
      </c>
    </row>
    <row r="616" spans="1:18" ht="24" hidden="1" customHeight="1" x14ac:dyDescent="0.2">
      <c r="A616" s="13">
        <v>602</v>
      </c>
      <c r="B616" s="14" t="s">
        <v>5</v>
      </c>
      <c r="C616" s="14" t="s">
        <v>665</v>
      </c>
      <c r="D616" s="14" t="s">
        <v>710</v>
      </c>
      <c r="E616" s="15">
        <v>343430590020001</v>
      </c>
      <c r="F616" s="13">
        <v>25</v>
      </c>
      <c r="G616" s="13">
        <v>35</v>
      </c>
      <c r="H616" s="13">
        <v>60</v>
      </c>
      <c r="I616" s="11">
        <v>15186653.333333334</v>
      </c>
      <c r="J616" s="11">
        <v>13772640</v>
      </c>
      <c r="K616" s="11">
        <v>15186653.333333334</v>
      </c>
      <c r="L616" s="11">
        <v>13772640</v>
      </c>
      <c r="M616" s="11">
        <f t="shared" si="33"/>
        <v>12149322.666666668</v>
      </c>
      <c r="N616" s="11">
        <f t="shared" si="34"/>
        <v>11018112</v>
      </c>
      <c r="O616" s="2">
        <f t="shared" si="32"/>
        <v>19742649.333333336</v>
      </c>
      <c r="P616" s="32">
        <v>0.3</v>
      </c>
      <c r="R616" s="2">
        <v>16560000</v>
      </c>
    </row>
    <row r="617" spans="1:18" ht="24" hidden="1" customHeight="1" x14ac:dyDescent="0.2">
      <c r="A617" s="8">
        <v>603</v>
      </c>
      <c r="B617" s="9" t="s">
        <v>5</v>
      </c>
      <c r="C617" s="9" t="s">
        <v>665</v>
      </c>
      <c r="D617" s="9" t="s">
        <v>711</v>
      </c>
      <c r="E617" s="10">
        <v>513220590030001</v>
      </c>
      <c r="F617" s="8">
        <v>39</v>
      </c>
      <c r="G617" s="8">
        <v>76</v>
      </c>
      <c r="H617" s="8">
        <v>115</v>
      </c>
      <c r="I617" s="11">
        <v>25658360</v>
      </c>
      <c r="J617" s="11">
        <v>23379320</v>
      </c>
      <c r="K617" s="12">
        <v>25658360</v>
      </c>
      <c r="L617" s="12">
        <v>23379320</v>
      </c>
      <c r="M617" s="12">
        <f t="shared" si="33"/>
        <v>20526688</v>
      </c>
      <c r="N617" s="12">
        <f t="shared" si="34"/>
        <v>18703456</v>
      </c>
      <c r="O617" s="2">
        <f t="shared" si="32"/>
        <v>33355868</v>
      </c>
      <c r="P617" s="32">
        <v>0.3</v>
      </c>
      <c r="R617" s="2">
        <v>31820000</v>
      </c>
    </row>
    <row r="618" spans="1:18" ht="24" hidden="1" customHeight="1" x14ac:dyDescent="0.2">
      <c r="A618" s="13">
        <v>604</v>
      </c>
      <c r="B618" s="14" t="s">
        <v>5</v>
      </c>
      <c r="C618" s="14" t="s">
        <v>665</v>
      </c>
      <c r="D618" s="14" t="s">
        <v>712</v>
      </c>
      <c r="E618" s="15">
        <v>513120590010001</v>
      </c>
      <c r="F618" s="13">
        <v>42</v>
      </c>
      <c r="G618" s="13">
        <v>78</v>
      </c>
      <c r="H618" s="13">
        <v>120</v>
      </c>
      <c r="I618" s="11">
        <v>29040720</v>
      </c>
      <c r="J618" s="11">
        <v>25610120</v>
      </c>
      <c r="K618" s="11">
        <v>29040720</v>
      </c>
      <c r="L618" s="11">
        <v>25610120</v>
      </c>
      <c r="M618" s="11">
        <f t="shared" si="33"/>
        <v>23232576</v>
      </c>
      <c r="N618" s="11">
        <f t="shared" si="34"/>
        <v>20488096</v>
      </c>
      <c r="O618" s="2">
        <f t="shared" si="32"/>
        <v>37752936</v>
      </c>
      <c r="P618" s="32">
        <v>0.3</v>
      </c>
      <c r="R618" s="2">
        <v>33190000</v>
      </c>
    </row>
    <row r="619" spans="1:18" ht="24" hidden="1" customHeight="1" x14ac:dyDescent="0.2">
      <c r="A619" s="8">
        <v>605</v>
      </c>
      <c r="B619" s="9" t="s">
        <v>713</v>
      </c>
      <c r="C619" s="9" t="s">
        <v>714</v>
      </c>
      <c r="D619" s="9" t="s">
        <v>715</v>
      </c>
      <c r="E619" s="10">
        <v>742120030010001</v>
      </c>
      <c r="F619" s="8">
        <v>330</v>
      </c>
      <c r="G619" s="8">
        <v>385</v>
      </c>
      <c r="H619" s="8">
        <v>715</v>
      </c>
      <c r="I619" s="11">
        <v>156665120</v>
      </c>
      <c r="J619" s="11">
        <v>142555626.66666666</v>
      </c>
      <c r="K619" s="12">
        <v>156665120</v>
      </c>
      <c r="L619" s="12">
        <v>142555626.66666666</v>
      </c>
      <c r="M619" s="12">
        <f t="shared" si="33"/>
        <v>125332096</v>
      </c>
      <c r="N619" s="12">
        <f t="shared" si="34"/>
        <v>114044501.33333333</v>
      </c>
      <c r="O619" s="2">
        <f t="shared" si="32"/>
        <v>187998144</v>
      </c>
      <c r="P619" s="32">
        <v>0.2</v>
      </c>
      <c r="R619" s="2">
        <v>197160000</v>
      </c>
    </row>
    <row r="620" spans="1:18" ht="24" hidden="1" customHeight="1" x14ac:dyDescent="0.2">
      <c r="A620" s="13">
        <v>606</v>
      </c>
      <c r="B620" s="14" t="s">
        <v>713</v>
      </c>
      <c r="C620" s="14" t="s">
        <v>714</v>
      </c>
      <c r="D620" s="14" t="s">
        <v>716</v>
      </c>
      <c r="E620" s="15" t="s">
        <v>717</v>
      </c>
      <c r="F620" s="13">
        <v>330</v>
      </c>
      <c r="G620" s="13">
        <v>385</v>
      </c>
      <c r="H620" s="13">
        <v>715</v>
      </c>
      <c r="I620" s="11">
        <v>173837280</v>
      </c>
      <c r="J620" s="11">
        <v>152673040</v>
      </c>
      <c r="K620" s="11">
        <v>173837280</v>
      </c>
      <c r="L620" s="11">
        <v>152673040</v>
      </c>
      <c r="M620" s="11">
        <f t="shared" si="33"/>
        <v>139069824</v>
      </c>
      <c r="N620" s="11">
        <f t="shared" si="34"/>
        <v>122138432</v>
      </c>
      <c r="O620" s="2">
        <f t="shared" si="32"/>
        <v>208604736</v>
      </c>
      <c r="P620" s="32">
        <v>0.2</v>
      </c>
      <c r="R620" s="2">
        <v>197160000</v>
      </c>
    </row>
    <row r="621" spans="1:18" ht="24" hidden="1" customHeight="1" x14ac:dyDescent="0.2">
      <c r="A621" s="8">
        <v>607</v>
      </c>
      <c r="B621" s="9" t="s">
        <v>713</v>
      </c>
      <c r="C621" s="9" t="s">
        <v>714</v>
      </c>
      <c r="D621" s="9" t="s">
        <v>718</v>
      </c>
      <c r="E621" s="10">
        <v>742120030250011</v>
      </c>
      <c r="F621" s="8">
        <v>90</v>
      </c>
      <c r="G621" s="8">
        <v>130</v>
      </c>
      <c r="H621" s="8">
        <v>220</v>
      </c>
      <c r="I621" s="11">
        <v>55781760</v>
      </c>
      <c r="J621" s="11">
        <v>49307200</v>
      </c>
      <c r="K621" s="12">
        <v>55781760</v>
      </c>
      <c r="L621" s="12">
        <v>49307200</v>
      </c>
      <c r="M621" s="12">
        <f t="shared" si="33"/>
        <v>44625408</v>
      </c>
      <c r="N621" s="12">
        <f t="shared" si="34"/>
        <v>39445760</v>
      </c>
      <c r="O621" s="2">
        <f t="shared" si="32"/>
        <v>66938112</v>
      </c>
      <c r="P621" s="32">
        <v>0.2</v>
      </c>
      <c r="R621" s="2">
        <v>60750000</v>
      </c>
    </row>
    <row r="622" spans="1:18" ht="24" hidden="1" customHeight="1" x14ac:dyDescent="0.2">
      <c r="A622" s="13">
        <v>608</v>
      </c>
      <c r="B622" s="14" t="s">
        <v>713</v>
      </c>
      <c r="C622" s="14" t="s">
        <v>714</v>
      </c>
      <c r="D622" s="14" t="s">
        <v>719</v>
      </c>
      <c r="E622" s="15">
        <v>742120030230001</v>
      </c>
      <c r="F622" s="13">
        <v>63</v>
      </c>
      <c r="G622" s="13">
        <v>122</v>
      </c>
      <c r="H622" s="13">
        <v>185</v>
      </c>
      <c r="I622" s="11">
        <v>47343600</v>
      </c>
      <c r="J622" s="11">
        <v>40755840</v>
      </c>
      <c r="K622" s="11">
        <v>47343600</v>
      </c>
      <c r="L622" s="11">
        <v>40755840</v>
      </c>
      <c r="M622" s="11">
        <f t="shared" si="33"/>
        <v>37874880</v>
      </c>
      <c r="N622" s="11">
        <f t="shared" si="34"/>
        <v>32604672</v>
      </c>
      <c r="O622" s="2">
        <f t="shared" si="32"/>
        <v>56812320</v>
      </c>
      <c r="P622" s="32">
        <v>0.2</v>
      </c>
      <c r="R622" s="2">
        <v>51190000</v>
      </c>
    </row>
    <row r="623" spans="1:18" ht="24" hidden="1" customHeight="1" x14ac:dyDescent="0.2">
      <c r="A623" s="8">
        <v>609</v>
      </c>
      <c r="B623" s="9" t="s">
        <v>713</v>
      </c>
      <c r="C623" s="9" t="s">
        <v>714</v>
      </c>
      <c r="D623" s="9" t="s">
        <v>720</v>
      </c>
      <c r="E623" s="10">
        <v>742120030190011</v>
      </c>
      <c r="F623" s="8">
        <v>54</v>
      </c>
      <c r="G623" s="8">
        <v>71</v>
      </c>
      <c r="H623" s="8">
        <v>125</v>
      </c>
      <c r="I623" s="11">
        <v>28288320</v>
      </c>
      <c r="J623" s="11">
        <v>25720320</v>
      </c>
      <c r="K623" s="12">
        <v>28288320</v>
      </c>
      <c r="L623" s="12">
        <v>25720320</v>
      </c>
      <c r="M623" s="12">
        <f t="shared" si="33"/>
        <v>22630656</v>
      </c>
      <c r="N623" s="12">
        <f t="shared" si="34"/>
        <v>20576256</v>
      </c>
      <c r="O623" s="2">
        <f t="shared" si="32"/>
        <v>33945984</v>
      </c>
      <c r="P623" s="32">
        <v>0.2</v>
      </c>
      <c r="R623" s="2">
        <v>34490000</v>
      </c>
    </row>
    <row r="624" spans="1:18" ht="24" hidden="1" customHeight="1" x14ac:dyDescent="0.2">
      <c r="A624" s="13">
        <v>610</v>
      </c>
      <c r="B624" s="14" t="s">
        <v>713</v>
      </c>
      <c r="C624" s="14" t="s">
        <v>714</v>
      </c>
      <c r="D624" s="14" t="s">
        <v>721</v>
      </c>
      <c r="E624" s="15">
        <v>311930030070001</v>
      </c>
      <c r="F624" s="13">
        <v>57</v>
      </c>
      <c r="G624" s="13">
        <v>110</v>
      </c>
      <c r="H624" s="13">
        <v>167</v>
      </c>
      <c r="I624" s="11">
        <v>48771160</v>
      </c>
      <c r="J624" s="11">
        <v>42791520</v>
      </c>
      <c r="K624" s="11">
        <v>48771160</v>
      </c>
      <c r="L624" s="11">
        <v>42791520</v>
      </c>
      <c r="M624" s="11">
        <f t="shared" si="33"/>
        <v>39016928</v>
      </c>
      <c r="N624" s="11">
        <f t="shared" si="34"/>
        <v>34233216</v>
      </c>
      <c r="O624" s="2">
        <f t="shared" ref="O624:O687" si="35">K624+K624*P624</f>
        <v>58525392</v>
      </c>
      <c r="P624" s="32">
        <v>0.2</v>
      </c>
      <c r="R624" s="2">
        <v>46210000</v>
      </c>
    </row>
    <row r="625" spans="1:18" ht="24" hidden="1" customHeight="1" x14ac:dyDescent="0.2">
      <c r="A625" s="8">
        <v>611</v>
      </c>
      <c r="B625" s="9" t="s">
        <v>713</v>
      </c>
      <c r="C625" s="9" t="s">
        <v>714</v>
      </c>
      <c r="D625" s="9" t="s">
        <v>722</v>
      </c>
      <c r="E625" s="10">
        <v>742120030070001</v>
      </c>
      <c r="F625" s="8">
        <v>52</v>
      </c>
      <c r="G625" s="8">
        <v>86</v>
      </c>
      <c r="H625" s="8">
        <v>138</v>
      </c>
      <c r="I625" s="11">
        <v>30560960</v>
      </c>
      <c r="J625" s="11">
        <v>27793946.666666668</v>
      </c>
      <c r="K625" s="12">
        <v>30560960</v>
      </c>
      <c r="L625" s="12">
        <v>27793946.666666668</v>
      </c>
      <c r="M625" s="12">
        <f t="shared" si="33"/>
        <v>24448768</v>
      </c>
      <c r="N625" s="12">
        <f t="shared" si="34"/>
        <v>22235157.333333336</v>
      </c>
      <c r="O625" s="2">
        <f t="shared" si="35"/>
        <v>36673152</v>
      </c>
      <c r="P625" s="32">
        <v>0.2</v>
      </c>
      <c r="R625" s="2">
        <v>38140000</v>
      </c>
    </row>
    <row r="626" spans="1:18" ht="24" hidden="1" customHeight="1" x14ac:dyDescent="0.2">
      <c r="A626" s="13">
        <v>612</v>
      </c>
      <c r="B626" s="14" t="s">
        <v>713</v>
      </c>
      <c r="C626" s="14" t="s">
        <v>714</v>
      </c>
      <c r="D626" s="14" t="s">
        <v>723</v>
      </c>
      <c r="E626" s="15" t="s">
        <v>724</v>
      </c>
      <c r="F626" s="13">
        <v>52</v>
      </c>
      <c r="G626" s="13">
        <v>86</v>
      </c>
      <c r="H626" s="13">
        <v>138</v>
      </c>
      <c r="I626" s="11">
        <v>33763440</v>
      </c>
      <c r="J626" s="11">
        <v>29512120</v>
      </c>
      <c r="K626" s="11">
        <v>33763440</v>
      </c>
      <c r="L626" s="11">
        <v>29512120</v>
      </c>
      <c r="M626" s="11">
        <f t="shared" si="33"/>
        <v>27010752</v>
      </c>
      <c r="N626" s="11">
        <f t="shared" si="34"/>
        <v>23609696</v>
      </c>
      <c r="O626" s="2">
        <f t="shared" si="35"/>
        <v>40516128</v>
      </c>
      <c r="P626" s="32">
        <v>0.2</v>
      </c>
      <c r="R626" s="2">
        <v>38140000</v>
      </c>
    </row>
    <row r="627" spans="1:18" ht="24" hidden="1" customHeight="1" x14ac:dyDescent="0.2">
      <c r="A627" s="8">
        <v>613</v>
      </c>
      <c r="B627" s="9" t="s">
        <v>713</v>
      </c>
      <c r="C627" s="9" t="s">
        <v>714</v>
      </c>
      <c r="D627" s="9" t="s">
        <v>725</v>
      </c>
      <c r="E627" s="10" t="s">
        <v>726</v>
      </c>
      <c r="F627" s="8">
        <v>58</v>
      </c>
      <c r="G627" s="8">
        <v>72</v>
      </c>
      <c r="H627" s="8">
        <v>130</v>
      </c>
      <c r="I627" s="11">
        <v>33823200</v>
      </c>
      <c r="J627" s="11">
        <v>28775320</v>
      </c>
      <c r="K627" s="12">
        <v>33823200</v>
      </c>
      <c r="L627" s="12">
        <v>28775320</v>
      </c>
      <c r="M627" s="12">
        <f t="shared" si="33"/>
        <v>27058560</v>
      </c>
      <c r="N627" s="12">
        <f t="shared" si="34"/>
        <v>23020256</v>
      </c>
      <c r="O627" s="2">
        <f t="shared" si="35"/>
        <v>40587840</v>
      </c>
      <c r="P627" s="32">
        <v>0.2</v>
      </c>
      <c r="R627" s="2">
        <v>35860000</v>
      </c>
    </row>
    <row r="628" spans="1:18" ht="24" hidden="1" customHeight="1" x14ac:dyDescent="0.2">
      <c r="A628" s="13">
        <v>614</v>
      </c>
      <c r="B628" s="14" t="s">
        <v>713</v>
      </c>
      <c r="C628" s="14" t="s">
        <v>714</v>
      </c>
      <c r="D628" s="14" t="s">
        <v>727</v>
      </c>
      <c r="E628" s="15">
        <v>742120030080001</v>
      </c>
      <c r="F628" s="13">
        <v>244</v>
      </c>
      <c r="G628" s="13">
        <v>291</v>
      </c>
      <c r="H628" s="13">
        <v>535</v>
      </c>
      <c r="I628" s="11">
        <v>116477280</v>
      </c>
      <c r="J628" s="11">
        <v>105788160</v>
      </c>
      <c r="K628" s="11">
        <v>116477280</v>
      </c>
      <c r="L628" s="11">
        <v>105788160</v>
      </c>
      <c r="M628" s="11">
        <f t="shared" si="33"/>
        <v>93181824</v>
      </c>
      <c r="N628" s="11">
        <f t="shared" si="34"/>
        <v>84630528</v>
      </c>
      <c r="O628" s="2">
        <f t="shared" si="35"/>
        <v>139772736</v>
      </c>
      <c r="P628" s="32">
        <v>0.2</v>
      </c>
      <c r="R628" s="2">
        <v>147540000</v>
      </c>
    </row>
    <row r="629" spans="1:18" ht="24" hidden="1" customHeight="1" x14ac:dyDescent="0.2">
      <c r="A629" s="8">
        <v>615</v>
      </c>
      <c r="B629" s="9" t="s">
        <v>713</v>
      </c>
      <c r="C629" s="9" t="s">
        <v>714</v>
      </c>
      <c r="D629" s="9" t="s">
        <v>728</v>
      </c>
      <c r="E629" s="10" t="s">
        <v>729</v>
      </c>
      <c r="F629" s="8">
        <v>244</v>
      </c>
      <c r="G629" s="8">
        <v>291</v>
      </c>
      <c r="H629" s="8">
        <v>535</v>
      </c>
      <c r="I629" s="11">
        <v>129456000</v>
      </c>
      <c r="J629" s="11">
        <v>112626000</v>
      </c>
      <c r="K629" s="12">
        <v>129456000</v>
      </c>
      <c r="L629" s="12">
        <v>112626000</v>
      </c>
      <c r="M629" s="12">
        <f t="shared" si="33"/>
        <v>103564800</v>
      </c>
      <c r="N629" s="12">
        <f t="shared" si="34"/>
        <v>90100800</v>
      </c>
      <c r="O629" s="2">
        <f t="shared" si="35"/>
        <v>155347200</v>
      </c>
      <c r="P629" s="32">
        <v>0.2</v>
      </c>
      <c r="R629" s="2">
        <v>147540000</v>
      </c>
    </row>
    <row r="630" spans="1:18" ht="24" hidden="1" customHeight="1" x14ac:dyDescent="0.2">
      <c r="A630" s="13">
        <v>616</v>
      </c>
      <c r="B630" s="14" t="s">
        <v>713</v>
      </c>
      <c r="C630" s="14" t="s">
        <v>714</v>
      </c>
      <c r="D630" s="14" t="s">
        <v>730</v>
      </c>
      <c r="E630" s="15" t="s">
        <v>731</v>
      </c>
      <c r="F630" s="13">
        <v>67</v>
      </c>
      <c r="G630" s="13">
        <v>35</v>
      </c>
      <c r="H630" s="13">
        <v>102</v>
      </c>
      <c r="I630" s="11">
        <v>25052400</v>
      </c>
      <c r="J630" s="11">
        <v>21619560</v>
      </c>
      <c r="K630" s="11">
        <v>25052400</v>
      </c>
      <c r="L630" s="11">
        <v>21619560</v>
      </c>
      <c r="M630" s="11">
        <f t="shared" si="33"/>
        <v>20041920</v>
      </c>
      <c r="N630" s="11">
        <f t="shared" si="34"/>
        <v>17295648</v>
      </c>
      <c r="O630" s="2">
        <f t="shared" si="35"/>
        <v>30062880</v>
      </c>
      <c r="P630" s="32">
        <v>0.2</v>
      </c>
      <c r="R630" s="2">
        <v>27960000</v>
      </c>
    </row>
    <row r="631" spans="1:18" ht="24" hidden="1" customHeight="1" x14ac:dyDescent="0.2">
      <c r="A631" s="8">
        <v>617</v>
      </c>
      <c r="B631" s="9" t="s">
        <v>713</v>
      </c>
      <c r="C631" s="9" t="s">
        <v>714</v>
      </c>
      <c r="D631" s="9" t="s">
        <v>732</v>
      </c>
      <c r="E631" s="10">
        <v>742120030090001</v>
      </c>
      <c r="F631" s="8">
        <v>66</v>
      </c>
      <c r="G631" s="8">
        <v>36</v>
      </c>
      <c r="H631" s="8">
        <v>102</v>
      </c>
      <c r="I631" s="11">
        <v>22866400</v>
      </c>
      <c r="J631" s="11">
        <v>20408213.333333332</v>
      </c>
      <c r="K631" s="12">
        <v>22866400</v>
      </c>
      <c r="L631" s="12">
        <v>20408213.333333332</v>
      </c>
      <c r="M631" s="12">
        <f t="shared" si="33"/>
        <v>18293120</v>
      </c>
      <c r="N631" s="12">
        <f t="shared" si="34"/>
        <v>16326570.666666666</v>
      </c>
      <c r="O631" s="2">
        <f t="shared" si="35"/>
        <v>27439680</v>
      </c>
      <c r="P631" s="32">
        <v>0.2</v>
      </c>
      <c r="R631" s="2">
        <v>27970000</v>
      </c>
    </row>
    <row r="632" spans="1:18" ht="24" hidden="1" customHeight="1" x14ac:dyDescent="0.2">
      <c r="A632" s="13">
        <v>618</v>
      </c>
      <c r="B632" s="14" t="s">
        <v>713</v>
      </c>
      <c r="C632" s="14" t="s">
        <v>714</v>
      </c>
      <c r="D632" s="14" t="s">
        <v>733</v>
      </c>
      <c r="E632" s="15">
        <v>742120030020001</v>
      </c>
      <c r="F632" s="13">
        <v>50</v>
      </c>
      <c r="G632" s="13">
        <v>110</v>
      </c>
      <c r="H632" s="13">
        <v>160</v>
      </c>
      <c r="I632" s="11">
        <v>36054240</v>
      </c>
      <c r="J632" s="11">
        <v>32768320</v>
      </c>
      <c r="K632" s="11">
        <v>36054240</v>
      </c>
      <c r="L632" s="11">
        <v>32768320</v>
      </c>
      <c r="M632" s="11">
        <f t="shared" si="33"/>
        <v>28843392</v>
      </c>
      <c r="N632" s="11">
        <f t="shared" si="34"/>
        <v>26214656</v>
      </c>
      <c r="O632" s="2">
        <f t="shared" si="35"/>
        <v>43265088</v>
      </c>
      <c r="P632" s="32">
        <v>0.2</v>
      </c>
      <c r="R632" s="2">
        <v>44310000</v>
      </c>
    </row>
    <row r="633" spans="1:18" ht="24" hidden="1" customHeight="1" x14ac:dyDescent="0.2">
      <c r="A633" s="8">
        <v>619</v>
      </c>
      <c r="B633" s="9" t="s">
        <v>713</v>
      </c>
      <c r="C633" s="9" t="s">
        <v>714</v>
      </c>
      <c r="D633" s="9" t="s">
        <v>734</v>
      </c>
      <c r="E633" s="10">
        <v>742120030100001</v>
      </c>
      <c r="F633" s="8">
        <v>98</v>
      </c>
      <c r="G633" s="8">
        <v>222</v>
      </c>
      <c r="H633" s="8">
        <v>320</v>
      </c>
      <c r="I633" s="11">
        <v>71872960</v>
      </c>
      <c r="J633" s="11">
        <v>65271573.333333336</v>
      </c>
      <c r="K633" s="12">
        <v>71872960</v>
      </c>
      <c r="L633" s="12">
        <v>65271573.333333336</v>
      </c>
      <c r="M633" s="12">
        <f t="shared" si="33"/>
        <v>57498368</v>
      </c>
      <c r="N633" s="12">
        <f t="shared" si="34"/>
        <v>52217258.666666672</v>
      </c>
      <c r="O633" s="2">
        <f t="shared" si="35"/>
        <v>86247552</v>
      </c>
      <c r="P633" s="32">
        <v>0.2</v>
      </c>
      <c r="R633" s="2">
        <v>88640000</v>
      </c>
    </row>
    <row r="634" spans="1:18" ht="24" hidden="1" customHeight="1" x14ac:dyDescent="0.2">
      <c r="A634" s="13">
        <v>620</v>
      </c>
      <c r="B634" s="14" t="s">
        <v>713</v>
      </c>
      <c r="C634" s="14" t="s">
        <v>714</v>
      </c>
      <c r="D634" s="14" t="s">
        <v>735</v>
      </c>
      <c r="E634" s="15" t="s">
        <v>736</v>
      </c>
      <c r="F634" s="13">
        <v>98</v>
      </c>
      <c r="G634" s="13">
        <v>222</v>
      </c>
      <c r="H634" s="13">
        <v>320</v>
      </c>
      <c r="I634" s="11">
        <v>79028160</v>
      </c>
      <c r="J634" s="11">
        <v>69388160</v>
      </c>
      <c r="K634" s="11">
        <v>79028160</v>
      </c>
      <c r="L634" s="11">
        <v>69388160</v>
      </c>
      <c r="M634" s="11">
        <f t="shared" si="33"/>
        <v>63222528</v>
      </c>
      <c r="N634" s="11">
        <f t="shared" si="34"/>
        <v>55510528</v>
      </c>
      <c r="O634" s="2">
        <f t="shared" si="35"/>
        <v>94833792</v>
      </c>
      <c r="P634" s="32">
        <v>0.2</v>
      </c>
      <c r="R634" s="2">
        <v>88640000</v>
      </c>
    </row>
    <row r="635" spans="1:18" ht="24" hidden="1" customHeight="1" x14ac:dyDescent="0.2">
      <c r="A635" s="8">
        <v>621</v>
      </c>
      <c r="B635" s="9" t="s">
        <v>713</v>
      </c>
      <c r="C635" s="9" t="s">
        <v>714</v>
      </c>
      <c r="D635" s="9" t="s">
        <v>737</v>
      </c>
      <c r="E635" s="10">
        <v>742120030200001</v>
      </c>
      <c r="F635" s="8">
        <v>47</v>
      </c>
      <c r="G635" s="8">
        <v>53</v>
      </c>
      <c r="H635" s="8">
        <v>100</v>
      </c>
      <c r="I635" s="11">
        <v>22519520</v>
      </c>
      <c r="J635" s="11">
        <v>20529866.666666668</v>
      </c>
      <c r="K635" s="12">
        <v>22519520</v>
      </c>
      <c r="L635" s="12">
        <v>20529866.666666668</v>
      </c>
      <c r="M635" s="12">
        <f t="shared" si="33"/>
        <v>18015616</v>
      </c>
      <c r="N635" s="12">
        <f t="shared" si="34"/>
        <v>16423893.333333336</v>
      </c>
      <c r="O635" s="2">
        <f t="shared" si="35"/>
        <v>27023424</v>
      </c>
      <c r="P635" s="32">
        <v>0.2</v>
      </c>
      <c r="R635" s="2">
        <v>27560000</v>
      </c>
    </row>
    <row r="636" spans="1:18" ht="24" hidden="1" customHeight="1" x14ac:dyDescent="0.2">
      <c r="A636" s="13">
        <v>622</v>
      </c>
      <c r="B636" s="14" t="s">
        <v>713</v>
      </c>
      <c r="C636" s="14" t="s">
        <v>714</v>
      </c>
      <c r="D636" s="14" t="s">
        <v>738</v>
      </c>
      <c r="E636" s="15">
        <v>311930030100001</v>
      </c>
      <c r="F636" s="13">
        <v>162</v>
      </c>
      <c r="G636" s="13">
        <v>434</v>
      </c>
      <c r="H636" s="13">
        <v>596</v>
      </c>
      <c r="I636" s="11">
        <v>175449500</v>
      </c>
      <c r="J636" s="11">
        <v>153317760</v>
      </c>
      <c r="K636" s="11">
        <v>175449500</v>
      </c>
      <c r="L636" s="11">
        <v>153317760</v>
      </c>
      <c r="M636" s="11">
        <f t="shared" si="33"/>
        <v>140359600</v>
      </c>
      <c r="N636" s="11">
        <f t="shared" si="34"/>
        <v>122654208</v>
      </c>
      <c r="O636" s="2">
        <f t="shared" si="35"/>
        <v>210539400</v>
      </c>
      <c r="P636" s="32">
        <v>0.2</v>
      </c>
      <c r="R636" s="2">
        <v>165260000</v>
      </c>
    </row>
    <row r="637" spans="1:18" ht="24" hidden="1" customHeight="1" x14ac:dyDescent="0.2">
      <c r="A637" s="8">
        <v>623</v>
      </c>
      <c r="B637" s="9" t="s">
        <v>713</v>
      </c>
      <c r="C637" s="9" t="s">
        <v>714</v>
      </c>
      <c r="D637" s="9" t="s">
        <v>739</v>
      </c>
      <c r="E637" s="10">
        <v>311930030090001</v>
      </c>
      <c r="F637" s="8">
        <v>575</v>
      </c>
      <c r="G637" s="8">
        <v>606</v>
      </c>
      <c r="H637" s="8">
        <v>1181</v>
      </c>
      <c r="I637" s="11">
        <v>337058120</v>
      </c>
      <c r="J637" s="11">
        <v>298279680</v>
      </c>
      <c r="K637" s="12">
        <v>337058120</v>
      </c>
      <c r="L637" s="12">
        <v>298279680</v>
      </c>
      <c r="M637" s="12">
        <f t="shared" si="33"/>
        <v>269646496</v>
      </c>
      <c r="N637" s="12">
        <f t="shared" si="34"/>
        <v>238623744</v>
      </c>
      <c r="O637" s="2">
        <f t="shared" si="35"/>
        <v>404469744</v>
      </c>
      <c r="P637" s="32">
        <v>0.2</v>
      </c>
      <c r="R637" s="2">
        <v>325410000</v>
      </c>
    </row>
    <row r="638" spans="1:18" ht="24" hidden="1" customHeight="1" x14ac:dyDescent="0.2">
      <c r="A638" s="13">
        <v>624</v>
      </c>
      <c r="B638" s="14" t="s">
        <v>713</v>
      </c>
      <c r="C638" s="14" t="s">
        <v>714</v>
      </c>
      <c r="D638" s="14" t="s">
        <v>740</v>
      </c>
      <c r="E638" s="15" t="s">
        <v>741</v>
      </c>
      <c r="F638" s="13">
        <v>575</v>
      </c>
      <c r="G638" s="13">
        <v>606</v>
      </c>
      <c r="H638" s="13">
        <v>1181</v>
      </c>
      <c r="I638" s="11">
        <v>285397440</v>
      </c>
      <c r="J638" s="11">
        <v>251585360</v>
      </c>
      <c r="K638" s="11">
        <v>285397440</v>
      </c>
      <c r="L638" s="11">
        <v>251585360</v>
      </c>
      <c r="M638" s="11">
        <f t="shared" si="33"/>
        <v>228317952</v>
      </c>
      <c r="N638" s="11">
        <f t="shared" si="34"/>
        <v>201268288</v>
      </c>
      <c r="O638" s="2">
        <f t="shared" si="35"/>
        <v>342476928</v>
      </c>
      <c r="P638" s="32">
        <v>0.2</v>
      </c>
      <c r="R638" s="2">
        <v>325410000</v>
      </c>
    </row>
    <row r="639" spans="1:18" ht="24" hidden="1" customHeight="1" x14ac:dyDescent="0.2">
      <c r="A639" s="8">
        <v>625</v>
      </c>
      <c r="B639" s="9" t="s">
        <v>713</v>
      </c>
      <c r="C639" s="9" t="s">
        <v>714</v>
      </c>
      <c r="D639" s="9" t="s">
        <v>742</v>
      </c>
      <c r="E639" s="10">
        <v>742120030240001</v>
      </c>
      <c r="F639" s="8">
        <v>202</v>
      </c>
      <c r="G639" s="8">
        <v>448</v>
      </c>
      <c r="H639" s="8">
        <v>650</v>
      </c>
      <c r="I639" s="11">
        <v>158456880</v>
      </c>
      <c r="J639" s="11">
        <v>138861480</v>
      </c>
      <c r="K639" s="12">
        <v>158456880</v>
      </c>
      <c r="L639" s="12">
        <v>138861480</v>
      </c>
      <c r="M639" s="12">
        <f t="shared" si="33"/>
        <v>126765504</v>
      </c>
      <c r="N639" s="12">
        <f t="shared" si="34"/>
        <v>111089184</v>
      </c>
      <c r="O639" s="2">
        <f t="shared" si="35"/>
        <v>190148256</v>
      </c>
      <c r="P639" s="32">
        <v>0.2</v>
      </c>
      <c r="R639" s="2">
        <v>180030000</v>
      </c>
    </row>
    <row r="640" spans="1:18" ht="24" hidden="1" customHeight="1" x14ac:dyDescent="0.2">
      <c r="A640" s="13">
        <v>626</v>
      </c>
      <c r="B640" s="14" t="s">
        <v>713</v>
      </c>
      <c r="C640" s="14" t="s">
        <v>714</v>
      </c>
      <c r="D640" s="14" t="s">
        <v>743</v>
      </c>
      <c r="E640" s="15">
        <v>742120030130001</v>
      </c>
      <c r="F640" s="13">
        <v>142</v>
      </c>
      <c r="G640" s="13">
        <v>240</v>
      </c>
      <c r="H640" s="13">
        <v>382</v>
      </c>
      <c r="I640" s="11">
        <v>84388800</v>
      </c>
      <c r="J640" s="11">
        <v>76731680</v>
      </c>
      <c r="K640" s="11">
        <v>84388800</v>
      </c>
      <c r="L640" s="11">
        <v>76731680</v>
      </c>
      <c r="M640" s="11">
        <f t="shared" si="33"/>
        <v>67511040</v>
      </c>
      <c r="N640" s="11">
        <f t="shared" si="34"/>
        <v>61385344</v>
      </c>
      <c r="O640" s="2">
        <f t="shared" si="35"/>
        <v>101266560</v>
      </c>
      <c r="P640" s="32">
        <v>0.2</v>
      </c>
      <c r="R640" s="2">
        <v>105610000</v>
      </c>
    </row>
    <row r="641" spans="1:18" ht="24" hidden="1" customHeight="1" x14ac:dyDescent="0.2">
      <c r="A641" s="8">
        <v>627</v>
      </c>
      <c r="B641" s="9" t="s">
        <v>713</v>
      </c>
      <c r="C641" s="9" t="s">
        <v>714</v>
      </c>
      <c r="D641" s="9" t="s">
        <v>744</v>
      </c>
      <c r="E641" s="10" t="s">
        <v>745</v>
      </c>
      <c r="F641" s="8">
        <v>142</v>
      </c>
      <c r="G641" s="8">
        <v>240</v>
      </c>
      <c r="H641" s="8">
        <v>382</v>
      </c>
      <c r="I641" s="11">
        <v>92188800</v>
      </c>
      <c r="J641" s="11">
        <v>81197040</v>
      </c>
      <c r="K641" s="12">
        <v>92188800</v>
      </c>
      <c r="L641" s="12">
        <v>81197040</v>
      </c>
      <c r="M641" s="12">
        <f t="shared" si="33"/>
        <v>73751040</v>
      </c>
      <c r="N641" s="12">
        <f t="shared" si="34"/>
        <v>64957632</v>
      </c>
      <c r="O641" s="2">
        <f t="shared" si="35"/>
        <v>110626560</v>
      </c>
      <c r="P641" s="32">
        <v>0.2</v>
      </c>
      <c r="R641" s="2">
        <v>105610000</v>
      </c>
    </row>
    <row r="642" spans="1:18" ht="24" hidden="1" customHeight="1" x14ac:dyDescent="0.2">
      <c r="A642" s="13">
        <v>628</v>
      </c>
      <c r="B642" s="14" t="s">
        <v>713</v>
      </c>
      <c r="C642" s="14" t="s">
        <v>714</v>
      </c>
      <c r="D642" s="14" t="s">
        <v>746</v>
      </c>
      <c r="E642" s="15">
        <v>742120030140001</v>
      </c>
      <c r="F642" s="13">
        <v>287</v>
      </c>
      <c r="G642" s="13">
        <v>353</v>
      </c>
      <c r="H642" s="13">
        <v>640</v>
      </c>
      <c r="I642" s="11">
        <v>140095040</v>
      </c>
      <c r="J642" s="11">
        <v>127326986.66666667</v>
      </c>
      <c r="K642" s="11">
        <v>140095040</v>
      </c>
      <c r="L642" s="11">
        <v>127326986.66666667</v>
      </c>
      <c r="M642" s="11">
        <f t="shared" si="33"/>
        <v>112076032</v>
      </c>
      <c r="N642" s="11">
        <f t="shared" si="34"/>
        <v>101861589.33333334</v>
      </c>
      <c r="O642" s="2">
        <f t="shared" si="35"/>
        <v>168114048</v>
      </c>
      <c r="P642" s="32">
        <v>0.2</v>
      </c>
      <c r="R642" s="2">
        <v>176540000</v>
      </c>
    </row>
    <row r="643" spans="1:18" ht="24" hidden="1" customHeight="1" x14ac:dyDescent="0.2">
      <c r="A643" s="8">
        <v>629</v>
      </c>
      <c r="B643" s="9" t="s">
        <v>713</v>
      </c>
      <c r="C643" s="9" t="s">
        <v>714</v>
      </c>
      <c r="D643" s="9" t="s">
        <v>747</v>
      </c>
      <c r="E643" s="10" t="s">
        <v>748</v>
      </c>
      <c r="F643" s="8">
        <v>287</v>
      </c>
      <c r="G643" s="8">
        <v>353</v>
      </c>
      <c r="H643" s="8">
        <v>640</v>
      </c>
      <c r="I643" s="11">
        <v>153397920</v>
      </c>
      <c r="J643" s="11">
        <v>134266000</v>
      </c>
      <c r="K643" s="12">
        <v>153397920</v>
      </c>
      <c r="L643" s="12">
        <v>134266000</v>
      </c>
      <c r="M643" s="12">
        <f t="shared" si="33"/>
        <v>122718336</v>
      </c>
      <c r="N643" s="12">
        <f t="shared" si="34"/>
        <v>107412800</v>
      </c>
      <c r="O643" s="2">
        <f t="shared" si="35"/>
        <v>184077504</v>
      </c>
      <c r="P643" s="32">
        <v>0.2</v>
      </c>
      <c r="R643" s="2">
        <v>176540000</v>
      </c>
    </row>
    <row r="644" spans="1:18" ht="24" hidden="1" customHeight="1" x14ac:dyDescent="0.2">
      <c r="A644" s="13">
        <v>630</v>
      </c>
      <c r="B644" s="14" t="s">
        <v>713</v>
      </c>
      <c r="C644" s="14" t="s">
        <v>714</v>
      </c>
      <c r="D644" s="14" t="s">
        <v>749</v>
      </c>
      <c r="E644" s="15">
        <v>742120030190002</v>
      </c>
      <c r="F644" s="13">
        <v>55</v>
      </c>
      <c r="G644" s="13">
        <v>107</v>
      </c>
      <c r="H644" s="13">
        <v>162</v>
      </c>
      <c r="I644" s="11">
        <v>54341866.666666664</v>
      </c>
      <c r="J644" s="11">
        <v>50604613.333333336</v>
      </c>
      <c r="K644" s="11">
        <v>52332000</v>
      </c>
      <c r="L644" s="11">
        <v>43610000</v>
      </c>
      <c r="M644" s="11">
        <f t="shared" si="33"/>
        <v>41865600</v>
      </c>
      <c r="N644" s="11">
        <f t="shared" si="34"/>
        <v>34888000</v>
      </c>
      <c r="O644" s="2">
        <f t="shared" si="35"/>
        <v>62798400</v>
      </c>
      <c r="P644" s="32">
        <v>0.2</v>
      </c>
      <c r="R644" s="2">
        <v>44830000</v>
      </c>
    </row>
    <row r="645" spans="1:18" ht="24" hidden="1" customHeight="1" x14ac:dyDescent="0.2">
      <c r="A645" s="8">
        <v>631</v>
      </c>
      <c r="B645" s="9" t="s">
        <v>713</v>
      </c>
      <c r="C645" s="9" t="s">
        <v>714</v>
      </c>
      <c r="D645" s="9" t="s">
        <v>750</v>
      </c>
      <c r="E645" s="10">
        <v>742120030050001</v>
      </c>
      <c r="F645" s="8">
        <v>95</v>
      </c>
      <c r="G645" s="8">
        <v>145</v>
      </c>
      <c r="H645" s="8">
        <v>240</v>
      </c>
      <c r="I645" s="11">
        <v>53601120</v>
      </c>
      <c r="J645" s="11">
        <v>48836720</v>
      </c>
      <c r="K645" s="12">
        <v>53601120</v>
      </c>
      <c r="L645" s="12">
        <v>48836720</v>
      </c>
      <c r="M645" s="12">
        <f t="shared" si="33"/>
        <v>42880896</v>
      </c>
      <c r="N645" s="12">
        <f t="shared" si="34"/>
        <v>39069376</v>
      </c>
      <c r="O645" s="2">
        <f t="shared" si="35"/>
        <v>64321344</v>
      </c>
      <c r="P645" s="32">
        <v>0.2</v>
      </c>
      <c r="R645" s="2">
        <v>66300000</v>
      </c>
    </row>
    <row r="646" spans="1:18" ht="24" hidden="1" customHeight="1" x14ac:dyDescent="0.2">
      <c r="A646" s="13">
        <v>632</v>
      </c>
      <c r="B646" s="14" t="s">
        <v>713</v>
      </c>
      <c r="C646" s="14" t="s">
        <v>714</v>
      </c>
      <c r="D646" s="14" t="s">
        <v>751</v>
      </c>
      <c r="E646" s="15">
        <v>311930030110001</v>
      </c>
      <c r="F646" s="13">
        <v>60</v>
      </c>
      <c r="G646" s="13">
        <v>77</v>
      </c>
      <c r="H646" s="13">
        <v>137</v>
      </c>
      <c r="I646" s="11">
        <v>40037660</v>
      </c>
      <c r="J646" s="11">
        <v>35021280</v>
      </c>
      <c r="K646" s="11">
        <v>40037660</v>
      </c>
      <c r="L646" s="11">
        <v>35021280</v>
      </c>
      <c r="M646" s="11">
        <f t="shared" si="33"/>
        <v>32030128</v>
      </c>
      <c r="N646" s="11">
        <f t="shared" si="34"/>
        <v>28017024</v>
      </c>
      <c r="O646" s="2">
        <f t="shared" si="35"/>
        <v>48045192</v>
      </c>
      <c r="P646" s="32">
        <v>0.2</v>
      </c>
      <c r="R646" s="2">
        <v>37800000</v>
      </c>
    </row>
    <row r="647" spans="1:18" ht="24" hidden="1" customHeight="1" x14ac:dyDescent="0.2">
      <c r="A647" s="8">
        <v>633</v>
      </c>
      <c r="B647" s="9" t="s">
        <v>713</v>
      </c>
      <c r="C647" s="9" t="s">
        <v>714</v>
      </c>
      <c r="D647" s="9" t="s">
        <v>752</v>
      </c>
      <c r="E647" s="10">
        <v>311930030030001</v>
      </c>
      <c r="F647" s="8">
        <v>70</v>
      </c>
      <c r="G647" s="8">
        <v>112</v>
      </c>
      <c r="H647" s="8">
        <v>182</v>
      </c>
      <c r="I647" s="11">
        <v>47248386.666666664</v>
      </c>
      <c r="J647" s="11">
        <v>42989280</v>
      </c>
      <c r="K647" s="12">
        <v>47248386.666666664</v>
      </c>
      <c r="L647" s="12">
        <v>42989280</v>
      </c>
      <c r="M647" s="12">
        <f t="shared" si="33"/>
        <v>37798709.333333336</v>
      </c>
      <c r="N647" s="12">
        <f t="shared" si="34"/>
        <v>34391424</v>
      </c>
      <c r="O647" s="2">
        <f t="shared" si="35"/>
        <v>56698064</v>
      </c>
      <c r="P647" s="32">
        <v>0.2</v>
      </c>
      <c r="R647" s="2">
        <v>50290000</v>
      </c>
    </row>
    <row r="648" spans="1:18" ht="24" hidden="1" customHeight="1" x14ac:dyDescent="0.2">
      <c r="A648" s="13">
        <v>634</v>
      </c>
      <c r="B648" s="14" t="s">
        <v>713</v>
      </c>
      <c r="C648" s="14" t="s">
        <v>714</v>
      </c>
      <c r="D648" s="14" t="s">
        <v>753</v>
      </c>
      <c r="E648" s="15">
        <v>311430030020001</v>
      </c>
      <c r="F648" s="13">
        <v>203</v>
      </c>
      <c r="G648" s="13">
        <v>297</v>
      </c>
      <c r="H648" s="13">
        <v>500</v>
      </c>
      <c r="I648" s="11">
        <v>128097186.66666667</v>
      </c>
      <c r="J648" s="11">
        <v>116997920</v>
      </c>
      <c r="K648" s="11">
        <v>128097186.66666667</v>
      </c>
      <c r="L648" s="11">
        <v>116997920</v>
      </c>
      <c r="M648" s="11">
        <f t="shared" si="33"/>
        <v>102477749.33333334</v>
      </c>
      <c r="N648" s="11">
        <f t="shared" si="34"/>
        <v>93598336</v>
      </c>
      <c r="O648" s="2">
        <f t="shared" si="35"/>
        <v>153716624</v>
      </c>
      <c r="P648" s="32">
        <v>0.2</v>
      </c>
      <c r="R648" s="2">
        <v>138090000</v>
      </c>
    </row>
    <row r="649" spans="1:18" ht="24" hidden="1" customHeight="1" x14ac:dyDescent="0.2">
      <c r="A649" s="8">
        <v>635</v>
      </c>
      <c r="B649" s="9" t="s">
        <v>713</v>
      </c>
      <c r="C649" s="9" t="s">
        <v>714</v>
      </c>
      <c r="D649" s="9" t="s">
        <v>754</v>
      </c>
      <c r="E649" s="10" t="s">
        <v>755</v>
      </c>
      <c r="F649" s="8">
        <v>203</v>
      </c>
      <c r="G649" s="8">
        <v>297</v>
      </c>
      <c r="H649" s="8">
        <v>500</v>
      </c>
      <c r="I649" s="11">
        <v>121991520</v>
      </c>
      <c r="J649" s="11">
        <v>107470720</v>
      </c>
      <c r="K649" s="12">
        <v>121991520</v>
      </c>
      <c r="L649" s="12">
        <v>107470720</v>
      </c>
      <c r="M649" s="12">
        <f t="shared" si="33"/>
        <v>97593216</v>
      </c>
      <c r="N649" s="12">
        <f t="shared" si="34"/>
        <v>85976576</v>
      </c>
      <c r="O649" s="2">
        <f t="shared" si="35"/>
        <v>146389824</v>
      </c>
      <c r="P649" s="32">
        <v>0.2</v>
      </c>
      <c r="R649" s="2">
        <v>138090000</v>
      </c>
    </row>
    <row r="650" spans="1:18" ht="24" hidden="1" customHeight="1" x14ac:dyDescent="0.2">
      <c r="A650" s="13">
        <v>636</v>
      </c>
      <c r="B650" s="14" t="s">
        <v>713</v>
      </c>
      <c r="C650" s="14" t="s">
        <v>714</v>
      </c>
      <c r="D650" s="14" t="s">
        <v>756</v>
      </c>
      <c r="E650" s="15">
        <v>311430030030001</v>
      </c>
      <c r="F650" s="13">
        <v>65</v>
      </c>
      <c r="G650" s="13">
        <v>136</v>
      </c>
      <c r="H650" s="13">
        <v>201</v>
      </c>
      <c r="I650" s="11">
        <v>51335386.666666664</v>
      </c>
      <c r="J650" s="11">
        <v>46733920</v>
      </c>
      <c r="K650" s="11">
        <v>51335386.666666664</v>
      </c>
      <c r="L650" s="11">
        <v>46733920</v>
      </c>
      <c r="M650" s="11">
        <f t="shared" si="33"/>
        <v>41068309.333333336</v>
      </c>
      <c r="N650" s="11">
        <f t="shared" si="34"/>
        <v>37387136</v>
      </c>
      <c r="O650" s="2">
        <f t="shared" si="35"/>
        <v>61602464</v>
      </c>
      <c r="P650" s="32">
        <v>0.2</v>
      </c>
      <c r="R650" s="2">
        <v>55650000</v>
      </c>
    </row>
    <row r="651" spans="1:18" ht="24" hidden="1" customHeight="1" x14ac:dyDescent="0.2">
      <c r="A651" s="8">
        <v>637</v>
      </c>
      <c r="B651" s="9" t="s">
        <v>713</v>
      </c>
      <c r="C651" s="9" t="s">
        <v>714</v>
      </c>
      <c r="D651" s="9" t="s">
        <v>757</v>
      </c>
      <c r="E651" s="10">
        <v>311930030020001</v>
      </c>
      <c r="F651" s="8">
        <v>122</v>
      </c>
      <c r="G651" s="8">
        <v>192</v>
      </c>
      <c r="H651" s="8">
        <v>314</v>
      </c>
      <c r="I651" s="11">
        <v>80814586.666666672</v>
      </c>
      <c r="J651" s="11">
        <v>73841440</v>
      </c>
      <c r="K651" s="12">
        <v>80814586.666666672</v>
      </c>
      <c r="L651" s="12">
        <v>73841440</v>
      </c>
      <c r="M651" s="12">
        <f t="shared" si="33"/>
        <v>64651669.333333343</v>
      </c>
      <c r="N651" s="12">
        <f t="shared" si="34"/>
        <v>59073152</v>
      </c>
      <c r="O651" s="2">
        <f t="shared" si="35"/>
        <v>96977504</v>
      </c>
      <c r="P651" s="32">
        <v>0.2</v>
      </c>
      <c r="R651" s="2">
        <v>86770000</v>
      </c>
    </row>
    <row r="652" spans="1:18" ht="24" hidden="1" customHeight="1" x14ac:dyDescent="0.2">
      <c r="A652" s="13">
        <v>638</v>
      </c>
      <c r="B652" s="14" t="s">
        <v>713</v>
      </c>
      <c r="C652" s="14" t="s">
        <v>714</v>
      </c>
      <c r="D652" s="14" t="s">
        <v>758</v>
      </c>
      <c r="E652" s="15">
        <v>215240030010001</v>
      </c>
      <c r="F652" s="13">
        <v>27</v>
      </c>
      <c r="G652" s="13">
        <v>73</v>
      </c>
      <c r="H652" s="13">
        <v>100</v>
      </c>
      <c r="I652" s="11">
        <v>31084666.666666668</v>
      </c>
      <c r="J652" s="11">
        <v>28441040</v>
      </c>
      <c r="K652" s="11">
        <v>31084666.666666668</v>
      </c>
      <c r="L652" s="11">
        <v>28441040</v>
      </c>
      <c r="M652" s="11">
        <f t="shared" si="33"/>
        <v>24867733.333333336</v>
      </c>
      <c r="N652" s="11">
        <f t="shared" si="34"/>
        <v>22752832</v>
      </c>
      <c r="O652" s="2">
        <f t="shared" si="35"/>
        <v>37301600</v>
      </c>
      <c r="P652" s="32">
        <v>0.2</v>
      </c>
      <c r="R652" s="2">
        <v>27730000</v>
      </c>
    </row>
    <row r="653" spans="1:18" ht="24" hidden="1" customHeight="1" x14ac:dyDescent="0.2">
      <c r="A653" s="8">
        <v>639</v>
      </c>
      <c r="B653" s="9" t="s">
        <v>713</v>
      </c>
      <c r="C653" s="9" t="s">
        <v>714</v>
      </c>
      <c r="D653" s="9" t="s">
        <v>759</v>
      </c>
      <c r="E653" s="10">
        <v>311430030010111</v>
      </c>
      <c r="F653" s="8">
        <v>26</v>
      </c>
      <c r="G653" s="8">
        <v>49</v>
      </c>
      <c r="H653" s="8">
        <v>75</v>
      </c>
      <c r="I653" s="11">
        <v>19614173.333333332</v>
      </c>
      <c r="J653" s="11">
        <v>17885600</v>
      </c>
      <c r="K653" s="12">
        <v>19614173.333333332</v>
      </c>
      <c r="L653" s="12">
        <v>17885600</v>
      </c>
      <c r="M653" s="12">
        <f t="shared" si="33"/>
        <v>15691338.666666666</v>
      </c>
      <c r="N653" s="12">
        <f t="shared" si="34"/>
        <v>14308480</v>
      </c>
      <c r="O653" s="2">
        <f t="shared" si="35"/>
        <v>23537008</v>
      </c>
      <c r="P653" s="32">
        <v>0.2</v>
      </c>
      <c r="R653" s="2">
        <v>20750000</v>
      </c>
    </row>
    <row r="654" spans="1:18" ht="24" hidden="1" customHeight="1" x14ac:dyDescent="0.2">
      <c r="A654" s="13">
        <v>640</v>
      </c>
      <c r="B654" s="14" t="s">
        <v>713</v>
      </c>
      <c r="C654" s="14" t="s">
        <v>714</v>
      </c>
      <c r="D654" s="14" t="s">
        <v>760</v>
      </c>
      <c r="E654" s="15">
        <v>311430030010041</v>
      </c>
      <c r="F654" s="13">
        <v>13</v>
      </c>
      <c r="G654" s="13">
        <v>69</v>
      </c>
      <c r="H654" s="13">
        <v>82</v>
      </c>
      <c r="I654" s="11">
        <v>21260160</v>
      </c>
      <c r="J654" s="11">
        <v>19415680</v>
      </c>
      <c r="K654" s="11">
        <v>21260160</v>
      </c>
      <c r="L654" s="11">
        <v>19415680</v>
      </c>
      <c r="M654" s="11">
        <f t="shared" si="33"/>
        <v>17008128</v>
      </c>
      <c r="N654" s="11">
        <f t="shared" si="34"/>
        <v>15532544</v>
      </c>
      <c r="O654" s="2">
        <f t="shared" si="35"/>
        <v>25512192</v>
      </c>
      <c r="P654" s="32">
        <v>0.2</v>
      </c>
      <c r="R654" s="2">
        <v>22810000</v>
      </c>
    </row>
    <row r="655" spans="1:18" ht="24" hidden="1" customHeight="1" x14ac:dyDescent="0.2">
      <c r="A655" s="8">
        <v>641</v>
      </c>
      <c r="B655" s="9" t="s">
        <v>713</v>
      </c>
      <c r="C655" s="9" t="s">
        <v>714</v>
      </c>
      <c r="D655" s="9" t="s">
        <v>761</v>
      </c>
      <c r="E655" s="10">
        <v>311430030010101</v>
      </c>
      <c r="F655" s="8">
        <v>30</v>
      </c>
      <c r="G655" s="8">
        <v>55</v>
      </c>
      <c r="H655" s="8">
        <v>85</v>
      </c>
      <c r="I655" s="11">
        <v>22491226.666666668</v>
      </c>
      <c r="J655" s="11">
        <v>20460960</v>
      </c>
      <c r="K655" s="12">
        <v>22491226.666666668</v>
      </c>
      <c r="L655" s="12">
        <v>20460960</v>
      </c>
      <c r="M655" s="12">
        <f t="shared" si="33"/>
        <v>17992981.333333336</v>
      </c>
      <c r="N655" s="12">
        <f t="shared" si="34"/>
        <v>16368768</v>
      </c>
      <c r="O655" s="2">
        <f t="shared" si="35"/>
        <v>26989472</v>
      </c>
      <c r="P655" s="32">
        <v>0.2</v>
      </c>
      <c r="R655" s="2">
        <v>23510000</v>
      </c>
    </row>
    <row r="656" spans="1:18" ht="24" hidden="1" customHeight="1" x14ac:dyDescent="0.2">
      <c r="A656" s="13">
        <v>642</v>
      </c>
      <c r="B656" s="14" t="s">
        <v>713</v>
      </c>
      <c r="C656" s="14" t="s">
        <v>714</v>
      </c>
      <c r="D656" s="14" t="s">
        <v>762</v>
      </c>
      <c r="E656" s="15">
        <v>522320030010001</v>
      </c>
      <c r="F656" s="13">
        <v>43</v>
      </c>
      <c r="G656" s="13">
        <v>65</v>
      </c>
      <c r="H656" s="13">
        <v>108</v>
      </c>
      <c r="I656" s="11">
        <v>26177760</v>
      </c>
      <c r="J656" s="11">
        <v>23058000</v>
      </c>
      <c r="K656" s="11">
        <v>26177760</v>
      </c>
      <c r="L656" s="11">
        <v>23058000</v>
      </c>
      <c r="M656" s="11">
        <f t="shared" ref="M656:M719" si="36">K656*0.8</f>
        <v>20942208</v>
      </c>
      <c r="N656" s="11">
        <f t="shared" ref="N656:N719" si="37">L656*0.8</f>
        <v>18446400</v>
      </c>
      <c r="O656" s="2">
        <f t="shared" si="35"/>
        <v>31413312</v>
      </c>
      <c r="P656" s="32">
        <v>0.2</v>
      </c>
      <c r="R656" s="2">
        <v>29830000</v>
      </c>
    </row>
    <row r="657" spans="1:18" ht="24" hidden="1" customHeight="1" x14ac:dyDescent="0.2">
      <c r="A657" s="8">
        <v>643</v>
      </c>
      <c r="B657" s="9" t="s">
        <v>713</v>
      </c>
      <c r="C657" s="9" t="s">
        <v>714</v>
      </c>
      <c r="D657" s="9" t="s">
        <v>763</v>
      </c>
      <c r="E657" s="10">
        <v>311930030120011</v>
      </c>
      <c r="F657" s="8">
        <v>17</v>
      </c>
      <c r="G657" s="8">
        <v>13</v>
      </c>
      <c r="H657" s="8">
        <v>30</v>
      </c>
      <c r="I657" s="11">
        <v>9034660</v>
      </c>
      <c r="J657" s="11">
        <v>7866480</v>
      </c>
      <c r="K657" s="12">
        <v>9034660</v>
      </c>
      <c r="L657" s="12">
        <v>7866480</v>
      </c>
      <c r="M657" s="12">
        <f t="shared" si="36"/>
        <v>7227728</v>
      </c>
      <c r="N657" s="12">
        <f t="shared" si="37"/>
        <v>6293184</v>
      </c>
      <c r="O657" s="2">
        <f t="shared" si="35"/>
        <v>10841592</v>
      </c>
      <c r="P657" s="32">
        <v>0.2</v>
      </c>
      <c r="R657" s="2">
        <v>8240000</v>
      </c>
    </row>
    <row r="658" spans="1:18" ht="24" hidden="1" customHeight="1" x14ac:dyDescent="0.2">
      <c r="A658" s="13">
        <v>644</v>
      </c>
      <c r="B658" s="14" t="s">
        <v>713</v>
      </c>
      <c r="C658" s="14" t="s">
        <v>714</v>
      </c>
      <c r="D658" s="14" t="s">
        <v>764</v>
      </c>
      <c r="E658" s="15" t="s">
        <v>765</v>
      </c>
      <c r="F658" s="13">
        <v>280</v>
      </c>
      <c r="G658" s="13">
        <v>540</v>
      </c>
      <c r="H658" s="13">
        <v>820</v>
      </c>
      <c r="I658" s="11">
        <v>202128960</v>
      </c>
      <c r="J658" s="11">
        <v>175789120</v>
      </c>
      <c r="K658" s="11">
        <v>202128960</v>
      </c>
      <c r="L658" s="11">
        <v>175789120</v>
      </c>
      <c r="M658" s="11">
        <f t="shared" si="36"/>
        <v>161703168</v>
      </c>
      <c r="N658" s="11">
        <f t="shared" si="37"/>
        <v>140631296</v>
      </c>
      <c r="O658" s="2">
        <f t="shared" si="35"/>
        <v>242554752</v>
      </c>
      <c r="P658" s="32">
        <v>0.2</v>
      </c>
      <c r="R658" s="2">
        <v>226910000</v>
      </c>
    </row>
    <row r="659" spans="1:18" ht="24" hidden="1" customHeight="1" x14ac:dyDescent="0.2">
      <c r="A659" s="8">
        <v>645</v>
      </c>
      <c r="B659" s="9" t="s">
        <v>713</v>
      </c>
      <c r="C659" s="9" t="s">
        <v>714</v>
      </c>
      <c r="D659" s="9" t="s">
        <v>766</v>
      </c>
      <c r="E659" s="10">
        <v>742120030180001</v>
      </c>
      <c r="F659" s="8">
        <v>115</v>
      </c>
      <c r="G659" s="8">
        <v>200</v>
      </c>
      <c r="H659" s="8">
        <v>315</v>
      </c>
      <c r="I659" s="11">
        <v>77173200</v>
      </c>
      <c r="J659" s="11">
        <v>67585320</v>
      </c>
      <c r="K659" s="12">
        <v>77173200</v>
      </c>
      <c r="L659" s="12">
        <v>67585320</v>
      </c>
      <c r="M659" s="12">
        <f t="shared" si="36"/>
        <v>61738560</v>
      </c>
      <c r="N659" s="12">
        <f t="shared" si="37"/>
        <v>54068256</v>
      </c>
      <c r="O659" s="2">
        <f t="shared" si="35"/>
        <v>92607840</v>
      </c>
      <c r="P659" s="32">
        <v>0.2</v>
      </c>
      <c r="R659" s="2">
        <v>87100000</v>
      </c>
    </row>
    <row r="660" spans="1:18" ht="24" hidden="1" customHeight="1" x14ac:dyDescent="0.2">
      <c r="A660" s="13">
        <v>646</v>
      </c>
      <c r="B660" s="14" t="s">
        <v>713</v>
      </c>
      <c r="C660" s="14" t="s">
        <v>714</v>
      </c>
      <c r="D660" s="14" t="s">
        <v>767</v>
      </c>
      <c r="E660" s="15">
        <v>742120030090011</v>
      </c>
      <c r="F660" s="13">
        <v>62</v>
      </c>
      <c r="G660" s="13">
        <v>118</v>
      </c>
      <c r="H660" s="13">
        <v>180</v>
      </c>
      <c r="I660" s="11">
        <v>45896400</v>
      </c>
      <c r="J660" s="11">
        <v>39334920</v>
      </c>
      <c r="K660" s="11">
        <v>45896400</v>
      </c>
      <c r="L660" s="11">
        <v>39334920</v>
      </c>
      <c r="M660" s="11">
        <f t="shared" si="36"/>
        <v>36717120</v>
      </c>
      <c r="N660" s="11">
        <f t="shared" si="37"/>
        <v>31467936</v>
      </c>
      <c r="O660" s="2">
        <f t="shared" si="35"/>
        <v>55075680</v>
      </c>
      <c r="P660" s="32">
        <v>0.2</v>
      </c>
      <c r="R660" s="2">
        <v>49800000</v>
      </c>
    </row>
    <row r="661" spans="1:18" ht="24" hidden="1" customHeight="1" x14ac:dyDescent="0.2">
      <c r="A661" s="8">
        <v>647</v>
      </c>
      <c r="B661" s="9" t="s">
        <v>713</v>
      </c>
      <c r="C661" s="9" t="s">
        <v>714</v>
      </c>
      <c r="D661" s="9" t="s">
        <v>768</v>
      </c>
      <c r="E661" s="10">
        <v>311930030090021</v>
      </c>
      <c r="F661" s="8">
        <v>35</v>
      </c>
      <c r="G661" s="8">
        <v>93</v>
      </c>
      <c r="H661" s="8">
        <v>128</v>
      </c>
      <c r="I661" s="11">
        <v>38432360</v>
      </c>
      <c r="J661" s="11">
        <v>33817680</v>
      </c>
      <c r="K661" s="12">
        <v>38432360</v>
      </c>
      <c r="L661" s="12">
        <v>33817680</v>
      </c>
      <c r="M661" s="12">
        <f t="shared" si="36"/>
        <v>30745888</v>
      </c>
      <c r="N661" s="12">
        <f t="shared" si="37"/>
        <v>27054144</v>
      </c>
      <c r="O661" s="2">
        <f t="shared" si="35"/>
        <v>46118832</v>
      </c>
      <c r="P661" s="32">
        <v>0.2</v>
      </c>
      <c r="R661" s="2">
        <v>35490000</v>
      </c>
    </row>
    <row r="662" spans="1:18" ht="24" hidden="1" customHeight="1" x14ac:dyDescent="0.2">
      <c r="A662" s="13">
        <v>648</v>
      </c>
      <c r="B662" s="14" t="s">
        <v>713</v>
      </c>
      <c r="C662" s="14" t="s">
        <v>714</v>
      </c>
      <c r="D662" s="14" t="s">
        <v>769</v>
      </c>
      <c r="E662" s="15">
        <v>311930030100011</v>
      </c>
      <c r="F662" s="13">
        <v>32</v>
      </c>
      <c r="G662" s="13">
        <v>44</v>
      </c>
      <c r="H662" s="13">
        <v>76</v>
      </c>
      <c r="I662" s="11">
        <v>22652440</v>
      </c>
      <c r="J662" s="11">
        <v>19786080</v>
      </c>
      <c r="K662" s="11">
        <v>22652440</v>
      </c>
      <c r="L662" s="11">
        <v>19786080</v>
      </c>
      <c r="M662" s="11">
        <f t="shared" si="36"/>
        <v>18121952</v>
      </c>
      <c r="N662" s="11">
        <f t="shared" si="37"/>
        <v>15828864</v>
      </c>
      <c r="O662" s="2">
        <f t="shared" si="35"/>
        <v>27182928</v>
      </c>
      <c r="P662" s="32">
        <v>0.2</v>
      </c>
      <c r="R662" s="2">
        <v>20980000</v>
      </c>
    </row>
    <row r="663" spans="1:18" ht="24" hidden="1" customHeight="1" x14ac:dyDescent="0.2">
      <c r="A663" s="8">
        <v>649</v>
      </c>
      <c r="B663" s="9" t="s">
        <v>713</v>
      </c>
      <c r="C663" s="9" t="s">
        <v>770</v>
      </c>
      <c r="D663" s="9" t="s">
        <v>771</v>
      </c>
      <c r="E663" s="10">
        <v>741120050020021</v>
      </c>
      <c r="F663" s="8">
        <v>16</v>
      </c>
      <c r="G663" s="8">
        <v>48</v>
      </c>
      <c r="H663" s="8">
        <v>64</v>
      </c>
      <c r="I663" s="11">
        <v>16323120</v>
      </c>
      <c r="J663" s="11">
        <v>14309880</v>
      </c>
      <c r="K663" s="12">
        <v>16323120</v>
      </c>
      <c r="L663" s="12">
        <v>14309880</v>
      </c>
      <c r="M663" s="12">
        <f t="shared" si="36"/>
        <v>13058496</v>
      </c>
      <c r="N663" s="12">
        <f t="shared" si="37"/>
        <v>11447904</v>
      </c>
      <c r="O663" s="2">
        <f t="shared" si="35"/>
        <v>19587744</v>
      </c>
      <c r="P663" s="32">
        <v>0.2</v>
      </c>
      <c r="R663" s="2">
        <v>17750000</v>
      </c>
    </row>
    <row r="664" spans="1:18" ht="24" hidden="1" customHeight="1" x14ac:dyDescent="0.2">
      <c r="A664" s="13">
        <v>650</v>
      </c>
      <c r="B664" s="14" t="s">
        <v>713</v>
      </c>
      <c r="C664" s="14" t="s">
        <v>770</v>
      </c>
      <c r="D664" s="14" t="s">
        <v>772</v>
      </c>
      <c r="E664" s="15">
        <v>741320050080011</v>
      </c>
      <c r="F664" s="13">
        <v>17</v>
      </c>
      <c r="G664" s="13">
        <v>17</v>
      </c>
      <c r="H664" s="13">
        <v>34</v>
      </c>
      <c r="I664" s="11">
        <v>8304720</v>
      </c>
      <c r="J664" s="11">
        <v>7286840</v>
      </c>
      <c r="K664" s="11">
        <v>8304720</v>
      </c>
      <c r="L664" s="11">
        <v>7286840</v>
      </c>
      <c r="M664" s="11">
        <f t="shared" si="36"/>
        <v>6643776</v>
      </c>
      <c r="N664" s="11">
        <f t="shared" si="37"/>
        <v>5829472</v>
      </c>
      <c r="O664" s="2">
        <f t="shared" si="35"/>
        <v>9965664</v>
      </c>
      <c r="P664" s="32">
        <v>0.2</v>
      </c>
      <c r="R664" s="2">
        <v>9360000</v>
      </c>
    </row>
    <row r="665" spans="1:18" ht="24" hidden="1" customHeight="1" x14ac:dyDescent="0.2">
      <c r="A665" s="8">
        <v>651</v>
      </c>
      <c r="B665" s="9" t="s">
        <v>713</v>
      </c>
      <c r="C665" s="9" t="s">
        <v>770</v>
      </c>
      <c r="D665" s="9" t="s">
        <v>773</v>
      </c>
      <c r="E665" s="10">
        <v>741120050010001</v>
      </c>
      <c r="F665" s="8">
        <v>136</v>
      </c>
      <c r="G665" s="8">
        <v>248</v>
      </c>
      <c r="H665" s="8">
        <v>384</v>
      </c>
      <c r="I665" s="11">
        <v>83246560</v>
      </c>
      <c r="J665" s="11">
        <v>71717333.333333328</v>
      </c>
      <c r="K665" s="12">
        <v>83246560</v>
      </c>
      <c r="L665" s="12">
        <v>71717333.333333328</v>
      </c>
      <c r="M665" s="12">
        <f t="shared" si="36"/>
        <v>66597248</v>
      </c>
      <c r="N665" s="12">
        <f t="shared" si="37"/>
        <v>57373866.666666664</v>
      </c>
      <c r="O665" s="2">
        <f t="shared" si="35"/>
        <v>99895872</v>
      </c>
      <c r="P665" s="32">
        <v>0.2</v>
      </c>
      <c r="R665" s="2">
        <v>106220000</v>
      </c>
    </row>
    <row r="666" spans="1:18" ht="24" hidden="1" customHeight="1" x14ac:dyDescent="0.2">
      <c r="A666" s="13">
        <v>652</v>
      </c>
      <c r="B666" s="14" t="s">
        <v>713</v>
      </c>
      <c r="C666" s="14" t="s">
        <v>770</v>
      </c>
      <c r="D666" s="14" t="s">
        <v>774</v>
      </c>
      <c r="E666" s="15">
        <v>741120050020001</v>
      </c>
      <c r="F666" s="13">
        <v>119</v>
      </c>
      <c r="G666" s="13">
        <v>271</v>
      </c>
      <c r="H666" s="13">
        <v>390</v>
      </c>
      <c r="I666" s="11">
        <v>83278560</v>
      </c>
      <c r="J666" s="11">
        <v>71262000</v>
      </c>
      <c r="K666" s="11">
        <v>83278560</v>
      </c>
      <c r="L666" s="11">
        <v>71262000</v>
      </c>
      <c r="M666" s="11">
        <f t="shared" si="36"/>
        <v>66622848</v>
      </c>
      <c r="N666" s="11">
        <f t="shared" si="37"/>
        <v>57009600</v>
      </c>
      <c r="O666" s="2">
        <f t="shared" si="35"/>
        <v>99934272</v>
      </c>
      <c r="P666" s="32">
        <v>0.2</v>
      </c>
      <c r="R666" s="2">
        <v>108030000</v>
      </c>
    </row>
    <row r="667" spans="1:18" ht="24" hidden="1" customHeight="1" x14ac:dyDescent="0.2">
      <c r="A667" s="8">
        <v>653</v>
      </c>
      <c r="B667" s="9" t="s">
        <v>713</v>
      </c>
      <c r="C667" s="9" t="s">
        <v>770</v>
      </c>
      <c r="D667" s="9" t="s">
        <v>775</v>
      </c>
      <c r="E667" s="10" t="s">
        <v>776</v>
      </c>
      <c r="F667" s="8">
        <v>119</v>
      </c>
      <c r="G667" s="8">
        <v>271</v>
      </c>
      <c r="H667" s="8">
        <v>390</v>
      </c>
      <c r="I667" s="11">
        <v>91617840</v>
      </c>
      <c r="J667" s="11">
        <v>74118600</v>
      </c>
      <c r="K667" s="12">
        <v>91617840</v>
      </c>
      <c r="L667" s="12">
        <v>74118600</v>
      </c>
      <c r="M667" s="12">
        <f t="shared" si="36"/>
        <v>73294272</v>
      </c>
      <c r="N667" s="12">
        <f t="shared" si="37"/>
        <v>59294880</v>
      </c>
      <c r="O667" s="2">
        <f t="shared" si="35"/>
        <v>109941408</v>
      </c>
      <c r="P667" s="32">
        <v>0.2</v>
      </c>
      <c r="R667" s="2">
        <v>108030000</v>
      </c>
    </row>
    <row r="668" spans="1:18" ht="24" hidden="1" customHeight="1" x14ac:dyDescent="0.2">
      <c r="A668" s="13">
        <v>654</v>
      </c>
      <c r="B668" s="14" t="s">
        <v>713</v>
      </c>
      <c r="C668" s="14" t="s">
        <v>770</v>
      </c>
      <c r="D668" s="14" t="s">
        <v>777</v>
      </c>
      <c r="E668" s="15" t="s">
        <v>778</v>
      </c>
      <c r="F668" s="13">
        <v>290</v>
      </c>
      <c r="G668" s="13">
        <v>410</v>
      </c>
      <c r="H668" s="13">
        <v>700</v>
      </c>
      <c r="I668" s="11">
        <v>156689280</v>
      </c>
      <c r="J668" s="11">
        <v>128781600</v>
      </c>
      <c r="K668" s="11">
        <v>156689280</v>
      </c>
      <c r="L668" s="11">
        <v>128781600</v>
      </c>
      <c r="M668" s="11">
        <f t="shared" si="36"/>
        <v>125351424</v>
      </c>
      <c r="N668" s="11">
        <f t="shared" si="37"/>
        <v>103025280</v>
      </c>
      <c r="O668" s="2">
        <f t="shared" si="35"/>
        <v>188027136</v>
      </c>
      <c r="P668" s="32">
        <v>0.2</v>
      </c>
      <c r="R668" s="2">
        <v>193290000</v>
      </c>
    </row>
    <row r="669" spans="1:18" ht="24" hidden="1" customHeight="1" x14ac:dyDescent="0.2">
      <c r="A669" s="8">
        <v>655</v>
      </c>
      <c r="B669" s="9" t="s">
        <v>713</v>
      </c>
      <c r="C669" s="9" t="s">
        <v>770</v>
      </c>
      <c r="D669" s="9" t="s">
        <v>779</v>
      </c>
      <c r="E669" s="10">
        <v>741220050010001</v>
      </c>
      <c r="F669" s="8">
        <v>170</v>
      </c>
      <c r="G669" s="8">
        <v>350</v>
      </c>
      <c r="H669" s="8">
        <v>520</v>
      </c>
      <c r="I669" s="11">
        <v>109552960</v>
      </c>
      <c r="J669" s="11">
        <v>95795333.333333328</v>
      </c>
      <c r="K669" s="12">
        <v>109552960</v>
      </c>
      <c r="L669" s="12">
        <v>95795333.333333328</v>
      </c>
      <c r="M669" s="12">
        <f t="shared" si="36"/>
        <v>87642368</v>
      </c>
      <c r="N669" s="12">
        <f t="shared" si="37"/>
        <v>76636266.666666672</v>
      </c>
      <c r="O669" s="2">
        <f t="shared" si="35"/>
        <v>131463552</v>
      </c>
      <c r="P669" s="32">
        <v>0.2</v>
      </c>
      <c r="R669" s="2">
        <v>143950000</v>
      </c>
    </row>
    <row r="670" spans="1:18" ht="24" hidden="1" customHeight="1" x14ac:dyDescent="0.2">
      <c r="A670" s="13">
        <v>656</v>
      </c>
      <c r="B670" s="14" t="s">
        <v>713</v>
      </c>
      <c r="C670" s="14" t="s">
        <v>770</v>
      </c>
      <c r="D670" s="14" t="s">
        <v>780</v>
      </c>
      <c r="E670" s="15">
        <v>741220050180001</v>
      </c>
      <c r="F670" s="13">
        <v>66</v>
      </c>
      <c r="G670" s="13">
        <v>94</v>
      </c>
      <c r="H670" s="13">
        <v>160</v>
      </c>
      <c r="I670" s="11">
        <v>35006400</v>
      </c>
      <c r="J670" s="11">
        <v>31783520</v>
      </c>
      <c r="K670" s="11">
        <v>35006400</v>
      </c>
      <c r="L670" s="11">
        <v>31783520</v>
      </c>
      <c r="M670" s="11">
        <f t="shared" si="36"/>
        <v>28005120</v>
      </c>
      <c r="N670" s="11">
        <f t="shared" si="37"/>
        <v>25426816</v>
      </c>
      <c r="O670" s="2">
        <f t="shared" si="35"/>
        <v>42007680</v>
      </c>
      <c r="P670" s="32">
        <v>0.2</v>
      </c>
      <c r="R670" s="2">
        <v>44180000</v>
      </c>
    </row>
    <row r="671" spans="1:18" ht="24" hidden="1" customHeight="1" x14ac:dyDescent="0.2">
      <c r="A671" s="8">
        <v>657</v>
      </c>
      <c r="B671" s="9" t="s">
        <v>713</v>
      </c>
      <c r="C671" s="9" t="s">
        <v>770</v>
      </c>
      <c r="D671" s="9" t="s">
        <v>781</v>
      </c>
      <c r="E671" s="10" t="s">
        <v>782</v>
      </c>
      <c r="F671" s="8">
        <v>448</v>
      </c>
      <c r="G671" s="8">
        <v>642</v>
      </c>
      <c r="H671" s="8">
        <v>1090</v>
      </c>
      <c r="I671" s="11">
        <v>208542400</v>
      </c>
      <c r="J671" s="11">
        <v>188585333.33333334</v>
      </c>
      <c r="K671" s="12">
        <v>208542400</v>
      </c>
      <c r="L671" s="12">
        <v>188585333.33333334</v>
      </c>
      <c r="M671" s="12">
        <f t="shared" si="36"/>
        <v>166833920</v>
      </c>
      <c r="N671" s="12">
        <f t="shared" si="37"/>
        <v>150868266.66666669</v>
      </c>
      <c r="O671" s="2">
        <f t="shared" si="35"/>
        <v>250250880</v>
      </c>
      <c r="P671" s="32">
        <v>0.2</v>
      </c>
      <c r="R671" s="2">
        <v>301010000</v>
      </c>
    </row>
    <row r="672" spans="1:18" ht="24" hidden="1" customHeight="1" x14ac:dyDescent="0.2">
      <c r="A672" s="13">
        <v>658</v>
      </c>
      <c r="B672" s="14" t="s">
        <v>713</v>
      </c>
      <c r="C672" s="14" t="s">
        <v>770</v>
      </c>
      <c r="D672" s="14" t="s">
        <v>783</v>
      </c>
      <c r="E672" s="15">
        <v>741220050170001</v>
      </c>
      <c r="F672" s="13">
        <v>356</v>
      </c>
      <c r="G672" s="13">
        <v>380</v>
      </c>
      <c r="H672" s="13">
        <v>736</v>
      </c>
      <c r="I672" s="11">
        <v>155934080</v>
      </c>
      <c r="J672" s="11">
        <v>142508186.66666666</v>
      </c>
      <c r="K672" s="11">
        <v>155934080</v>
      </c>
      <c r="L672" s="11">
        <v>142508186.66666666</v>
      </c>
      <c r="M672" s="11">
        <f t="shared" si="36"/>
        <v>124747264</v>
      </c>
      <c r="N672" s="11">
        <f t="shared" si="37"/>
        <v>114006549.33333333</v>
      </c>
      <c r="O672" s="2">
        <f t="shared" si="35"/>
        <v>187120896</v>
      </c>
      <c r="P672" s="32">
        <v>0.2</v>
      </c>
      <c r="R672" s="2">
        <v>202810000</v>
      </c>
    </row>
    <row r="673" spans="1:18" ht="24" hidden="1" customHeight="1" x14ac:dyDescent="0.2">
      <c r="A673" s="8">
        <v>659</v>
      </c>
      <c r="B673" s="9" t="s">
        <v>713</v>
      </c>
      <c r="C673" s="9" t="s">
        <v>770</v>
      </c>
      <c r="D673" s="9" t="s">
        <v>784</v>
      </c>
      <c r="E673" s="10">
        <v>741120050020041</v>
      </c>
      <c r="F673" s="8">
        <v>16</v>
      </c>
      <c r="G673" s="8">
        <v>48</v>
      </c>
      <c r="H673" s="8">
        <v>64</v>
      </c>
      <c r="I673" s="11">
        <v>16766640</v>
      </c>
      <c r="J673" s="11">
        <v>14642520</v>
      </c>
      <c r="K673" s="12">
        <v>16766640</v>
      </c>
      <c r="L673" s="12">
        <v>14642520</v>
      </c>
      <c r="M673" s="12">
        <f t="shared" si="36"/>
        <v>13413312</v>
      </c>
      <c r="N673" s="12">
        <f t="shared" si="37"/>
        <v>11714016</v>
      </c>
      <c r="O673" s="2">
        <f t="shared" si="35"/>
        <v>20119968</v>
      </c>
      <c r="P673" s="32">
        <v>0.2</v>
      </c>
      <c r="R673" s="2">
        <v>17750000</v>
      </c>
    </row>
    <row r="674" spans="1:18" ht="24" hidden="1" customHeight="1" x14ac:dyDescent="0.2">
      <c r="A674" s="13">
        <v>660</v>
      </c>
      <c r="B674" s="14" t="s">
        <v>713</v>
      </c>
      <c r="C674" s="14" t="s">
        <v>770</v>
      </c>
      <c r="D674" s="14" t="s">
        <v>785</v>
      </c>
      <c r="E674" s="15">
        <v>741120050020031</v>
      </c>
      <c r="F674" s="13">
        <v>16</v>
      </c>
      <c r="G674" s="13">
        <v>48</v>
      </c>
      <c r="H674" s="13">
        <v>64</v>
      </c>
      <c r="I674" s="11">
        <v>15071520</v>
      </c>
      <c r="J674" s="11">
        <v>13722640</v>
      </c>
      <c r="K674" s="11">
        <v>15071520</v>
      </c>
      <c r="L674" s="11">
        <v>13722640</v>
      </c>
      <c r="M674" s="11">
        <f t="shared" si="36"/>
        <v>12057216</v>
      </c>
      <c r="N674" s="11">
        <f t="shared" si="37"/>
        <v>10978112</v>
      </c>
      <c r="O674" s="2">
        <f t="shared" si="35"/>
        <v>18085824</v>
      </c>
      <c r="P674" s="32">
        <v>0.2</v>
      </c>
      <c r="R674" s="2">
        <v>17750000</v>
      </c>
    </row>
    <row r="675" spans="1:18" ht="24" hidden="1" customHeight="1" x14ac:dyDescent="0.2">
      <c r="A675" s="8">
        <v>661</v>
      </c>
      <c r="B675" s="9" t="s">
        <v>713</v>
      </c>
      <c r="C675" s="9" t="s">
        <v>770</v>
      </c>
      <c r="D675" s="9" t="s">
        <v>786</v>
      </c>
      <c r="E675" s="10">
        <v>741220050010121</v>
      </c>
      <c r="F675" s="8">
        <v>20</v>
      </c>
      <c r="G675" s="8">
        <v>60</v>
      </c>
      <c r="H675" s="8">
        <v>80</v>
      </c>
      <c r="I675" s="11">
        <v>19989600</v>
      </c>
      <c r="J675" s="11">
        <v>17492960</v>
      </c>
      <c r="K675" s="12">
        <v>19989600</v>
      </c>
      <c r="L675" s="12">
        <v>17492960</v>
      </c>
      <c r="M675" s="12">
        <f t="shared" si="36"/>
        <v>15991680</v>
      </c>
      <c r="N675" s="12">
        <f t="shared" si="37"/>
        <v>13994368</v>
      </c>
      <c r="O675" s="2">
        <f t="shared" si="35"/>
        <v>23987520</v>
      </c>
      <c r="P675" s="32">
        <v>0.2</v>
      </c>
      <c r="R675" s="2">
        <v>22190000</v>
      </c>
    </row>
    <row r="676" spans="1:18" ht="24" hidden="1" customHeight="1" x14ac:dyDescent="0.2">
      <c r="A676" s="13">
        <v>662</v>
      </c>
      <c r="B676" s="14" t="s">
        <v>713</v>
      </c>
      <c r="C676" s="14" t="s">
        <v>770</v>
      </c>
      <c r="D676" s="14" t="s">
        <v>787</v>
      </c>
      <c r="E676" s="15">
        <v>741320050160001</v>
      </c>
      <c r="F676" s="13">
        <v>72</v>
      </c>
      <c r="G676" s="13">
        <v>128</v>
      </c>
      <c r="H676" s="13">
        <v>200</v>
      </c>
      <c r="I676" s="11">
        <v>44264480</v>
      </c>
      <c r="J676" s="11">
        <v>40490986.666666664</v>
      </c>
      <c r="K676" s="11">
        <v>44264480</v>
      </c>
      <c r="L676" s="11">
        <v>40490986.666666664</v>
      </c>
      <c r="M676" s="11">
        <f t="shared" si="36"/>
        <v>35411584</v>
      </c>
      <c r="N676" s="11">
        <f t="shared" si="37"/>
        <v>32392789.333333332</v>
      </c>
      <c r="O676" s="2">
        <f t="shared" si="35"/>
        <v>53117376</v>
      </c>
      <c r="P676" s="32">
        <v>0.2</v>
      </c>
      <c r="R676" s="2">
        <v>55310000</v>
      </c>
    </row>
    <row r="677" spans="1:18" ht="24" hidden="1" customHeight="1" x14ac:dyDescent="0.2">
      <c r="A677" s="8">
        <v>663</v>
      </c>
      <c r="B677" s="9" t="s">
        <v>713</v>
      </c>
      <c r="C677" s="9" t="s">
        <v>770</v>
      </c>
      <c r="D677" s="9" t="s">
        <v>788</v>
      </c>
      <c r="E677" s="10">
        <v>311330050040001</v>
      </c>
      <c r="F677" s="8">
        <v>50</v>
      </c>
      <c r="G677" s="8">
        <v>120</v>
      </c>
      <c r="H677" s="8">
        <v>170</v>
      </c>
      <c r="I677" s="11">
        <v>44415773.333333336</v>
      </c>
      <c r="J677" s="11">
        <v>40637920</v>
      </c>
      <c r="K677" s="12">
        <v>44415773.333333336</v>
      </c>
      <c r="L677" s="12">
        <v>40637920</v>
      </c>
      <c r="M677" s="12">
        <f t="shared" si="36"/>
        <v>35532618.666666672</v>
      </c>
      <c r="N677" s="12">
        <f t="shared" si="37"/>
        <v>32510336</v>
      </c>
      <c r="O677" s="2">
        <f t="shared" si="35"/>
        <v>53298928</v>
      </c>
      <c r="P677" s="32">
        <v>0.2</v>
      </c>
      <c r="R677" s="2">
        <v>47100000</v>
      </c>
    </row>
    <row r="678" spans="1:18" ht="24" hidden="1" customHeight="1" x14ac:dyDescent="0.2">
      <c r="A678" s="13">
        <v>664</v>
      </c>
      <c r="B678" s="14" t="s">
        <v>713</v>
      </c>
      <c r="C678" s="14" t="s">
        <v>770</v>
      </c>
      <c r="D678" s="14" t="s">
        <v>789</v>
      </c>
      <c r="E678" s="15">
        <v>741220050100081</v>
      </c>
      <c r="F678" s="13">
        <v>18</v>
      </c>
      <c r="G678" s="13">
        <v>42</v>
      </c>
      <c r="H678" s="13">
        <v>60</v>
      </c>
      <c r="I678" s="11">
        <v>14985840</v>
      </c>
      <c r="J678" s="11">
        <v>13084600</v>
      </c>
      <c r="K678" s="11">
        <v>14985840</v>
      </c>
      <c r="L678" s="11">
        <v>13084600</v>
      </c>
      <c r="M678" s="11">
        <f t="shared" si="36"/>
        <v>11988672</v>
      </c>
      <c r="N678" s="11">
        <f t="shared" si="37"/>
        <v>10467680</v>
      </c>
      <c r="O678" s="2">
        <f t="shared" si="35"/>
        <v>17983008</v>
      </c>
      <c r="P678" s="32">
        <v>0.2</v>
      </c>
      <c r="R678" s="2">
        <v>16620000</v>
      </c>
    </row>
    <row r="679" spans="1:18" ht="24" hidden="1" customHeight="1" x14ac:dyDescent="0.2">
      <c r="A679" s="8">
        <v>665</v>
      </c>
      <c r="B679" s="9" t="s">
        <v>713</v>
      </c>
      <c r="C679" s="9" t="s">
        <v>770</v>
      </c>
      <c r="D679" s="9" t="s">
        <v>790</v>
      </c>
      <c r="E679" s="10">
        <v>741220050120042</v>
      </c>
      <c r="F679" s="8">
        <v>32</v>
      </c>
      <c r="G679" s="8">
        <v>96</v>
      </c>
      <c r="H679" s="8">
        <v>128</v>
      </c>
      <c r="I679" s="11">
        <v>31210800</v>
      </c>
      <c r="J679" s="11">
        <v>27445400</v>
      </c>
      <c r="K679" s="12">
        <v>31210800</v>
      </c>
      <c r="L679" s="12">
        <v>27445400</v>
      </c>
      <c r="M679" s="12">
        <f t="shared" si="36"/>
        <v>24968640</v>
      </c>
      <c r="N679" s="12">
        <f t="shared" si="37"/>
        <v>21956320</v>
      </c>
      <c r="O679" s="2">
        <f t="shared" si="35"/>
        <v>37452960</v>
      </c>
      <c r="P679" s="32">
        <v>0.2</v>
      </c>
      <c r="R679" s="2">
        <v>35510000</v>
      </c>
    </row>
    <row r="680" spans="1:18" ht="24" hidden="1" customHeight="1" x14ac:dyDescent="0.2">
      <c r="A680" s="13">
        <v>666</v>
      </c>
      <c r="B680" s="14" t="s">
        <v>713</v>
      </c>
      <c r="C680" s="14" t="s">
        <v>770</v>
      </c>
      <c r="D680" s="14" t="s">
        <v>791</v>
      </c>
      <c r="E680" s="15">
        <v>741220050190011</v>
      </c>
      <c r="F680" s="13">
        <v>16</v>
      </c>
      <c r="G680" s="13">
        <v>48</v>
      </c>
      <c r="H680" s="13">
        <v>64</v>
      </c>
      <c r="I680" s="11">
        <v>15718320</v>
      </c>
      <c r="J680" s="11">
        <v>13926840</v>
      </c>
      <c r="K680" s="11">
        <v>15718320</v>
      </c>
      <c r="L680" s="11">
        <v>13926840</v>
      </c>
      <c r="M680" s="11">
        <f t="shared" si="36"/>
        <v>12574656</v>
      </c>
      <c r="N680" s="11">
        <f t="shared" si="37"/>
        <v>11141472</v>
      </c>
      <c r="O680" s="2">
        <f t="shared" si="35"/>
        <v>18861984</v>
      </c>
      <c r="P680" s="32">
        <v>0.2</v>
      </c>
      <c r="R680" s="2">
        <v>17750000</v>
      </c>
    </row>
    <row r="681" spans="1:18" ht="24" hidden="1" customHeight="1" x14ac:dyDescent="0.2">
      <c r="A681" s="8">
        <v>667</v>
      </c>
      <c r="B681" s="9" t="s">
        <v>713</v>
      </c>
      <c r="C681" s="9" t="s">
        <v>770</v>
      </c>
      <c r="D681" s="9" t="s">
        <v>792</v>
      </c>
      <c r="E681" s="10">
        <v>741220050040031</v>
      </c>
      <c r="F681" s="8">
        <v>20</v>
      </c>
      <c r="G681" s="8">
        <v>60</v>
      </c>
      <c r="H681" s="8">
        <v>80</v>
      </c>
      <c r="I681" s="11">
        <v>19485600</v>
      </c>
      <c r="J681" s="11">
        <v>17150240</v>
      </c>
      <c r="K681" s="12">
        <v>19485600</v>
      </c>
      <c r="L681" s="12">
        <v>17150240</v>
      </c>
      <c r="M681" s="12">
        <f t="shared" si="36"/>
        <v>15588480</v>
      </c>
      <c r="N681" s="12">
        <f t="shared" si="37"/>
        <v>13720192</v>
      </c>
      <c r="O681" s="2">
        <f t="shared" si="35"/>
        <v>23382720</v>
      </c>
      <c r="P681" s="32">
        <v>0.2</v>
      </c>
      <c r="R681" s="2">
        <v>22190000</v>
      </c>
    </row>
    <row r="682" spans="1:18" ht="24" hidden="1" customHeight="1" x14ac:dyDescent="0.2">
      <c r="A682" s="13">
        <v>668</v>
      </c>
      <c r="B682" s="14" t="s">
        <v>713</v>
      </c>
      <c r="C682" s="14" t="s">
        <v>770</v>
      </c>
      <c r="D682" s="14" t="s">
        <v>793</v>
      </c>
      <c r="E682" s="15">
        <v>741220050040021</v>
      </c>
      <c r="F682" s="13">
        <v>28</v>
      </c>
      <c r="G682" s="13">
        <v>84</v>
      </c>
      <c r="H682" s="13">
        <v>112</v>
      </c>
      <c r="I682" s="11">
        <v>27241920</v>
      </c>
      <c r="J682" s="11">
        <v>24030480</v>
      </c>
      <c r="K682" s="11">
        <v>27241920</v>
      </c>
      <c r="L682" s="11">
        <v>24030480</v>
      </c>
      <c r="M682" s="11">
        <f t="shared" si="36"/>
        <v>21793536</v>
      </c>
      <c r="N682" s="11">
        <f t="shared" si="37"/>
        <v>19224384</v>
      </c>
      <c r="O682" s="2">
        <f t="shared" si="35"/>
        <v>32690304</v>
      </c>
      <c r="P682" s="32">
        <v>0.2</v>
      </c>
      <c r="R682" s="2">
        <v>31070000</v>
      </c>
    </row>
    <row r="683" spans="1:18" ht="24" hidden="1" customHeight="1" x14ac:dyDescent="0.2">
      <c r="A683" s="8">
        <v>669</v>
      </c>
      <c r="B683" s="9" t="s">
        <v>713</v>
      </c>
      <c r="C683" s="9" t="s">
        <v>770</v>
      </c>
      <c r="D683" s="9" t="s">
        <v>794</v>
      </c>
      <c r="E683" s="10">
        <v>741220050100001</v>
      </c>
      <c r="F683" s="8">
        <v>160</v>
      </c>
      <c r="G683" s="8">
        <v>320</v>
      </c>
      <c r="H683" s="8">
        <v>480</v>
      </c>
      <c r="I683" s="11">
        <v>104587840</v>
      </c>
      <c r="J683" s="11">
        <v>95014933.333333328</v>
      </c>
      <c r="K683" s="12">
        <v>104587840</v>
      </c>
      <c r="L683" s="12">
        <v>95014933.333333328</v>
      </c>
      <c r="M683" s="12">
        <f t="shared" si="36"/>
        <v>83670272</v>
      </c>
      <c r="N683" s="12">
        <f t="shared" si="37"/>
        <v>76011946.666666672</v>
      </c>
      <c r="O683" s="2">
        <f t="shared" si="35"/>
        <v>125505408</v>
      </c>
      <c r="P683" s="32">
        <v>0.2</v>
      </c>
      <c r="R683" s="2">
        <v>132850000</v>
      </c>
    </row>
    <row r="684" spans="1:18" ht="24" hidden="1" customHeight="1" x14ac:dyDescent="0.2">
      <c r="A684" s="13">
        <v>670</v>
      </c>
      <c r="B684" s="14" t="s">
        <v>713</v>
      </c>
      <c r="C684" s="14" t="s">
        <v>770</v>
      </c>
      <c r="D684" s="14" t="s">
        <v>795</v>
      </c>
      <c r="E684" s="15">
        <v>741220050110001</v>
      </c>
      <c r="F684" s="13">
        <v>144</v>
      </c>
      <c r="G684" s="13">
        <v>278</v>
      </c>
      <c r="H684" s="13">
        <v>422</v>
      </c>
      <c r="I684" s="11">
        <v>92356800</v>
      </c>
      <c r="J684" s="11">
        <v>83875600</v>
      </c>
      <c r="K684" s="11">
        <v>92356800</v>
      </c>
      <c r="L684" s="11">
        <v>83875600</v>
      </c>
      <c r="M684" s="11">
        <f t="shared" si="36"/>
        <v>73885440</v>
      </c>
      <c r="N684" s="11">
        <f t="shared" si="37"/>
        <v>67100480</v>
      </c>
      <c r="O684" s="2">
        <f t="shared" si="35"/>
        <v>110828160</v>
      </c>
      <c r="P684" s="32">
        <v>0.2</v>
      </c>
      <c r="R684" s="2">
        <v>116770000</v>
      </c>
    </row>
    <row r="685" spans="1:18" ht="24" hidden="1" customHeight="1" x14ac:dyDescent="0.2">
      <c r="A685" s="8">
        <v>671</v>
      </c>
      <c r="B685" s="9" t="s">
        <v>713</v>
      </c>
      <c r="C685" s="9" t="s">
        <v>770</v>
      </c>
      <c r="D685" s="9" t="s">
        <v>796</v>
      </c>
      <c r="E685" s="10" t="s">
        <v>797</v>
      </c>
      <c r="F685" s="8">
        <v>144</v>
      </c>
      <c r="G685" s="8">
        <v>278</v>
      </c>
      <c r="H685" s="8">
        <v>422</v>
      </c>
      <c r="I685" s="11">
        <v>103778640</v>
      </c>
      <c r="J685" s="11">
        <v>91097160</v>
      </c>
      <c r="K685" s="12">
        <v>103778640</v>
      </c>
      <c r="L685" s="12">
        <v>91097160</v>
      </c>
      <c r="M685" s="12">
        <f t="shared" si="36"/>
        <v>83022912</v>
      </c>
      <c r="N685" s="12">
        <f t="shared" si="37"/>
        <v>72877728</v>
      </c>
      <c r="O685" s="2">
        <f t="shared" si="35"/>
        <v>124534368</v>
      </c>
      <c r="P685" s="32">
        <v>0.2</v>
      </c>
      <c r="R685" s="2">
        <v>116770000</v>
      </c>
    </row>
    <row r="686" spans="1:18" ht="24" hidden="1" customHeight="1" x14ac:dyDescent="0.2">
      <c r="A686" s="13">
        <v>672</v>
      </c>
      <c r="B686" s="14" t="s">
        <v>713</v>
      </c>
      <c r="C686" s="14" t="s">
        <v>770</v>
      </c>
      <c r="D686" s="14" t="s">
        <v>798</v>
      </c>
      <c r="E686" s="15" t="s">
        <v>799</v>
      </c>
      <c r="F686" s="13">
        <v>298</v>
      </c>
      <c r="G686" s="13">
        <v>402</v>
      </c>
      <c r="H686" s="13">
        <v>700</v>
      </c>
      <c r="I686" s="11">
        <v>171669360</v>
      </c>
      <c r="J686" s="11">
        <v>149628280</v>
      </c>
      <c r="K686" s="11">
        <v>171669360</v>
      </c>
      <c r="L686" s="11">
        <v>149628280</v>
      </c>
      <c r="M686" s="11">
        <f t="shared" si="36"/>
        <v>137335488</v>
      </c>
      <c r="N686" s="11">
        <f t="shared" si="37"/>
        <v>119702624</v>
      </c>
      <c r="O686" s="2">
        <f t="shared" si="35"/>
        <v>206003232</v>
      </c>
      <c r="P686" s="32">
        <v>0.2</v>
      </c>
      <c r="R686" s="2">
        <v>193220000</v>
      </c>
    </row>
    <row r="687" spans="1:18" ht="24" hidden="1" customHeight="1" x14ac:dyDescent="0.2">
      <c r="A687" s="8">
        <v>673</v>
      </c>
      <c r="B687" s="9" t="s">
        <v>713</v>
      </c>
      <c r="C687" s="9" t="s">
        <v>770</v>
      </c>
      <c r="D687" s="9" t="s">
        <v>800</v>
      </c>
      <c r="E687" s="10">
        <v>741220050040001</v>
      </c>
      <c r="F687" s="8">
        <v>152</v>
      </c>
      <c r="G687" s="8">
        <v>296</v>
      </c>
      <c r="H687" s="8">
        <v>448</v>
      </c>
      <c r="I687" s="11">
        <v>98078240</v>
      </c>
      <c r="J687" s="11">
        <v>89358186.666666672</v>
      </c>
      <c r="K687" s="12">
        <v>98078240</v>
      </c>
      <c r="L687" s="12">
        <v>89358186.666666672</v>
      </c>
      <c r="M687" s="12">
        <f t="shared" si="36"/>
        <v>78462592</v>
      </c>
      <c r="N687" s="12">
        <f t="shared" si="37"/>
        <v>71486549.333333343</v>
      </c>
      <c r="O687" s="2">
        <f t="shared" si="35"/>
        <v>117693888</v>
      </c>
      <c r="P687" s="32">
        <v>0.2</v>
      </c>
      <c r="R687" s="2">
        <v>123970000</v>
      </c>
    </row>
    <row r="688" spans="1:18" ht="24" hidden="1" customHeight="1" x14ac:dyDescent="0.2">
      <c r="A688" s="13">
        <v>674</v>
      </c>
      <c r="B688" s="14" t="s">
        <v>713</v>
      </c>
      <c r="C688" s="14" t="s">
        <v>770</v>
      </c>
      <c r="D688" s="14" t="s">
        <v>801</v>
      </c>
      <c r="E688" s="15" t="s">
        <v>802</v>
      </c>
      <c r="F688" s="13">
        <v>360</v>
      </c>
      <c r="G688" s="13">
        <v>560</v>
      </c>
      <c r="H688" s="13">
        <v>920</v>
      </c>
      <c r="I688" s="11">
        <v>219574560</v>
      </c>
      <c r="J688" s="11">
        <v>193838320</v>
      </c>
      <c r="K688" s="11">
        <v>219574560</v>
      </c>
      <c r="L688" s="11">
        <v>193838320</v>
      </c>
      <c r="M688" s="11">
        <f t="shared" si="36"/>
        <v>175659648</v>
      </c>
      <c r="N688" s="11">
        <f t="shared" si="37"/>
        <v>155070656</v>
      </c>
      <c r="O688" s="2">
        <f t="shared" ref="O688:O751" si="38">K688+K688*P688</f>
        <v>263489472</v>
      </c>
      <c r="P688" s="32">
        <v>0.2</v>
      </c>
      <c r="R688" s="2">
        <v>254210000</v>
      </c>
    </row>
    <row r="689" spans="1:18" ht="24" hidden="1" customHeight="1" x14ac:dyDescent="0.2">
      <c r="A689" s="8">
        <v>675</v>
      </c>
      <c r="B689" s="9" t="s">
        <v>713</v>
      </c>
      <c r="C689" s="9" t="s">
        <v>770</v>
      </c>
      <c r="D689" s="9" t="s">
        <v>803</v>
      </c>
      <c r="E689" s="10">
        <v>741220050120002</v>
      </c>
      <c r="F689" s="8">
        <v>132</v>
      </c>
      <c r="G689" s="8">
        <v>324</v>
      </c>
      <c r="H689" s="8">
        <v>456</v>
      </c>
      <c r="I689" s="11">
        <v>99245760</v>
      </c>
      <c r="J689" s="11">
        <v>90567360</v>
      </c>
      <c r="K689" s="12">
        <v>99245760</v>
      </c>
      <c r="L689" s="12">
        <v>90567360</v>
      </c>
      <c r="M689" s="12">
        <f t="shared" si="36"/>
        <v>79396608</v>
      </c>
      <c r="N689" s="12">
        <f t="shared" si="37"/>
        <v>72453888</v>
      </c>
      <c r="O689" s="2">
        <f t="shared" si="38"/>
        <v>119094912</v>
      </c>
      <c r="P689" s="32">
        <v>0.2</v>
      </c>
      <c r="R689" s="2">
        <v>126370000</v>
      </c>
    </row>
    <row r="690" spans="1:18" ht="24" hidden="1" customHeight="1" x14ac:dyDescent="0.2">
      <c r="A690" s="13">
        <v>676</v>
      </c>
      <c r="B690" s="14" t="s">
        <v>713</v>
      </c>
      <c r="C690" s="14" t="s">
        <v>770</v>
      </c>
      <c r="D690" s="14" t="s">
        <v>804</v>
      </c>
      <c r="E690" s="15">
        <v>741220050150001</v>
      </c>
      <c r="F690" s="13">
        <v>118</v>
      </c>
      <c r="G690" s="13">
        <v>246</v>
      </c>
      <c r="H690" s="13">
        <v>364</v>
      </c>
      <c r="I690" s="11">
        <v>78417440</v>
      </c>
      <c r="J690" s="11">
        <v>71394266.666666672</v>
      </c>
      <c r="K690" s="11">
        <v>78417440</v>
      </c>
      <c r="L690" s="11">
        <v>71394266.666666672</v>
      </c>
      <c r="M690" s="11">
        <f t="shared" si="36"/>
        <v>62733952</v>
      </c>
      <c r="N690" s="11">
        <f t="shared" si="37"/>
        <v>57115413.333333343</v>
      </c>
      <c r="O690" s="2">
        <f t="shared" si="38"/>
        <v>94100928</v>
      </c>
      <c r="P690" s="32">
        <v>0.2</v>
      </c>
      <c r="R690" s="2">
        <v>100770000</v>
      </c>
    </row>
    <row r="691" spans="1:18" ht="24" hidden="1" customHeight="1" x14ac:dyDescent="0.2">
      <c r="A691" s="8">
        <v>677</v>
      </c>
      <c r="B691" s="9" t="s">
        <v>713</v>
      </c>
      <c r="C691" s="9" t="s">
        <v>770</v>
      </c>
      <c r="D691" s="9" t="s">
        <v>805</v>
      </c>
      <c r="E691" s="10">
        <v>741220050130011</v>
      </c>
      <c r="F691" s="8">
        <v>50</v>
      </c>
      <c r="G691" s="8">
        <v>70</v>
      </c>
      <c r="H691" s="8">
        <v>120</v>
      </c>
      <c r="I691" s="11">
        <v>26125440</v>
      </c>
      <c r="J691" s="11">
        <v>23860480</v>
      </c>
      <c r="K691" s="12">
        <v>26125440</v>
      </c>
      <c r="L691" s="12">
        <v>23860480</v>
      </c>
      <c r="M691" s="12">
        <f t="shared" si="36"/>
        <v>20900352</v>
      </c>
      <c r="N691" s="12">
        <f t="shared" si="37"/>
        <v>19088384</v>
      </c>
      <c r="O691" s="2">
        <f t="shared" si="38"/>
        <v>31350528</v>
      </c>
      <c r="P691" s="32">
        <v>0.2</v>
      </c>
      <c r="R691" s="2">
        <v>33130000</v>
      </c>
    </row>
    <row r="692" spans="1:18" ht="24" hidden="1" customHeight="1" x14ac:dyDescent="0.2">
      <c r="A692" s="13">
        <v>678</v>
      </c>
      <c r="B692" s="14" t="s">
        <v>713</v>
      </c>
      <c r="C692" s="14" t="s">
        <v>770</v>
      </c>
      <c r="D692" s="14" t="s">
        <v>806</v>
      </c>
      <c r="E692" s="15">
        <v>311330050060061</v>
      </c>
      <c r="F692" s="13">
        <v>20</v>
      </c>
      <c r="G692" s="13">
        <v>30</v>
      </c>
      <c r="H692" s="13">
        <v>50</v>
      </c>
      <c r="I692" s="11">
        <v>13047226.666666666</v>
      </c>
      <c r="J692" s="11">
        <v>11934240</v>
      </c>
      <c r="K692" s="11">
        <v>13047226.666666666</v>
      </c>
      <c r="L692" s="11">
        <v>11934240</v>
      </c>
      <c r="M692" s="11">
        <f t="shared" si="36"/>
        <v>10437781.333333334</v>
      </c>
      <c r="N692" s="11">
        <f t="shared" si="37"/>
        <v>9547392</v>
      </c>
      <c r="O692" s="2">
        <f t="shared" si="38"/>
        <v>15656672</v>
      </c>
      <c r="P692" s="32">
        <v>0.2</v>
      </c>
      <c r="R692" s="2">
        <v>13810000</v>
      </c>
    </row>
    <row r="693" spans="1:18" ht="24" hidden="1" customHeight="1" x14ac:dyDescent="0.2">
      <c r="A693" s="8">
        <v>679</v>
      </c>
      <c r="B693" s="9" t="s">
        <v>713</v>
      </c>
      <c r="C693" s="9" t="s">
        <v>770</v>
      </c>
      <c r="D693" s="9" t="s">
        <v>807</v>
      </c>
      <c r="E693" s="10">
        <v>311330050060041</v>
      </c>
      <c r="F693" s="8">
        <v>19</v>
      </c>
      <c r="G693" s="8">
        <v>31</v>
      </c>
      <c r="H693" s="8">
        <v>50</v>
      </c>
      <c r="I693" s="11">
        <v>13103933.333333334</v>
      </c>
      <c r="J693" s="11">
        <v>11948960</v>
      </c>
      <c r="K693" s="12">
        <v>13103933.333333334</v>
      </c>
      <c r="L693" s="12">
        <v>11948960</v>
      </c>
      <c r="M693" s="12">
        <f t="shared" si="36"/>
        <v>10483146.666666668</v>
      </c>
      <c r="N693" s="12">
        <f t="shared" si="37"/>
        <v>9559168</v>
      </c>
      <c r="O693" s="2">
        <f t="shared" si="38"/>
        <v>15724720</v>
      </c>
      <c r="P693" s="32">
        <v>0.2</v>
      </c>
      <c r="R693" s="2">
        <v>13820000</v>
      </c>
    </row>
    <row r="694" spans="1:18" ht="24" hidden="1" customHeight="1" x14ac:dyDescent="0.2">
      <c r="A694" s="13">
        <v>680</v>
      </c>
      <c r="B694" s="14" t="s">
        <v>713</v>
      </c>
      <c r="C694" s="14" t="s">
        <v>770</v>
      </c>
      <c r="D694" s="14" t="s">
        <v>808</v>
      </c>
      <c r="E694" s="15">
        <v>741220050010041</v>
      </c>
      <c r="F694" s="13">
        <v>30</v>
      </c>
      <c r="G694" s="13">
        <v>90</v>
      </c>
      <c r="H694" s="13">
        <v>120</v>
      </c>
      <c r="I694" s="11">
        <v>29279760</v>
      </c>
      <c r="J694" s="11">
        <v>25669880</v>
      </c>
      <c r="K694" s="11">
        <v>29279760</v>
      </c>
      <c r="L694" s="11">
        <v>25669880</v>
      </c>
      <c r="M694" s="11">
        <f t="shared" si="36"/>
        <v>23423808</v>
      </c>
      <c r="N694" s="11">
        <f t="shared" si="37"/>
        <v>20535904</v>
      </c>
      <c r="O694" s="2">
        <f t="shared" si="38"/>
        <v>35135712</v>
      </c>
      <c r="P694" s="32">
        <v>0.2</v>
      </c>
      <c r="R694" s="2">
        <v>33290000</v>
      </c>
    </row>
    <row r="695" spans="1:18" ht="24" hidden="1" customHeight="1" x14ac:dyDescent="0.2">
      <c r="A695" s="8">
        <v>681</v>
      </c>
      <c r="B695" s="9" t="s">
        <v>713</v>
      </c>
      <c r="C695" s="9" t="s">
        <v>770</v>
      </c>
      <c r="D695" s="9" t="s">
        <v>809</v>
      </c>
      <c r="E695" s="10">
        <v>741320050140021</v>
      </c>
      <c r="F695" s="8">
        <v>30</v>
      </c>
      <c r="G695" s="8">
        <v>35</v>
      </c>
      <c r="H695" s="8">
        <v>65</v>
      </c>
      <c r="I695" s="11">
        <v>15770400</v>
      </c>
      <c r="J695" s="11">
        <v>13719920</v>
      </c>
      <c r="K695" s="12">
        <v>15770400</v>
      </c>
      <c r="L695" s="12">
        <v>13719920</v>
      </c>
      <c r="M695" s="12">
        <f t="shared" si="36"/>
        <v>12616320</v>
      </c>
      <c r="N695" s="12">
        <f t="shared" si="37"/>
        <v>10975936</v>
      </c>
      <c r="O695" s="2">
        <f t="shared" si="38"/>
        <v>18924480</v>
      </c>
      <c r="P695" s="32">
        <v>0.2</v>
      </c>
      <c r="R695" s="2">
        <v>17920000</v>
      </c>
    </row>
    <row r="696" spans="1:18" ht="24" hidden="1" customHeight="1" x14ac:dyDescent="0.2">
      <c r="A696" s="13">
        <v>682</v>
      </c>
      <c r="B696" s="14" t="s">
        <v>713</v>
      </c>
      <c r="C696" s="14" t="s">
        <v>770</v>
      </c>
      <c r="D696" s="14" t="s">
        <v>810</v>
      </c>
      <c r="E696" s="15">
        <v>741320050140011</v>
      </c>
      <c r="F696" s="13">
        <v>20</v>
      </c>
      <c r="G696" s="13">
        <v>30</v>
      </c>
      <c r="H696" s="13">
        <v>50</v>
      </c>
      <c r="I696" s="11">
        <v>12188880</v>
      </c>
      <c r="J696" s="11">
        <v>10686600</v>
      </c>
      <c r="K696" s="11">
        <v>12188880</v>
      </c>
      <c r="L696" s="11">
        <v>10686600</v>
      </c>
      <c r="M696" s="11">
        <f t="shared" si="36"/>
        <v>9751104</v>
      </c>
      <c r="N696" s="11">
        <f t="shared" si="37"/>
        <v>8549280</v>
      </c>
      <c r="O696" s="2">
        <f t="shared" si="38"/>
        <v>14626656</v>
      </c>
      <c r="P696" s="32">
        <v>0.2</v>
      </c>
      <c r="R696" s="2">
        <v>13810000</v>
      </c>
    </row>
    <row r="697" spans="1:18" ht="24" hidden="1" customHeight="1" x14ac:dyDescent="0.2">
      <c r="A697" s="8">
        <v>683</v>
      </c>
      <c r="B697" s="9" t="s">
        <v>713</v>
      </c>
      <c r="C697" s="9" t="s">
        <v>770</v>
      </c>
      <c r="D697" s="9" t="s">
        <v>811</v>
      </c>
      <c r="E697" s="10">
        <v>741220050040011</v>
      </c>
      <c r="F697" s="8">
        <v>8</v>
      </c>
      <c r="G697" s="8">
        <v>24</v>
      </c>
      <c r="H697" s="8">
        <v>32</v>
      </c>
      <c r="I697" s="11">
        <v>7891440</v>
      </c>
      <c r="J697" s="11">
        <v>6875240</v>
      </c>
      <c r="K697" s="12">
        <v>7891440</v>
      </c>
      <c r="L697" s="12">
        <v>6875240</v>
      </c>
      <c r="M697" s="12">
        <f t="shared" si="36"/>
        <v>6313152</v>
      </c>
      <c r="N697" s="12">
        <f t="shared" si="37"/>
        <v>5500192</v>
      </c>
      <c r="O697" s="2">
        <f t="shared" si="38"/>
        <v>9469728</v>
      </c>
      <c r="P697" s="32">
        <v>0.2</v>
      </c>
      <c r="R697" s="2">
        <v>8870000</v>
      </c>
    </row>
    <row r="698" spans="1:18" ht="24" hidden="1" customHeight="1" x14ac:dyDescent="0.2">
      <c r="A698" s="13">
        <v>684</v>
      </c>
      <c r="B698" s="14" t="s">
        <v>713</v>
      </c>
      <c r="C698" s="14" t="s">
        <v>770</v>
      </c>
      <c r="D698" s="14" t="s">
        <v>812</v>
      </c>
      <c r="E698" s="15">
        <v>741120050010081</v>
      </c>
      <c r="F698" s="13">
        <v>28</v>
      </c>
      <c r="G698" s="13">
        <v>84</v>
      </c>
      <c r="H698" s="13">
        <v>112</v>
      </c>
      <c r="I698" s="11">
        <v>27413280</v>
      </c>
      <c r="J698" s="11">
        <v>24010320</v>
      </c>
      <c r="K698" s="11">
        <v>27413280</v>
      </c>
      <c r="L698" s="11">
        <v>24010320</v>
      </c>
      <c r="M698" s="11">
        <f t="shared" si="36"/>
        <v>21930624</v>
      </c>
      <c r="N698" s="11">
        <f t="shared" si="37"/>
        <v>19208256</v>
      </c>
      <c r="O698" s="2">
        <f t="shared" si="38"/>
        <v>32895936</v>
      </c>
      <c r="P698" s="32">
        <v>0.2</v>
      </c>
      <c r="R698" s="2">
        <v>31070000</v>
      </c>
    </row>
    <row r="699" spans="1:18" ht="24" hidden="1" customHeight="1" x14ac:dyDescent="0.2">
      <c r="A699" s="8">
        <v>685</v>
      </c>
      <c r="B699" s="9" t="s">
        <v>713</v>
      </c>
      <c r="C699" s="9" t="s">
        <v>770</v>
      </c>
      <c r="D699" s="9" t="s">
        <v>813</v>
      </c>
      <c r="E699" s="10">
        <v>741120050010011</v>
      </c>
      <c r="F699" s="8">
        <v>16</v>
      </c>
      <c r="G699" s="8">
        <v>48</v>
      </c>
      <c r="H699" s="8">
        <v>64</v>
      </c>
      <c r="I699" s="11">
        <v>14591040</v>
      </c>
      <c r="J699" s="11">
        <v>13161520</v>
      </c>
      <c r="K699" s="12">
        <v>14591040</v>
      </c>
      <c r="L699" s="12">
        <v>13161520</v>
      </c>
      <c r="M699" s="12">
        <f t="shared" si="36"/>
        <v>11672832</v>
      </c>
      <c r="N699" s="12">
        <f t="shared" si="37"/>
        <v>10529216</v>
      </c>
      <c r="O699" s="2">
        <f t="shared" si="38"/>
        <v>17509248</v>
      </c>
      <c r="P699" s="32">
        <v>0.2</v>
      </c>
      <c r="R699" s="2">
        <v>17750000</v>
      </c>
    </row>
    <row r="700" spans="1:18" ht="24" hidden="1" customHeight="1" x14ac:dyDescent="0.2">
      <c r="A700" s="13">
        <v>686</v>
      </c>
      <c r="B700" s="14" t="s">
        <v>713</v>
      </c>
      <c r="C700" s="14" t="s">
        <v>770</v>
      </c>
      <c r="D700" s="14" t="s">
        <v>814</v>
      </c>
      <c r="E700" s="15">
        <v>215140050020001</v>
      </c>
      <c r="F700" s="13">
        <v>16</v>
      </c>
      <c r="G700" s="13">
        <v>48</v>
      </c>
      <c r="H700" s="13">
        <v>64</v>
      </c>
      <c r="I700" s="11">
        <v>18350946.666666668</v>
      </c>
      <c r="J700" s="11">
        <v>16513520</v>
      </c>
      <c r="K700" s="11">
        <v>18350946.666666668</v>
      </c>
      <c r="L700" s="11">
        <v>16513520</v>
      </c>
      <c r="M700" s="11">
        <f t="shared" si="36"/>
        <v>14680757.333333336</v>
      </c>
      <c r="N700" s="11">
        <f t="shared" si="37"/>
        <v>13210816</v>
      </c>
      <c r="O700" s="2">
        <f t="shared" si="38"/>
        <v>22021136</v>
      </c>
      <c r="P700" s="32">
        <v>0.2</v>
      </c>
      <c r="R700" s="2">
        <v>17750000</v>
      </c>
    </row>
    <row r="701" spans="1:18" ht="24" hidden="1" customHeight="1" x14ac:dyDescent="0.2">
      <c r="A701" s="8">
        <v>687</v>
      </c>
      <c r="B701" s="9" t="s">
        <v>713</v>
      </c>
      <c r="C701" s="9" t="s">
        <v>770</v>
      </c>
      <c r="D701" s="9" t="s">
        <v>815</v>
      </c>
      <c r="E701" s="10">
        <v>311330050050011</v>
      </c>
      <c r="F701" s="8">
        <v>15</v>
      </c>
      <c r="G701" s="8">
        <v>45</v>
      </c>
      <c r="H701" s="8">
        <v>60</v>
      </c>
      <c r="I701" s="11">
        <v>15334493.333333334</v>
      </c>
      <c r="J701" s="11">
        <v>13827840</v>
      </c>
      <c r="K701" s="12">
        <v>15334493.333333334</v>
      </c>
      <c r="L701" s="12">
        <v>13827840</v>
      </c>
      <c r="M701" s="12">
        <f t="shared" si="36"/>
        <v>12267594.666666668</v>
      </c>
      <c r="N701" s="12">
        <f t="shared" si="37"/>
        <v>11062272</v>
      </c>
      <c r="O701" s="2">
        <f t="shared" si="38"/>
        <v>18401392</v>
      </c>
      <c r="P701" s="32">
        <v>0.2</v>
      </c>
      <c r="R701" s="2">
        <v>16640000</v>
      </c>
    </row>
    <row r="702" spans="1:18" ht="24" hidden="1" customHeight="1" x14ac:dyDescent="0.2">
      <c r="A702" s="13">
        <v>688</v>
      </c>
      <c r="B702" s="14" t="s">
        <v>713</v>
      </c>
      <c r="C702" s="14" t="s">
        <v>770</v>
      </c>
      <c r="D702" s="14" t="s">
        <v>816</v>
      </c>
      <c r="E702" s="15">
        <v>215140050020011</v>
      </c>
      <c r="F702" s="13">
        <v>24</v>
      </c>
      <c r="G702" s="13">
        <v>72</v>
      </c>
      <c r="H702" s="13">
        <v>96</v>
      </c>
      <c r="I702" s="11">
        <v>27425093.333333332</v>
      </c>
      <c r="J702" s="11">
        <v>24577733.333333332</v>
      </c>
      <c r="K702" s="11">
        <v>27425093.333333332</v>
      </c>
      <c r="L702" s="11">
        <v>24577733.333333332</v>
      </c>
      <c r="M702" s="11">
        <f t="shared" si="36"/>
        <v>21940074.666666668</v>
      </c>
      <c r="N702" s="11">
        <f t="shared" si="37"/>
        <v>19662186.666666668</v>
      </c>
      <c r="O702" s="2">
        <f t="shared" si="38"/>
        <v>32910112</v>
      </c>
      <c r="P702" s="32">
        <v>0.2</v>
      </c>
      <c r="R702" s="2">
        <v>26630000</v>
      </c>
    </row>
    <row r="703" spans="1:18" ht="24" hidden="1" customHeight="1" x14ac:dyDescent="0.2">
      <c r="A703" s="8">
        <v>689</v>
      </c>
      <c r="B703" s="9" t="s">
        <v>713</v>
      </c>
      <c r="C703" s="9" t="s">
        <v>770</v>
      </c>
      <c r="D703" s="9" t="s">
        <v>817</v>
      </c>
      <c r="E703" s="10">
        <v>311330050060081</v>
      </c>
      <c r="F703" s="8">
        <v>12</v>
      </c>
      <c r="G703" s="8">
        <v>36</v>
      </c>
      <c r="H703" s="8">
        <v>48</v>
      </c>
      <c r="I703" s="11">
        <v>12583613.333333334</v>
      </c>
      <c r="J703" s="11">
        <v>11511680</v>
      </c>
      <c r="K703" s="12">
        <v>12583613.333333334</v>
      </c>
      <c r="L703" s="12">
        <v>11511680</v>
      </c>
      <c r="M703" s="12">
        <f t="shared" si="36"/>
        <v>10066890.666666668</v>
      </c>
      <c r="N703" s="12">
        <f t="shared" si="37"/>
        <v>9209344</v>
      </c>
      <c r="O703" s="2">
        <f t="shared" si="38"/>
        <v>15100336</v>
      </c>
      <c r="P703" s="32">
        <v>0.2</v>
      </c>
      <c r="R703" s="2">
        <v>13310000</v>
      </c>
    </row>
    <row r="704" spans="1:18" ht="24" hidden="1" customHeight="1" x14ac:dyDescent="0.2">
      <c r="A704" s="13">
        <v>690</v>
      </c>
      <c r="B704" s="14" t="s">
        <v>713</v>
      </c>
      <c r="C704" s="14" t="s">
        <v>770</v>
      </c>
      <c r="D704" s="14" t="s">
        <v>818</v>
      </c>
      <c r="E704" s="15">
        <v>215140050020051</v>
      </c>
      <c r="F704" s="13">
        <v>25</v>
      </c>
      <c r="G704" s="13">
        <v>35</v>
      </c>
      <c r="H704" s="13">
        <v>60</v>
      </c>
      <c r="I704" s="11">
        <v>20552920</v>
      </c>
      <c r="J704" s="11">
        <v>18180960</v>
      </c>
      <c r="K704" s="11">
        <v>20552920</v>
      </c>
      <c r="L704" s="11">
        <v>18180960</v>
      </c>
      <c r="M704" s="11">
        <f t="shared" si="36"/>
        <v>16442336</v>
      </c>
      <c r="N704" s="11">
        <f t="shared" si="37"/>
        <v>14544768</v>
      </c>
      <c r="O704" s="2">
        <f t="shared" si="38"/>
        <v>24663504</v>
      </c>
      <c r="P704" s="32">
        <v>0.2</v>
      </c>
      <c r="R704" s="2">
        <v>16560000</v>
      </c>
    </row>
    <row r="705" spans="1:18" ht="24" hidden="1" customHeight="1" x14ac:dyDescent="0.2">
      <c r="A705" s="8">
        <v>691</v>
      </c>
      <c r="B705" s="9" t="s">
        <v>713</v>
      </c>
      <c r="C705" s="9" t="s">
        <v>770</v>
      </c>
      <c r="D705" s="9" t="s">
        <v>819</v>
      </c>
      <c r="E705" s="10">
        <v>215140050020031</v>
      </c>
      <c r="F705" s="8">
        <v>5</v>
      </c>
      <c r="G705" s="8">
        <v>20</v>
      </c>
      <c r="H705" s="8">
        <v>25</v>
      </c>
      <c r="I705" s="11">
        <v>8950840</v>
      </c>
      <c r="J705" s="11">
        <v>7860720</v>
      </c>
      <c r="K705" s="12">
        <v>8950840</v>
      </c>
      <c r="L705" s="12">
        <v>7860720</v>
      </c>
      <c r="M705" s="12">
        <f t="shared" si="36"/>
        <v>7160672</v>
      </c>
      <c r="N705" s="12">
        <f t="shared" si="37"/>
        <v>6288576</v>
      </c>
      <c r="O705" s="2">
        <f t="shared" si="38"/>
        <v>10741008</v>
      </c>
      <c r="P705" s="32">
        <v>0.2</v>
      </c>
      <c r="R705" s="2">
        <v>6940000</v>
      </c>
    </row>
    <row r="706" spans="1:18" ht="24" hidden="1" customHeight="1" x14ac:dyDescent="0.2">
      <c r="A706" s="13">
        <v>692</v>
      </c>
      <c r="B706" s="14" t="s">
        <v>713</v>
      </c>
      <c r="C706" s="14" t="s">
        <v>770</v>
      </c>
      <c r="D706" s="14" t="s">
        <v>820</v>
      </c>
      <c r="E706" s="15">
        <v>741320050030001</v>
      </c>
      <c r="F706" s="13">
        <v>28</v>
      </c>
      <c r="G706" s="13">
        <v>88</v>
      </c>
      <c r="H706" s="13">
        <v>116</v>
      </c>
      <c r="I706" s="11">
        <v>25532480</v>
      </c>
      <c r="J706" s="11">
        <v>23217386.666666668</v>
      </c>
      <c r="K706" s="11">
        <v>25532480</v>
      </c>
      <c r="L706" s="11">
        <v>23217386.666666668</v>
      </c>
      <c r="M706" s="11">
        <f t="shared" si="36"/>
        <v>20425984</v>
      </c>
      <c r="N706" s="11">
        <f t="shared" si="37"/>
        <v>18573909.333333336</v>
      </c>
      <c r="O706" s="2">
        <f t="shared" si="38"/>
        <v>30638976</v>
      </c>
      <c r="P706" s="32">
        <v>0.2</v>
      </c>
      <c r="R706" s="2">
        <v>32190000</v>
      </c>
    </row>
    <row r="707" spans="1:18" ht="24" hidden="1" customHeight="1" x14ac:dyDescent="0.2">
      <c r="A707" s="8">
        <v>693</v>
      </c>
      <c r="B707" s="9" t="s">
        <v>713</v>
      </c>
      <c r="C707" s="9" t="s">
        <v>770</v>
      </c>
      <c r="D707" s="9" t="s">
        <v>821</v>
      </c>
      <c r="E707" s="10">
        <v>741320050050001</v>
      </c>
      <c r="F707" s="8">
        <v>50</v>
      </c>
      <c r="G707" s="8">
        <v>150</v>
      </c>
      <c r="H707" s="8">
        <v>200</v>
      </c>
      <c r="I707" s="11">
        <v>49839840</v>
      </c>
      <c r="J707" s="11">
        <v>43712160</v>
      </c>
      <c r="K707" s="12">
        <v>49839840</v>
      </c>
      <c r="L707" s="12">
        <v>43712160</v>
      </c>
      <c r="M707" s="12">
        <f t="shared" si="36"/>
        <v>39871872</v>
      </c>
      <c r="N707" s="12">
        <f t="shared" si="37"/>
        <v>34969728</v>
      </c>
      <c r="O707" s="2">
        <f t="shared" si="38"/>
        <v>59807808</v>
      </c>
      <c r="P707" s="32">
        <v>0.2</v>
      </c>
      <c r="R707" s="2">
        <v>55490000</v>
      </c>
    </row>
    <row r="708" spans="1:18" ht="24" hidden="1" customHeight="1" x14ac:dyDescent="0.2">
      <c r="A708" s="13">
        <v>694</v>
      </c>
      <c r="B708" s="14" t="s">
        <v>713</v>
      </c>
      <c r="C708" s="14" t="s">
        <v>770</v>
      </c>
      <c r="D708" s="14" t="s">
        <v>822</v>
      </c>
      <c r="E708" s="15">
        <v>741320050070001</v>
      </c>
      <c r="F708" s="13">
        <v>36</v>
      </c>
      <c r="G708" s="13">
        <v>64</v>
      </c>
      <c r="H708" s="13">
        <v>100</v>
      </c>
      <c r="I708" s="11">
        <v>23014720</v>
      </c>
      <c r="J708" s="11">
        <v>20892773.333333332</v>
      </c>
      <c r="K708" s="11">
        <v>23014720</v>
      </c>
      <c r="L708" s="11">
        <v>20892773.333333332</v>
      </c>
      <c r="M708" s="11">
        <f t="shared" si="36"/>
        <v>18411776</v>
      </c>
      <c r="N708" s="11">
        <f t="shared" si="37"/>
        <v>16714218.666666666</v>
      </c>
      <c r="O708" s="2">
        <f t="shared" si="38"/>
        <v>27617664</v>
      </c>
      <c r="P708" s="32">
        <v>0.2</v>
      </c>
      <c r="R708" s="2">
        <v>27650000</v>
      </c>
    </row>
    <row r="709" spans="1:18" ht="24" hidden="1" customHeight="1" x14ac:dyDescent="0.2">
      <c r="A709" s="8">
        <v>695</v>
      </c>
      <c r="B709" s="9" t="s">
        <v>713</v>
      </c>
      <c r="C709" s="9" t="s">
        <v>770</v>
      </c>
      <c r="D709" s="9" t="s">
        <v>823</v>
      </c>
      <c r="E709" s="10">
        <v>741320050080001</v>
      </c>
      <c r="F709" s="8">
        <v>43</v>
      </c>
      <c r="G709" s="8">
        <v>96</v>
      </c>
      <c r="H709" s="8">
        <v>139</v>
      </c>
      <c r="I709" s="11">
        <v>31203040</v>
      </c>
      <c r="J709" s="11">
        <v>28348213.333333332</v>
      </c>
      <c r="K709" s="12">
        <v>31203040</v>
      </c>
      <c r="L709" s="12">
        <v>28348213.333333332</v>
      </c>
      <c r="M709" s="12">
        <f t="shared" si="36"/>
        <v>24962432</v>
      </c>
      <c r="N709" s="12">
        <f t="shared" si="37"/>
        <v>22678570.666666668</v>
      </c>
      <c r="O709" s="2">
        <f t="shared" si="38"/>
        <v>37443648</v>
      </c>
      <c r="P709" s="32">
        <v>0.2</v>
      </c>
      <c r="R709" s="2">
        <v>38500000</v>
      </c>
    </row>
    <row r="710" spans="1:18" ht="24" hidden="1" customHeight="1" x14ac:dyDescent="0.2">
      <c r="A710" s="13">
        <v>696</v>
      </c>
      <c r="B710" s="14" t="s">
        <v>713</v>
      </c>
      <c r="C710" s="14" t="s">
        <v>770</v>
      </c>
      <c r="D710" s="14" t="s">
        <v>824</v>
      </c>
      <c r="E710" s="15">
        <v>741320050060001</v>
      </c>
      <c r="F710" s="13">
        <v>33</v>
      </c>
      <c r="G710" s="13">
        <v>145</v>
      </c>
      <c r="H710" s="13">
        <v>178</v>
      </c>
      <c r="I710" s="11">
        <v>44426400</v>
      </c>
      <c r="J710" s="11">
        <v>39058160</v>
      </c>
      <c r="K710" s="11">
        <v>44426400</v>
      </c>
      <c r="L710" s="11">
        <v>39058160</v>
      </c>
      <c r="M710" s="11">
        <f t="shared" si="36"/>
        <v>35541120</v>
      </c>
      <c r="N710" s="11">
        <f t="shared" si="37"/>
        <v>31246528</v>
      </c>
      <c r="O710" s="2">
        <f t="shared" si="38"/>
        <v>53311680</v>
      </c>
      <c r="P710" s="32">
        <v>0.2</v>
      </c>
      <c r="R710" s="2">
        <v>49480000</v>
      </c>
    </row>
    <row r="711" spans="1:18" ht="24" hidden="1" customHeight="1" x14ac:dyDescent="0.2">
      <c r="A711" s="8">
        <v>697</v>
      </c>
      <c r="B711" s="9" t="s">
        <v>713</v>
      </c>
      <c r="C711" s="9" t="s">
        <v>770</v>
      </c>
      <c r="D711" s="9" t="s">
        <v>825</v>
      </c>
      <c r="E711" s="10">
        <v>741120050030022</v>
      </c>
      <c r="F711" s="8">
        <v>32</v>
      </c>
      <c r="G711" s="8">
        <v>40</v>
      </c>
      <c r="H711" s="8">
        <v>72</v>
      </c>
      <c r="I711" s="11">
        <v>17801520</v>
      </c>
      <c r="J711" s="11">
        <v>15572120</v>
      </c>
      <c r="K711" s="12">
        <v>17801520</v>
      </c>
      <c r="L711" s="12">
        <v>15572120</v>
      </c>
      <c r="M711" s="12">
        <f t="shared" si="36"/>
        <v>14241216</v>
      </c>
      <c r="N711" s="12">
        <f t="shared" si="37"/>
        <v>12457696</v>
      </c>
      <c r="O711" s="2">
        <f t="shared" si="38"/>
        <v>21361824</v>
      </c>
      <c r="P711" s="32">
        <v>0.2</v>
      </c>
      <c r="R711" s="2">
        <v>19860000</v>
      </c>
    </row>
    <row r="712" spans="1:18" ht="24" hidden="1" customHeight="1" x14ac:dyDescent="0.2">
      <c r="A712" s="13">
        <v>698</v>
      </c>
      <c r="B712" s="14" t="s">
        <v>713</v>
      </c>
      <c r="C712" s="14" t="s">
        <v>770</v>
      </c>
      <c r="D712" s="14" t="s">
        <v>826</v>
      </c>
      <c r="E712" s="15">
        <v>741320050100001</v>
      </c>
      <c r="F712" s="13">
        <v>97</v>
      </c>
      <c r="G712" s="13">
        <v>267</v>
      </c>
      <c r="H712" s="13">
        <v>364</v>
      </c>
      <c r="I712" s="11">
        <v>81136000</v>
      </c>
      <c r="J712" s="11">
        <v>73547173.333333328</v>
      </c>
      <c r="K712" s="11">
        <v>81136000</v>
      </c>
      <c r="L712" s="11">
        <v>73547173.333333328</v>
      </c>
      <c r="M712" s="11">
        <f t="shared" si="36"/>
        <v>64908800</v>
      </c>
      <c r="N712" s="11">
        <f t="shared" si="37"/>
        <v>58837738.666666664</v>
      </c>
      <c r="O712" s="2">
        <f t="shared" si="38"/>
        <v>97363200</v>
      </c>
      <c r="P712" s="32">
        <v>0.2</v>
      </c>
      <c r="R712" s="2">
        <v>100940000</v>
      </c>
    </row>
    <row r="713" spans="1:18" ht="24" hidden="1" customHeight="1" x14ac:dyDescent="0.2">
      <c r="A713" s="8">
        <v>699</v>
      </c>
      <c r="B713" s="9" t="s">
        <v>713</v>
      </c>
      <c r="C713" s="9" t="s">
        <v>770</v>
      </c>
      <c r="D713" s="9" t="s">
        <v>827</v>
      </c>
      <c r="E713" s="10" t="s">
        <v>828</v>
      </c>
      <c r="F713" s="8">
        <v>97</v>
      </c>
      <c r="G713" s="8">
        <v>267</v>
      </c>
      <c r="H713" s="8">
        <v>364</v>
      </c>
      <c r="I713" s="11">
        <v>90213360</v>
      </c>
      <c r="J713" s="11">
        <v>77812040</v>
      </c>
      <c r="K713" s="12">
        <v>90213360</v>
      </c>
      <c r="L713" s="12">
        <v>77812040</v>
      </c>
      <c r="M713" s="12">
        <f t="shared" si="36"/>
        <v>72170688</v>
      </c>
      <c r="N713" s="12">
        <f t="shared" si="37"/>
        <v>62249632</v>
      </c>
      <c r="O713" s="2">
        <f t="shared" si="38"/>
        <v>108256032</v>
      </c>
      <c r="P713" s="32">
        <v>0.2</v>
      </c>
      <c r="R713" s="2">
        <v>100940000</v>
      </c>
    </row>
    <row r="714" spans="1:18" ht="24" hidden="1" customHeight="1" x14ac:dyDescent="0.2">
      <c r="A714" s="13">
        <v>700</v>
      </c>
      <c r="B714" s="14" t="s">
        <v>713</v>
      </c>
      <c r="C714" s="14" t="s">
        <v>770</v>
      </c>
      <c r="D714" s="14" t="s">
        <v>829</v>
      </c>
      <c r="E714" s="15">
        <v>741220050140001</v>
      </c>
      <c r="F714" s="13">
        <v>50</v>
      </c>
      <c r="G714" s="13">
        <v>125</v>
      </c>
      <c r="H714" s="13">
        <v>175</v>
      </c>
      <c r="I714" s="11">
        <v>42377280</v>
      </c>
      <c r="J714" s="11">
        <v>37258160</v>
      </c>
      <c r="K714" s="11">
        <v>42377280</v>
      </c>
      <c r="L714" s="11">
        <v>37258160</v>
      </c>
      <c r="M714" s="11">
        <f t="shared" si="36"/>
        <v>33901824</v>
      </c>
      <c r="N714" s="11">
        <f t="shared" si="37"/>
        <v>29806528</v>
      </c>
      <c r="O714" s="2">
        <f t="shared" si="38"/>
        <v>50852736</v>
      </c>
      <c r="P714" s="32">
        <v>0.2</v>
      </c>
      <c r="R714" s="2">
        <v>48500000</v>
      </c>
    </row>
    <row r="715" spans="1:18" ht="24" hidden="1" customHeight="1" x14ac:dyDescent="0.2">
      <c r="A715" s="8">
        <v>701</v>
      </c>
      <c r="B715" s="9" t="s">
        <v>713</v>
      </c>
      <c r="C715" s="9" t="s">
        <v>770</v>
      </c>
      <c r="D715" s="9" t="s">
        <v>829</v>
      </c>
      <c r="E715" s="10">
        <v>741220050140002</v>
      </c>
      <c r="F715" s="8">
        <v>98</v>
      </c>
      <c r="G715" s="8">
        <v>278</v>
      </c>
      <c r="H715" s="8">
        <v>376</v>
      </c>
      <c r="I715" s="11">
        <v>82115680</v>
      </c>
      <c r="J715" s="11">
        <v>75054773.333333328</v>
      </c>
      <c r="K715" s="12">
        <v>82115680</v>
      </c>
      <c r="L715" s="12">
        <v>75054773.333333328</v>
      </c>
      <c r="M715" s="12">
        <f t="shared" si="36"/>
        <v>65692544</v>
      </c>
      <c r="N715" s="12">
        <f t="shared" si="37"/>
        <v>60043818.666666664</v>
      </c>
      <c r="O715" s="2">
        <f t="shared" si="38"/>
        <v>98538816</v>
      </c>
      <c r="P715" s="32">
        <v>0.2</v>
      </c>
      <c r="R715" s="2">
        <v>104290000</v>
      </c>
    </row>
    <row r="716" spans="1:18" ht="24" hidden="1" customHeight="1" x14ac:dyDescent="0.2">
      <c r="A716" s="13">
        <v>702</v>
      </c>
      <c r="B716" s="14" t="s">
        <v>713</v>
      </c>
      <c r="C716" s="14" t="s">
        <v>770</v>
      </c>
      <c r="D716" s="14" t="s">
        <v>830</v>
      </c>
      <c r="E716" s="15">
        <v>422220050010001</v>
      </c>
      <c r="F716" s="13">
        <v>43</v>
      </c>
      <c r="G716" s="13">
        <v>47</v>
      </c>
      <c r="H716" s="13">
        <v>90</v>
      </c>
      <c r="I716" s="11">
        <v>19864000</v>
      </c>
      <c r="J716" s="11">
        <v>18147093.333333332</v>
      </c>
      <c r="K716" s="11">
        <v>19864000</v>
      </c>
      <c r="L716" s="11">
        <v>18147093.333333332</v>
      </c>
      <c r="M716" s="11">
        <f t="shared" si="36"/>
        <v>15891200</v>
      </c>
      <c r="N716" s="11">
        <f t="shared" si="37"/>
        <v>14517674.666666666</v>
      </c>
      <c r="O716" s="2">
        <f t="shared" si="38"/>
        <v>23836800</v>
      </c>
      <c r="P716" s="32">
        <v>0.2</v>
      </c>
      <c r="R716" s="2">
        <v>24800000</v>
      </c>
    </row>
    <row r="717" spans="1:18" ht="24" hidden="1" customHeight="1" x14ac:dyDescent="0.2">
      <c r="A717" s="8">
        <v>703</v>
      </c>
      <c r="B717" s="9" t="s">
        <v>713</v>
      </c>
      <c r="C717" s="9" t="s">
        <v>770</v>
      </c>
      <c r="D717" s="9" t="s">
        <v>831</v>
      </c>
      <c r="E717" s="10">
        <v>311330050050001</v>
      </c>
      <c r="F717" s="8">
        <v>49</v>
      </c>
      <c r="G717" s="8">
        <v>19</v>
      </c>
      <c r="H717" s="8">
        <v>68</v>
      </c>
      <c r="I717" s="11">
        <v>17617306.666666668</v>
      </c>
      <c r="J717" s="11">
        <v>16003200</v>
      </c>
      <c r="K717" s="12">
        <v>17617306.666666668</v>
      </c>
      <c r="L717" s="12">
        <v>16003200</v>
      </c>
      <c r="M717" s="12">
        <f t="shared" si="36"/>
        <v>14093845.333333336</v>
      </c>
      <c r="N717" s="12">
        <f t="shared" si="37"/>
        <v>12802560</v>
      </c>
      <c r="O717" s="2">
        <f t="shared" si="38"/>
        <v>21140768</v>
      </c>
      <c r="P717" s="32">
        <v>0.2</v>
      </c>
      <c r="R717" s="2">
        <v>18600000</v>
      </c>
    </row>
    <row r="718" spans="1:18" ht="24" hidden="1" customHeight="1" x14ac:dyDescent="0.2">
      <c r="A718" s="13">
        <v>704</v>
      </c>
      <c r="B718" s="14" t="s">
        <v>713</v>
      </c>
      <c r="C718" s="14" t="s">
        <v>770</v>
      </c>
      <c r="D718" s="14" t="s">
        <v>832</v>
      </c>
      <c r="E718" s="15">
        <v>741320050140001</v>
      </c>
      <c r="F718" s="13">
        <v>43</v>
      </c>
      <c r="G718" s="13">
        <v>52</v>
      </c>
      <c r="H718" s="13">
        <v>95</v>
      </c>
      <c r="I718" s="11">
        <v>21331680</v>
      </c>
      <c r="J718" s="11">
        <v>19160560</v>
      </c>
      <c r="K718" s="11">
        <v>21331680</v>
      </c>
      <c r="L718" s="11">
        <v>19160560</v>
      </c>
      <c r="M718" s="11">
        <f t="shared" si="36"/>
        <v>17065344</v>
      </c>
      <c r="N718" s="11">
        <f t="shared" si="37"/>
        <v>15328448</v>
      </c>
      <c r="O718" s="2">
        <f t="shared" si="38"/>
        <v>25598016</v>
      </c>
      <c r="P718" s="32">
        <v>0.2</v>
      </c>
      <c r="R718" s="2">
        <v>26200000</v>
      </c>
    </row>
    <row r="719" spans="1:18" ht="24" hidden="1" customHeight="1" x14ac:dyDescent="0.2">
      <c r="A719" s="8">
        <v>705</v>
      </c>
      <c r="B719" s="9" t="s">
        <v>713</v>
      </c>
      <c r="C719" s="9" t="s">
        <v>770</v>
      </c>
      <c r="D719" s="9" t="s">
        <v>833</v>
      </c>
      <c r="E719" s="10">
        <v>741220050030001</v>
      </c>
      <c r="F719" s="8">
        <v>128</v>
      </c>
      <c r="G719" s="8">
        <v>224</v>
      </c>
      <c r="H719" s="8">
        <v>352</v>
      </c>
      <c r="I719" s="11">
        <v>78326720</v>
      </c>
      <c r="J719" s="11">
        <v>71385706.666666672</v>
      </c>
      <c r="K719" s="12">
        <v>78326720</v>
      </c>
      <c r="L719" s="12">
        <v>71385706.666666672</v>
      </c>
      <c r="M719" s="12">
        <f t="shared" si="36"/>
        <v>62661376</v>
      </c>
      <c r="N719" s="12">
        <f t="shared" si="37"/>
        <v>57108565.333333343</v>
      </c>
      <c r="O719" s="2">
        <f t="shared" si="38"/>
        <v>93992064</v>
      </c>
      <c r="P719" s="32">
        <v>0.2</v>
      </c>
      <c r="R719" s="2">
        <v>97340000</v>
      </c>
    </row>
    <row r="720" spans="1:18" ht="24" hidden="1" customHeight="1" x14ac:dyDescent="0.2">
      <c r="A720" s="13">
        <v>706</v>
      </c>
      <c r="B720" s="14" t="s">
        <v>713</v>
      </c>
      <c r="C720" s="14" t="s">
        <v>770</v>
      </c>
      <c r="D720" s="14" t="s">
        <v>834</v>
      </c>
      <c r="E720" s="15">
        <v>215140050030001</v>
      </c>
      <c r="F720" s="13">
        <v>16</v>
      </c>
      <c r="G720" s="13">
        <v>48</v>
      </c>
      <c r="H720" s="13">
        <v>64</v>
      </c>
      <c r="I720" s="11">
        <v>18365346.666666668</v>
      </c>
      <c r="J720" s="11">
        <v>16541360</v>
      </c>
      <c r="K720" s="11">
        <v>18365346.666666668</v>
      </c>
      <c r="L720" s="11">
        <v>16541360</v>
      </c>
      <c r="M720" s="11">
        <f t="shared" ref="M720:M783" si="39">K720*0.8</f>
        <v>14692277.333333336</v>
      </c>
      <c r="N720" s="11">
        <f t="shared" ref="N720:N783" si="40">L720*0.8</f>
        <v>13233088</v>
      </c>
      <c r="O720" s="2">
        <f t="shared" si="38"/>
        <v>22038416</v>
      </c>
      <c r="P720" s="32">
        <v>0.2</v>
      </c>
      <c r="R720" s="2">
        <v>17750000</v>
      </c>
    </row>
    <row r="721" spans="1:18" ht="24" hidden="1" customHeight="1" x14ac:dyDescent="0.2">
      <c r="A721" s="8">
        <v>707</v>
      </c>
      <c r="B721" s="9" t="s">
        <v>713</v>
      </c>
      <c r="C721" s="9" t="s">
        <v>770</v>
      </c>
      <c r="D721" s="9" t="s">
        <v>835</v>
      </c>
      <c r="E721" s="10">
        <v>741120050030002</v>
      </c>
      <c r="F721" s="8">
        <v>132</v>
      </c>
      <c r="G721" s="8">
        <v>324</v>
      </c>
      <c r="H721" s="8">
        <v>456</v>
      </c>
      <c r="I721" s="11">
        <v>98136480</v>
      </c>
      <c r="J721" s="11">
        <v>89579040</v>
      </c>
      <c r="K721" s="12">
        <v>98136480</v>
      </c>
      <c r="L721" s="12">
        <v>89579040</v>
      </c>
      <c r="M721" s="12">
        <f t="shared" si="39"/>
        <v>78509184</v>
      </c>
      <c r="N721" s="12">
        <f t="shared" si="40"/>
        <v>71663232</v>
      </c>
      <c r="O721" s="2">
        <f t="shared" si="38"/>
        <v>117763776</v>
      </c>
      <c r="P721" s="32">
        <v>0.2</v>
      </c>
      <c r="R721" s="2">
        <v>126370000</v>
      </c>
    </row>
    <row r="722" spans="1:18" ht="24" hidden="1" customHeight="1" x14ac:dyDescent="0.2">
      <c r="A722" s="13">
        <v>708</v>
      </c>
      <c r="B722" s="14" t="s">
        <v>713</v>
      </c>
      <c r="C722" s="14" t="s">
        <v>770</v>
      </c>
      <c r="D722" s="14" t="s">
        <v>836</v>
      </c>
      <c r="E722" s="15">
        <v>741120050050001</v>
      </c>
      <c r="F722" s="13">
        <v>168</v>
      </c>
      <c r="G722" s="13">
        <v>344</v>
      </c>
      <c r="H722" s="13">
        <v>512</v>
      </c>
      <c r="I722" s="11">
        <v>124333920</v>
      </c>
      <c r="J722" s="11">
        <v>109662960</v>
      </c>
      <c r="K722" s="11">
        <v>124333920</v>
      </c>
      <c r="L722" s="11">
        <v>109662960</v>
      </c>
      <c r="M722" s="11">
        <f t="shared" si="39"/>
        <v>99467136</v>
      </c>
      <c r="N722" s="11">
        <f t="shared" si="40"/>
        <v>87730368</v>
      </c>
      <c r="O722" s="2">
        <f t="shared" si="38"/>
        <v>149200704</v>
      </c>
      <c r="P722" s="32">
        <v>0.2</v>
      </c>
      <c r="R722" s="2">
        <v>141730000</v>
      </c>
    </row>
    <row r="723" spans="1:18" ht="24" hidden="1" customHeight="1" x14ac:dyDescent="0.2">
      <c r="A723" s="8">
        <v>709</v>
      </c>
      <c r="B723" s="9" t="s">
        <v>713</v>
      </c>
      <c r="C723" s="9" t="s">
        <v>770</v>
      </c>
      <c r="D723" s="9" t="s">
        <v>837</v>
      </c>
      <c r="E723" s="10">
        <v>741220050130001</v>
      </c>
      <c r="F723" s="8">
        <v>184</v>
      </c>
      <c r="G723" s="8">
        <v>536</v>
      </c>
      <c r="H723" s="8">
        <v>720</v>
      </c>
      <c r="I723" s="11">
        <v>148433440</v>
      </c>
      <c r="J723" s="11">
        <v>129675333.33333333</v>
      </c>
      <c r="K723" s="12">
        <v>148433440</v>
      </c>
      <c r="L723" s="12">
        <v>129675333.33333333</v>
      </c>
      <c r="M723" s="12">
        <f t="shared" si="39"/>
        <v>118746752</v>
      </c>
      <c r="N723" s="12">
        <f t="shared" si="40"/>
        <v>103740266.66666667</v>
      </c>
      <c r="O723" s="2">
        <f t="shared" si="38"/>
        <v>178120128</v>
      </c>
      <c r="P723" s="32">
        <v>0.2</v>
      </c>
      <c r="R723" s="2">
        <v>199740000</v>
      </c>
    </row>
    <row r="724" spans="1:18" ht="24" hidden="1" customHeight="1" x14ac:dyDescent="0.2">
      <c r="A724" s="13">
        <v>710</v>
      </c>
      <c r="B724" s="14" t="s">
        <v>713</v>
      </c>
      <c r="C724" s="14" t="s">
        <v>770</v>
      </c>
      <c r="D724" s="14" t="s">
        <v>838</v>
      </c>
      <c r="E724" s="15" t="s">
        <v>839</v>
      </c>
      <c r="F724" s="13">
        <v>184</v>
      </c>
      <c r="G724" s="13">
        <v>536</v>
      </c>
      <c r="H724" s="13">
        <v>720</v>
      </c>
      <c r="I724" s="11">
        <v>164373360</v>
      </c>
      <c r="J724" s="11">
        <v>135509000</v>
      </c>
      <c r="K724" s="11">
        <v>164373360</v>
      </c>
      <c r="L724" s="11">
        <v>135509000</v>
      </c>
      <c r="M724" s="11">
        <f t="shared" si="39"/>
        <v>131498688</v>
      </c>
      <c r="N724" s="11">
        <f t="shared" si="40"/>
        <v>108407200</v>
      </c>
      <c r="O724" s="2">
        <f t="shared" si="38"/>
        <v>197248032</v>
      </c>
      <c r="P724" s="32">
        <v>0.2</v>
      </c>
      <c r="R724" s="2">
        <v>199740000</v>
      </c>
    </row>
    <row r="725" spans="1:18" ht="24" hidden="1" customHeight="1" x14ac:dyDescent="0.2">
      <c r="A725" s="8">
        <v>711</v>
      </c>
      <c r="B725" s="9" t="s">
        <v>713</v>
      </c>
      <c r="C725" s="9" t="s">
        <v>770</v>
      </c>
      <c r="D725" s="9" t="s">
        <v>840</v>
      </c>
      <c r="E725" s="10">
        <v>741220050130021</v>
      </c>
      <c r="F725" s="8">
        <v>24</v>
      </c>
      <c r="G725" s="8">
        <v>46</v>
      </c>
      <c r="H725" s="8">
        <v>70</v>
      </c>
      <c r="I725" s="11">
        <v>15852960</v>
      </c>
      <c r="J725" s="11">
        <v>14395360</v>
      </c>
      <c r="K725" s="12">
        <v>15852960</v>
      </c>
      <c r="L725" s="12">
        <v>14395360</v>
      </c>
      <c r="M725" s="12">
        <f t="shared" si="39"/>
        <v>12682368</v>
      </c>
      <c r="N725" s="12">
        <f t="shared" si="40"/>
        <v>11516288</v>
      </c>
      <c r="O725" s="2">
        <f t="shared" si="38"/>
        <v>19023552</v>
      </c>
      <c r="P725" s="32">
        <v>0.2</v>
      </c>
      <c r="R725" s="2">
        <v>19360000</v>
      </c>
    </row>
    <row r="726" spans="1:18" ht="24" hidden="1" customHeight="1" x14ac:dyDescent="0.2">
      <c r="A726" s="13">
        <v>712</v>
      </c>
      <c r="B726" s="14" t="s">
        <v>713</v>
      </c>
      <c r="C726" s="14" t="s">
        <v>770</v>
      </c>
      <c r="D726" s="14" t="s">
        <v>841</v>
      </c>
      <c r="E726" s="15">
        <v>741120050030011</v>
      </c>
      <c r="F726" s="13">
        <v>22</v>
      </c>
      <c r="G726" s="13">
        <v>66</v>
      </c>
      <c r="H726" s="13">
        <v>88</v>
      </c>
      <c r="I726" s="11">
        <v>30673920</v>
      </c>
      <c r="J726" s="11">
        <v>22978600</v>
      </c>
      <c r="K726" s="11">
        <v>28572000</v>
      </c>
      <c r="L726" s="11">
        <v>22978600</v>
      </c>
      <c r="M726" s="11">
        <f t="shared" si="39"/>
        <v>22857600</v>
      </c>
      <c r="N726" s="11">
        <f t="shared" si="40"/>
        <v>18382880</v>
      </c>
      <c r="O726" s="2">
        <f t="shared" si="38"/>
        <v>34286400</v>
      </c>
      <c r="P726" s="32">
        <v>0.2</v>
      </c>
      <c r="R726" s="2">
        <v>24410000</v>
      </c>
    </row>
    <row r="727" spans="1:18" ht="24" hidden="1" customHeight="1" x14ac:dyDescent="0.2">
      <c r="A727" s="8">
        <v>713</v>
      </c>
      <c r="B727" s="9" t="s">
        <v>713</v>
      </c>
      <c r="C727" s="9" t="s">
        <v>770</v>
      </c>
      <c r="D727" s="9" t="s">
        <v>842</v>
      </c>
      <c r="E727" s="10">
        <v>741120050030052</v>
      </c>
      <c r="F727" s="8">
        <v>20</v>
      </c>
      <c r="G727" s="8">
        <v>60</v>
      </c>
      <c r="H727" s="8">
        <v>80</v>
      </c>
      <c r="I727" s="11">
        <v>20473440</v>
      </c>
      <c r="J727" s="11">
        <v>17674400</v>
      </c>
      <c r="K727" s="12">
        <v>20473440</v>
      </c>
      <c r="L727" s="12">
        <v>17674400</v>
      </c>
      <c r="M727" s="12">
        <f t="shared" si="39"/>
        <v>16378752</v>
      </c>
      <c r="N727" s="12">
        <f t="shared" si="40"/>
        <v>14139520</v>
      </c>
      <c r="O727" s="2">
        <f t="shared" si="38"/>
        <v>24568128</v>
      </c>
      <c r="P727" s="32">
        <v>0.2</v>
      </c>
      <c r="R727" s="2">
        <v>22190000</v>
      </c>
    </row>
    <row r="728" spans="1:18" ht="24" hidden="1" customHeight="1" x14ac:dyDescent="0.2">
      <c r="A728" s="13">
        <v>714</v>
      </c>
      <c r="B728" s="14" t="s">
        <v>713</v>
      </c>
      <c r="C728" s="14" t="s">
        <v>770</v>
      </c>
      <c r="D728" s="14" t="s">
        <v>843</v>
      </c>
      <c r="E728" s="15">
        <v>741220050010091</v>
      </c>
      <c r="F728" s="13">
        <v>16</v>
      </c>
      <c r="G728" s="13">
        <v>42</v>
      </c>
      <c r="H728" s="13">
        <v>58</v>
      </c>
      <c r="I728" s="11">
        <v>13109440</v>
      </c>
      <c r="J728" s="11">
        <v>11863173.333333334</v>
      </c>
      <c r="K728" s="11">
        <v>13109440</v>
      </c>
      <c r="L728" s="11">
        <v>11863173.333333334</v>
      </c>
      <c r="M728" s="11">
        <f t="shared" si="39"/>
        <v>10487552</v>
      </c>
      <c r="N728" s="11">
        <f t="shared" si="40"/>
        <v>9490538.6666666679</v>
      </c>
      <c r="O728" s="2">
        <f t="shared" si="38"/>
        <v>15731328</v>
      </c>
      <c r="P728" s="32">
        <v>0.2</v>
      </c>
      <c r="R728" s="2">
        <v>16080000</v>
      </c>
    </row>
    <row r="729" spans="1:18" ht="24" hidden="1" customHeight="1" x14ac:dyDescent="0.2">
      <c r="A729" s="8">
        <v>715</v>
      </c>
      <c r="B729" s="9" t="s">
        <v>713</v>
      </c>
      <c r="C729" s="9" t="s">
        <v>770</v>
      </c>
      <c r="D729" s="9" t="s">
        <v>844</v>
      </c>
      <c r="E729" s="10">
        <v>741120050030082</v>
      </c>
      <c r="F729" s="8">
        <v>20</v>
      </c>
      <c r="G729" s="8">
        <v>60</v>
      </c>
      <c r="H729" s="8">
        <v>80</v>
      </c>
      <c r="I729" s="11">
        <v>20372640</v>
      </c>
      <c r="J729" s="11">
        <v>17724800</v>
      </c>
      <c r="K729" s="12">
        <v>20372640</v>
      </c>
      <c r="L729" s="12">
        <v>17724800</v>
      </c>
      <c r="M729" s="12">
        <f t="shared" si="39"/>
        <v>16298112</v>
      </c>
      <c r="N729" s="12">
        <f t="shared" si="40"/>
        <v>14179840</v>
      </c>
      <c r="O729" s="2">
        <f t="shared" si="38"/>
        <v>24447168</v>
      </c>
      <c r="P729" s="32">
        <v>0.2</v>
      </c>
      <c r="R729" s="2">
        <v>22190000</v>
      </c>
    </row>
    <row r="730" spans="1:18" ht="24" hidden="1" customHeight="1" x14ac:dyDescent="0.2">
      <c r="A730" s="13">
        <v>716</v>
      </c>
      <c r="B730" s="14" t="s">
        <v>713</v>
      </c>
      <c r="C730" s="14" t="s">
        <v>770</v>
      </c>
      <c r="D730" s="14" t="s">
        <v>845</v>
      </c>
      <c r="E730" s="15">
        <v>741120050030062</v>
      </c>
      <c r="F730" s="13">
        <v>16</v>
      </c>
      <c r="G730" s="13">
        <v>48</v>
      </c>
      <c r="H730" s="13">
        <v>64</v>
      </c>
      <c r="I730" s="11">
        <v>16222320</v>
      </c>
      <c r="J730" s="11">
        <v>14017560</v>
      </c>
      <c r="K730" s="11">
        <v>16222320</v>
      </c>
      <c r="L730" s="11">
        <v>14017560</v>
      </c>
      <c r="M730" s="11">
        <f t="shared" si="39"/>
        <v>12977856</v>
      </c>
      <c r="N730" s="11">
        <f t="shared" si="40"/>
        <v>11214048</v>
      </c>
      <c r="O730" s="2">
        <f t="shared" si="38"/>
        <v>19466784</v>
      </c>
      <c r="P730" s="32">
        <v>0.2</v>
      </c>
      <c r="R730" s="2">
        <v>17750000</v>
      </c>
    </row>
    <row r="731" spans="1:18" ht="24" hidden="1" customHeight="1" x14ac:dyDescent="0.2">
      <c r="A731" s="8">
        <v>717</v>
      </c>
      <c r="B731" s="9" t="s">
        <v>713</v>
      </c>
      <c r="C731" s="9" t="s">
        <v>770</v>
      </c>
      <c r="D731" s="9" t="s">
        <v>846</v>
      </c>
      <c r="E731" s="10">
        <v>741120050030072</v>
      </c>
      <c r="F731" s="8">
        <v>16</v>
      </c>
      <c r="G731" s="8">
        <v>48</v>
      </c>
      <c r="H731" s="8">
        <v>64</v>
      </c>
      <c r="I731" s="11">
        <v>18594000</v>
      </c>
      <c r="J731" s="11">
        <v>14017560</v>
      </c>
      <c r="K731" s="12">
        <v>18594000</v>
      </c>
      <c r="L731" s="12">
        <v>14017560</v>
      </c>
      <c r="M731" s="12">
        <f t="shared" si="39"/>
        <v>14875200</v>
      </c>
      <c r="N731" s="12">
        <f t="shared" si="40"/>
        <v>11214048</v>
      </c>
      <c r="O731" s="2">
        <f t="shared" si="38"/>
        <v>22312800</v>
      </c>
      <c r="P731" s="32">
        <v>0.2</v>
      </c>
      <c r="R731" s="2">
        <v>17750000</v>
      </c>
    </row>
    <row r="732" spans="1:18" ht="24" hidden="1" customHeight="1" x14ac:dyDescent="0.2">
      <c r="A732" s="13">
        <v>718</v>
      </c>
      <c r="B732" s="14" t="s">
        <v>713</v>
      </c>
      <c r="C732" s="14" t="s">
        <v>770</v>
      </c>
      <c r="D732" s="14" t="s">
        <v>847</v>
      </c>
      <c r="E732" s="15">
        <v>741220050130031</v>
      </c>
      <c r="F732" s="13">
        <v>40</v>
      </c>
      <c r="G732" s="13">
        <v>60</v>
      </c>
      <c r="H732" s="13">
        <v>100</v>
      </c>
      <c r="I732" s="11">
        <v>21860800</v>
      </c>
      <c r="J732" s="11">
        <v>19870533.333333332</v>
      </c>
      <c r="K732" s="11">
        <v>21860800</v>
      </c>
      <c r="L732" s="11">
        <v>19870533.333333332</v>
      </c>
      <c r="M732" s="11">
        <f t="shared" si="39"/>
        <v>17488640</v>
      </c>
      <c r="N732" s="11">
        <f t="shared" si="40"/>
        <v>15896426.666666666</v>
      </c>
      <c r="O732" s="2">
        <f t="shared" si="38"/>
        <v>26232960</v>
      </c>
      <c r="P732" s="32">
        <v>0.2</v>
      </c>
      <c r="R732" s="2">
        <v>27620000</v>
      </c>
    </row>
    <row r="733" spans="1:18" ht="24" hidden="1" customHeight="1" x14ac:dyDescent="0.2">
      <c r="A733" s="8">
        <v>719</v>
      </c>
      <c r="B733" s="9" t="s">
        <v>713</v>
      </c>
      <c r="C733" s="9" t="s">
        <v>770</v>
      </c>
      <c r="D733" s="9" t="s">
        <v>848</v>
      </c>
      <c r="E733" s="10">
        <v>741120050020011</v>
      </c>
      <c r="F733" s="8">
        <v>9</v>
      </c>
      <c r="G733" s="8">
        <v>21</v>
      </c>
      <c r="H733" s="8">
        <v>30</v>
      </c>
      <c r="I733" s="11">
        <v>7555440</v>
      </c>
      <c r="J733" s="11">
        <v>6524680</v>
      </c>
      <c r="K733" s="12">
        <v>7555440</v>
      </c>
      <c r="L733" s="12">
        <v>6524680</v>
      </c>
      <c r="M733" s="12">
        <f t="shared" si="39"/>
        <v>6044352</v>
      </c>
      <c r="N733" s="12">
        <f t="shared" si="40"/>
        <v>5219744</v>
      </c>
      <c r="O733" s="2">
        <f t="shared" si="38"/>
        <v>9066528</v>
      </c>
      <c r="P733" s="32">
        <v>0.2</v>
      </c>
      <c r="R733" s="2">
        <v>8310000</v>
      </c>
    </row>
    <row r="734" spans="1:18" ht="24" hidden="1" customHeight="1" x14ac:dyDescent="0.2">
      <c r="A734" s="13">
        <v>720</v>
      </c>
      <c r="B734" s="14" t="s">
        <v>713</v>
      </c>
      <c r="C734" s="14" t="s">
        <v>770</v>
      </c>
      <c r="D734" s="14" t="s">
        <v>849</v>
      </c>
      <c r="E734" s="15">
        <v>311330050060031</v>
      </c>
      <c r="F734" s="13">
        <v>14</v>
      </c>
      <c r="G734" s="13">
        <v>24</v>
      </c>
      <c r="H734" s="13">
        <v>38</v>
      </c>
      <c r="I734" s="11">
        <v>11342680</v>
      </c>
      <c r="J734" s="11">
        <v>9865680</v>
      </c>
      <c r="K734" s="11">
        <v>11342680</v>
      </c>
      <c r="L734" s="11">
        <v>9865680</v>
      </c>
      <c r="M734" s="11">
        <f t="shared" si="39"/>
        <v>9074144</v>
      </c>
      <c r="N734" s="11">
        <f t="shared" si="40"/>
        <v>7892544</v>
      </c>
      <c r="O734" s="2">
        <f t="shared" si="38"/>
        <v>13611216</v>
      </c>
      <c r="P734" s="32">
        <v>0.2</v>
      </c>
      <c r="R734" s="2">
        <v>10500000</v>
      </c>
    </row>
    <row r="735" spans="1:18" ht="24" hidden="1" customHeight="1" x14ac:dyDescent="0.2">
      <c r="A735" s="8">
        <v>721</v>
      </c>
      <c r="B735" s="9" t="s">
        <v>713</v>
      </c>
      <c r="C735" s="9" t="s">
        <v>770</v>
      </c>
      <c r="D735" s="9" t="s">
        <v>850</v>
      </c>
      <c r="E735" s="10">
        <v>741220050130041</v>
      </c>
      <c r="F735" s="8">
        <v>52</v>
      </c>
      <c r="G735" s="8">
        <v>48</v>
      </c>
      <c r="H735" s="8">
        <v>100</v>
      </c>
      <c r="I735" s="11">
        <v>24668800</v>
      </c>
      <c r="J735" s="11">
        <v>20172453.333333332</v>
      </c>
      <c r="K735" s="12">
        <v>24668800</v>
      </c>
      <c r="L735" s="12">
        <v>20172453.333333332</v>
      </c>
      <c r="M735" s="12">
        <f t="shared" si="39"/>
        <v>19735040</v>
      </c>
      <c r="N735" s="12">
        <f t="shared" si="40"/>
        <v>16137962.666666666</v>
      </c>
      <c r="O735" s="2">
        <f t="shared" si="38"/>
        <v>29602560</v>
      </c>
      <c r="P735" s="32">
        <v>0.2</v>
      </c>
      <c r="R735" s="2">
        <v>27520000</v>
      </c>
    </row>
    <row r="736" spans="1:18" ht="24" hidden="1" customHeight="1" x14ac:dyDescent="0.2">
      <c r="A736" s="13">
        <v>722</v>
      </c>
      <c r="B736" s="14" t="s">
        <v>713</v>
      </c>
      <c r="C736" s="14" t="s">
        <v>851</v>
      </c>
      <c r="D736" s="14" t="s">
        <v>852</v>
      </c>
      <c r="E736" s="15">
        <v>814220260120001</v>
      </c>
      <c r="F736" s="13">
        <v>50</v>
      </c>
      <c r="G736" s="13">
        <v>130</v>
      </c>
      <c r="H736" s="13">
        <v>180</v>
      </c>
      <c r="I736" s="11">
        <v>41595360</v>
      </c>
      <c r="J736" s="11">
        <v>37090000</v>
      </c>
      <c r="K736" s="11">
        <v>41595360</v>
      </c>
      <c r="L736" s="11">
        <v>37090000</v>
      </c>
      <c r="M736" s="11">
        <f t="shared" si="39"/>
        <v>33276288</v>
      </c>
      <c r="N736" s="11">
        <f t="shared" si="40"/>
        <v>29672000</v>
      </c>
      <c r="O736" s="2">
        <f t="shared" si="38"/>
        <v>49914432</v>
      </c>
      <c r="P736" s="32">
        <v>0.2</v>
      </c>
      <c r="R736" s="2">
        <v>49900000</v>
      </c>
    </row>
    <row r="737" spans="1:18" ht="24" hidden="1" customHeight="1" x14ac:dyDescent="0.2">
      <c r="A737" s="8">
        <v>723</v>
      </c>
      <c r="B737" s="9" t="s">
        <v>713</v>
      </c>
      <c r="C737" s="9" t="s">
        <v>851</v>
      </c>
      <c r="D737" s="9" t="s">
        <v>853</v>
      </c>
      <c r="E737" s="10">
        <v>311630260010001</v>
      </c>
      <c r="F737" s="8">
        <v>79</v>
      </c>
      <c r="G737" s="8">
        <v>154</v>
      </c>
      <c r="H737" s="8">
        <v>233</v>
      </c>
      <c r="I737" s="11">
        <v>62874173.333333336</v>
      </c>
      <c r="J737" s="11">
        <v>56384160</v>
      </c>
      <c r="K737" s="12">
        <v>62874173.333333336</v>
      </c>
      <c r="L737" s="12">
        <v>56384160</v>
      </c>
      <c r="M737" s="12">
        <f t="shared" si="39"/>
        <v>50299338.666666672</v>
      </c>
      <c r="N737" s="12">
        <f t="shared" si="40"/>
        <v>45107328</v>
      </c>
      <c r="O737" s="2">
        <f t="shared" si="38"/>
        <v>75449008</v>
      </c>
      <c r="P737" s="32">
        <v>0.2</v>
      </c>
      <c r="R737" s="2">
        <v>64480000</v>
      </c>
    </row>
    <row r="738" spans="1:18" ht="24" hidden="1" customHeight="1" x14ac:dyDescent="0.2">
      <c r="A738" s="13">
        <v>724</v>
      </c>
      <c r="B738" s="14" t="s">
        <v>713</v>
      </c>
      <c r="C738" s="14" t="s">
        <v>851</v>
      </c>
      <c r="D738" s="14" t="s">
        <v>854</v>
      </c>
      <c r="E738" s="15">
        <v>814120260010001</v>
      </c>
      <c r="F738" s="13">
        <v>31</v>
      </c>
      <c r="G738" s="13">
        <v>73</v>
      </c>
      <c r="H738" s="13">
        <v>104</v>
      </c>
      <c r="I738" s="11">
        <v>22724800</v>
      </c>
      <c r="J738" s="11">
        <v>20739893.333333332</v>
      </c>
      <c r="K738" s="11">
        <v>22724800</v>
      </c>
      <c r="L738" s="11">
        <v>20739893.333333332</v>
      </c>
      <c r="M738" s="11">
        <f t="shared" si="39"/>
        <v>18179840</v>
      </c>
      <c r="N738" s="11">
        <f t="shared" si="40"/>
        <v>16591914.666666666</v>
      </c>
      <c r="O738" s="2">
        <f t="shared" si="38"/>
        <v>27269760</v>
      </c>
      <c r="P738" s="32">
        <v>0.2</v>
      </c>
      <c r="R738" s="2">
        <v>28810000</v>
      </c>
    </row>
    <row r="739" spans="1:18" ht="24" hidden="1" customHeight="1" x14ac:dyDescent="0.2">
      <c r="A739" s="8">
        <v>725</v>
      </c>
      <c r="B739" s="9" t="s">
        <v>713</v>
      </c>
      <c r="C739" s="9" t="s">
        <v>851</v>
      </c>
      <c r="D739" s="9" t="s">
        <v>855</v>
      </c>
      <c r="E739" s="10">
        <v>814220260090001</v>
      </c>
      <c r="F739" s="8">
        <v>68</v>
      </c>
      <c r="G739" s="8">
        <v>160</v>
      </c>
      <c r="H739" s="8">
        <v>228</v>
      </c>
      <c r="I739" s="11">
        <v>50574720</v>
      </c>
      <c r="J739" s="11">
        <v>45941840</v>
      </c>
      <c r="K739" s="12">
        <v>50574720</v>
      </c>
      <c r="L739" s="12">
        <v>45941840</v>
      </c>
      <c r="M739" s="12">
        <f t="shared" si="39"/>
        <v>40459776</v>
      </c>
      <c r="N739" s="12">
        <f t="shared" si="40"/>
        <v>36753472</v>
      </c>
      <c r="O739" s="2">
        <f t="shared" si="38"/>
        <v>60689664</v>
      </c>
      <c r="P739" s="32">
        <v>0.2</v>
      </c>
      <c r="R739" s="2">
        <v>63170000</v>
      </c>
    </row>
    <row r="740" spans="1:18" ht="24" hidden="1" customHeight="1" x14ac:dyDescent="0.2">
      <c r="A740" s="13">
        <v>726</v>
      </c>
      <c r="B740" s="14" t="s">
        <v>713</v>
      </c>
      <c r="C740" s="14" t="s">
        <v>856</v>
      </c>
      <c r="D740" s="14" t="s">
        <v>857</v>
      </c>
      <c r="E740" s="15">
        <v>712620090070002</v>
      </c>
      <c r="F740" s="13">
        <v>70</v>
      </c>
      <c r="G740" s="13">
        <v>180</v>
      </c>
      <c r="H740" s="13">
        <v>250</v>
      </c>
      <c r="I740" s="11">
        <v>63298800</v>
      </c>
      <c r="J740" s="11">
        <v>55104360</v>
      </c>
      <c r="K740" s="11">
        <v>63298800</v>
      </c>
      <c r="L740" s="11">
        <v>55104360</v>
      </c>
      <c r="M740" s="11">
        <f t="shared" si="39"/>
        <v>50639040</v>
      </c>
      <c r="N740" s="11">
        <f t="shared" si="40"/>
        <v>44083488</v>
      </c>
      <c r="O740" s="2">
        <f t="shared" si="38"/>
        <v>72793620</v>
      </c>
      <c r="P740" s="32">
        <v>0.15</v>
      </c>
      <c r="R740" s="2">
        <v>69300000</v>
      </c>
    </row>
    <row r="741" spans="1:18" ht="24" hidden="1" customHeight="1" x14ac:dyDescent="0.2">
      <c r="A741" s="8">
        <v>727</v>
      </c>
      <c r="B741" s="9" t="s">
        <v>713</v>
      </c>
      <c r="C741" s="9" t="s">
        <v>856</v>
      </c>
      <c r="D741" s="9" t="s">
        <v>858</v>
      </c>
      <c r="E741" s="10">
        <v>311530090000011</v>
      </c>
      <c r="F741" s="8">
        <v>9</v>
      </c>
      <c r="G741" s="8">
        <v>21</v>
      </c>
      <c r="H741" s="8">
        <v>30</v>
      </c>
      <c r="I741" s="11">
        <v>8400133.333333334</v>
      </c>
      <c r="J741" s="11">
        <v>7551200</v>
      </c>
      <c r="K741" s="12">
        <v>8400133.333333334</v>
      </c>
      <c r="L741" s="12">
        <v>7551200</v>
      </c>
      <c r="M741" s="12">
        <f t="shared" si="39"/>
        <v>6720106.6666666679</v>
      </c>
      <c r="N741" s="12">
        <f t="shared" si="40"/>
        <v>6040960</v>
      </c>
      <c r="O741" s="2">
        <f t="shared" si="38"/>
        <v>9660153.333333334</v>
      </c>
      <c r="P741" s="32">
        <v>0.15</v>
      </c>
      <c r="R741" s="2">
        <v>8310000</v>
      </c>
    </row>
    <row r="742" spans="1:18" ht="24" hidden="1" customHeight="1" x14ac:dyDescent="0.2">
      <c r="A742" s="13">
        <v>728</v>
      </c>
      <c r="B742" s="14" t="s">
        <v>713</v>
      </c>
      <c r="C742" s="14" t="s">
        <v>856</v>
      </c>
      <c r="D742" s="14" t="s">
        <v>859</v>
      </c>
      <c r="E742" s="15">
        <v>311530090000021</v>
      </c>
      <c r="F742" s="13">
        <v>9</v>
      </c>
      <c r="G742" s="13">
        <v>21</v>
      </c>
      <c r="H742" s="13">
        <v>30</v>
      </c>
      <c r="I742" s="11">
        <v>8312773.333333333</v>
      </c>
      <c r="J742" s="11">
        <v>7638560</v>
      </c>
      <c r="K742" s="11">
        <v>8312773.333333333</v>
      </c>
      <c r="L742" s="11">
        <v>7638560</v>
      </c>
      <c r="M742" s="11">
        <f t="shared" si="39"/>
        <v>6650218.666666667</v>
      </c>
      <c r="N742" s="11">
        <f t="shared" si="40"/>
        <v>6110848</v>
      </c>
      <c r="O742" s="2">
        <f t="shared" si="38"/>
        <v>9559689.3333333321</v>
      </c>
      <c r="P742" s="32">
        <v>0.15</v>
      </c>
      <c r="R742" s="2">
        <v>8310000</v>
      </c>
    </row>
    <row r="743" spans="1:18" ht="24" hidden="1" customHeight="1" x14ac:dyDescent="0.2">
      <c r="A743" s="8">
        <v>729</v>
      </c>
      <c r="B743" s="9" t="s">
        <v>713</v>
      </c>
      <c r="C743" s="9" t="s">
        <v>856</v>
      </c>
      <c r="D743" s="9" t="s">
        <v>860</v>
      </c>
      <c r="E743" s="10">
        <v>712720090070001</v>
      </c>
      <c r="F743" s="8">
        <v>66</v>
      </c>
      <c r="G743" s="8">
        <v>124</v>
      </c>
      <c r="H743" s="8">
        <v>190</v>
      </c>
      <c r="I743" s="11">
        <v>43088320</v>
      </c>
      <c r="J743" s="11">
        <v>39162213.333333336</v>
      </c>
      <c r="K743" s="12">
        <v>43088320</v>
      </c>
      <c r="L743" s="12">
        <v>39162213.333333336</v>
      </c>
      <c r="M743" s="12">
        <f t="shared" si="39"/>
        <v>34470656</v>
      </c>
      <c r="N743" s="12">
        <f t="shared" si="40"/>
        <v>31329770.666666672</v>
      </c>
      <c r="O743" s="2">
        <f t="shared" si="38"/>
        <v>49551568</v>
      </c>
      <c r="P743" s="32">
        <v>0.15</v>
      </c>
      <c r="R743" s="2">
        <v>52560000</v>
      </c>
    </row>
    <row r="744" spans="1:18" ht="24" hidden="1" customHeight="1" x14ac:dyDescent="0.2">
      <c r="A744" s="13">
        <v>730</v>
      </c>
      <c r="B744" s="14" t="s">
        <v>713</v>
      </c>
      <c r="C744" s="14" t="s">
        <v>856</v>
      </c>
      <c r="D744" s="14" t="s">
        <v>861</v>
      </c>
      <c r="E744" s="15" t="s">
        <v>862</v>
      </c>
      <c r="F744" s="13">
        <v>86</v>
      </c>
      <c r="G744" s="13">
        <v>154</v>
      </c>
      <c r="H744" s="13">
        <v>240</v>
      </c>
      <c r="I744" s="11">
        <v>58869840</v>
      </c>
      <c r="J744" s="11">
        <v>51638680</v>
      </c>
      <c r="K744" s="11">
        <v>58869840</v>
      </c>
      <c r="L744" s="11">
        <v>51638680</v>
      </c>
      <c r="M744" s="11">
        <f t="shared" si="39"/>
        <v>47095872</v>
      </c>
      <c r="N744" s="11">
        <f t="shared" si="40"/>
        <v>41310944</v>
      </c>
      <c r="O744" s="2">
        <f t="shared" si="38"/>
        <v>67700316</v>
      </c>
      <c r="P744" s="32">
        <v>0.15</v>
      </c>
      <c r="R744" s="2">
        <v>66380000</v>
      </c>
    </row>
    <row r="745" spans="1:18" ht="24" hidden="1" customHeight="1" x14ac:dyDescent="0.2">
      <c r="A745" s="8">
        <v>731</v>
      </c>
      <c r="B745" s="9" t="s">
        <v>713</v>
      </c>
      <c r="C745" s="9" t="s">
        <v>856</v>
      </c>
      <c r="D745" s="9" t="s">
        <v>863</v>
      </c>
      <c r="E745" s="10" t="s">
        <v>864</v>
      </c>
      <c r="F745" s="8">
        <v>111</v>
      </c>
      <c r="G745" s="8">
        <v>261</v>
      </c>
      <c r="H745" s="8">
        <v>372</v>
      </c>
      <c r="I745" s="11">
        <v>90151440</v>
      </c>
      <c r="J745" s="11">
        <v>79517720</v>
      </c>
      <c r="K745" s="12">
        <v>90151440</v>
      </c>
      <c r="L745" s="12">
        <v>79517720</v>
      </c>
      <c r="M745" s="12">
        <f t="shared" si="39"/>
        <v>72121152</v>
      </c>
      <c r="N745" s="12">
        <f t="shared" si="40"/>
        <v>63614176</v>
      </c>
      <c r="O745" s="2">
        <f t="shared" si="38"/>
        <v>103674156</v>
      </c>
      <c r="P745" s="32">
        <v>0.15</v>
      </c>
      <c r="R745" s="2">
        <v>103070000</v>
      </c>
    </row>
    <row r="746" spans="1:18" ht="24" hidden="1" customHeight="1" x14ac:dyDescent="0.2">
      <c r="A746" s="13">
        <v>732</v>
      </c>
      <c r="B746" s="14" t="s">
        <v>713</v>
      </c>
      <c r="C746" s="14" t="s">
        <v>856</v>
      </c>
      <c r="D746" s="14" t="s">
        <v>865</v>
      </c>
      <c r="E746" s="15" t="s">
        <v>866</v>
      </c>
      <c r="F746" s="13">
        <v>150</v>
      </c>
      <c r="G746" s="13">
        <v>570</v>
      </c>
      <c r="H746" s="13">
        <v>720</v>
      </c>
      <c r="I746" s="11">
        <v>174025200</v>
      </c>
      <c r="J746" s="11">
        <v>152681800</v>
      </c>
      <c r="K746" s="11">
        <v>174025200</v>
      </c>
      <c r="L746" s="11">
        <v>152681800</v>
      </c>
      <c r="M746" s="11">
        <f t="shared" si="39"/>
        <v>139220160</v>
      </c>
      <c r="N746" s="11">
        <f t="shared" si="40"/>
        <v>122145440</v>
      </c>
      <c r="O746" s="2">
        <f t="shared" si="38"/>
        <v>200128980</v>
      </c>
      <c r="P746" s="32">
        <v>0.15</v>
      </c>
      <c r="R746" s="2">
        <v>200010000</v>
      </c>
    </row>
    <row r="747" spans="1:18" ht="24" hidden="1" customHeight="1" x14ac:dyDescent="0.2">
      <c r="A747" s="8">
        <v>733</v>
      </c>
      <c r="B747" s="9" t="s">
        <v>713</v>
      </c>
      <c r="C747" s="9" t="s">
        <v>856</v>
      </c>
      <c r="D747" s="9" t="s">
        <v>867</v>
      </c>
      <c r="E747" s="10">
        <v>712720090120001</v>
      </c>
      <c r="F747" s="8">
        <v>230</v>
      </c>
      <c r="G747" s="8">
        <v>410</v>
      </c>
      <c r="H747" s="8">
        <v>640</v>
      </c>
      <c r="I747" s="11">
        <v>141267840</v>
      </c>
      <c r="J747" s="11">
        <v>128590293.33333333</v>
      </c>
      <c r="K747" s="12">
        <v>141267840</v>
      </c>
      <c r="L747" s="12">
        <v>128590293.33333333</v>
      </c>
      <c r="M747" s="12">
        <f t="shared" si="39"/>
        <v>113014272</v>
      </c>
      <c r="N747" s="12">
        <f t="shared" si="40"/>
        <v>102872234.66666667</v>
      </c>
      <c r="O747" s="2">
        <f t="shared" si="38"/>
        <v>162458016</v>
      </c>
      <c r="P747" s="32">
        <v>0.15</v>
      </c>
      <c r="R747" s="2">
        <v>177000000</v>
      </c>
    </row>
    <row r="748" spans="1:18" ht="24" hidden="1" customHeight="1" x14ac:dyDescent="0.2">
      <c r="A748" s="13">
        <v>734</v>
      </c>
      <c r="B748" s="14" t="s">
        <v>713</v>
      </c>
      <c r="C748" s="14" t="s">
        <v>856</v>
      </c>
      <c r="D748" s="14" t="s">
        <v>868</v>
      </c>
      <c r="E748" s="15" t="s">
        <v>869</v>
      </c>
      <c r="F748" s="13">
        <v>230</v>
      </c>
      <c r="G748" s="13">
        <v>410</v>
      </c>
      <c r="H748" s="13">
        <v>640</v>
      </c>
      <c r="I748" s="11">
        <v>157552800</v>
      </c>
      <c r="J748" s="11">
        <v>136208000</v>
      </c>
      <c r="K748" s="11">
        <v>157552800</v>
      </c>
      <c r="L748" s="11">
        <v>136208000</v>
      </c>
      <c r="M748" s="11">
        <f t="shared" si="39"/>
        <v>126042240</v>
      </c>
      <c r="N748" s="11">
        <f t="shared" si="40"/>
        <v>108966400</v>
      </c>
      <c r="O748" s="2">
        <f t="shared" si="38"/>
        <v>181185720</v>
      </c>
      <c r="P748" s="32">
        <v>0.15</v>
      </c>
      <c r="R748" s="2">
        <v>177000000</v>
      </c>
    </row>
    <row r="749" spans="1:18" ht="24" hidden="1" customHeight="1" x14ac:dyDescent="0.2">
      <c r="A749" s="8">
        <v>735</v>
      </c>
      <c r="B749" s="9" t="s">
        <v>713</v>
      </c>
      <c r="C749" s="9" t="s">
        <v>856</v>
      </c>
      <c r="D749" s="9" t="s">
        <v>870</v>
      </c>
      <c r="E749" s="10">
        <v>712720090110001</v>
      </c>
      <c r="F749" s="8">
        <v>55</v>
      </c>
      <c r="G749" s="8">
        <v>145</v>
      </c>
      <c r="H749" s="8">
        <v>200</v>
      </c>
      <c r="I749" s="11">
        <v>44088640</v>
      </c>
      <c r="J749" s="11">
        <v>39672853.333333336</v>
      </c>
      <c r="K749" s="12">
        <v>44088640</v>
      </c>
      <c r="L749" s="12">
        <v>39672853.333333336</v>
      </c>
      <c r="M749" s="12">
        <f t="shared" si="39"/>
        <v>35270912</v>
      </c>
      <c r="N749" s="12">
        <f t="shared" si="40"/>
        <v>31738282.666666672</v>
      </c>
      <c r="O749" s="2">
        <f t="shared" si="38"/>
        <v>50701936</v>
      </c>
      <c r="P749" s="32">
        <v>0.15</v>
      </c>
      <c r="R749" s="2">
        <v>55450000</v>
      </c>
    </row>
    <row r="750" spans="1:18" ht="24" hidden="1" customHeight="1" x14ac:dyDescent="0.2">
      <c r="A750" s="13">
        <v>736</v>
      </c>
      <c r="B750" s="14" t="s">
        <v>713</v>
      </c>
      <c r="C750" s="14" t="s">
        <v>856</v>
      </c>
      <c r="D750" s="14" t="s">
        <v>871</v>
      </c>
      <c r="E750" s="15">
        <v>712720090200001</v>
      </c>
      <c r="F750" s="13">
        <v>136</v>
      </c>
      <c r="G750" s="13">
        <v>314</v>
      </c>
      <c r="H750" s="13">
        <v>450</v>
      </c>
      <c r="I750" s="11">
        <v>99756480</v>
      </c>
      <c r="J750" s="11">
        <v>90345360</v>
      </c>
      <c r="K750" s="11">
        <v>99756480</v>
      </c>
      <c r="L750" s="11">
        <v>90345360</v>
      </c>
      <c r="M750" s="11">
        <f t="shared" si="39"/>
        <v>79805184</v>
      </c>
      <c r="N750" s="11">
        <f t="shared" si="40"/>
        <v>72276288</v>
      </c>
      <c r="O750" s="2">
        <f t="shared" si="38"/>
        <v>114719952</v>
      </c>
      <c r="P750" s="32">
        <v>0.15</v>
      </c>
      <c r="R750" s="2">
        <v>124660000</v>
      </c>
    </row>
    <row r="751" spans="1:18" ht="24" hidden="1" customHeight="1" x14ac:dyDescent="0.2">
      <c r="A751" s="8">
        <v>737</v>
      </c>
      <c r="B751" s="9" t="s">
        <v>713</v>
      </c>
      <c r="C751" s="9" t="s">
        <v>856</v>
      </c>
      <c r="D751" s="9" t="s">
        <v>872</v>
      </c>
      <c r="E751" s="10" t="s">
        <v>873</v>
      </c>
      <c r="F751" s="8">
        <v>50</v>
      </c>
      <c r="G751" s="8">
        <v>160</v>
      </c>
      <c r="H751" s="8">
        <v>210</v>
      </c>
      <c r="I751" s="11">
        <v>53711520</v>
      </c>
      <c r="J751" s="11">
        <v>45979280</v>
      </c>
      <c r="K751" s="12">
        <v>53711520</v>
      </c>
      <c r="L751" s="12">
        <v>45979280</v>
      </c>
      <c r="M751" s="12">
        <f t="shared" si="39"/>
        <v>42969216</v>
      </c>
      <c r="N751" s="12">
        <f t="shared" si="40"/>
        <v>36783424</v>
      </c>
      <c r="O751" s="2">
        <f t="shared" si="38"/>
        <v>61768248</v>
      </c>
      <c r="P751" s="32">
        <v>0.15</v>
      </c>
      <c r="R751" s="2">
        <v>58280000</v>
      </c>
    </row>
    <row r="752" spans="1:18" ht="24" hidden="1" customHeight="1" x14ac:dyDescent="0.2">
      <c r="A752" s="13">
        <v>738</v>
      </c>
      <c r="B752" s="14" t="s">
        <v>713</v>
      </c>
      <c r="C752" s="14" t="s">
        <v>856</v>
      </c>
      <c r="D752" s="14" t="s">
        <v>874</v>
      </c>
      <c r="E752" s="15">
        <v>723320090020001</v>
      </c>
      <c r="F752" s="13">
        <v>89</v>
      </c>
      <c r="G752" s="13">
        <v>161</v>
      </c>
      <c r="H752" s="13">
        <v>250</v>
      </c>
      <c r="I752" s="11">
        <v>55334720</v>
      </c>
      <c r="J752" s="11">
        <v>50159226.666666664</v>
      </c>
      <c r="K752" s="11">
        <v>55334720</v>
      </c>
      <c r="L752" s="11">
        <v>50159226.666666664</v>
      </c>
      <c r="M752" s="11">
        <f t="shared" si="39"/>
        <v>44267776</v>
      </c>
      <c r="N752" s="11">
        <f t="shared" si="40"/>
        <v>40127381.333333336</v>
      </c>
      <c r="O752" s="2">
        <f t="shared" ref="O752:O815" si="41">K752+K752*P752</f>
        <v>63634928</v>
      </c>
      <c r="P752" s="32">
        <v>0.15</v>
      </c>
      <c r="R752" s="2">
        <v>69150000</v>
      </c>
    </row>
    <row r="753" spans="1:18" ht="24" hidden="1" customHeight="1" x14ac:dyDescent="0.2">
      <c r="A753" s="8">
        <v>739</v>
      </c>
      <c r="B753" s="9" t="s">
        <v>713</v>
      </c>
      <c r="C753" s="9" t="s">
        <v>856</v>
      </c>
      <c r="D753" s="9" t="s">
        <v>875</v>
      </c>
      <c r="E753" s="10" t="s">
        <v>876</v>
      </c>
      <c r="F753" s="8">
        <v>89</v>
      </c>
      <c r="G753" s="8">
        <v>161</v>
      </c>
      <c r="H753" s="8">
        <v>250</v>
      </c>
      <c r="I753" s="11">
        <v>61548240</v>
      </c>
      <c r="J753" s="11">
        <v>54047080</v>
      </c>
      <c r="K753" s="12">
        <v>61548240</v>
      </c>
      <c r="L753" s="12">
        <v>54047080</v>
      </c>
      <c r="M753" s="12">
        <f t="shared" si="39"/>
        <v>49238592</v>
      </c>
      <c r="N753" s="12">
        <f t="shared" si="40"/>
        <v>43237664</v>
      </c>
      <c r="O753" s="2">
        <f t="shared" si="41"/>
        <v>70780476</v>
      </c>
      <c r="P753" s="32">
        <v>0.15</v>
      </c>
      <c r="R753" s="2">
        <v>69150000</v>
      </c>
    </row>
    <row r="754" spans="1:18" ht="24" hidden="1" customHeight="1" x14ac:dyDescent="0.2">
      <c r="A754" s="13">
        <v>740</v>
      </c>
      <c r="B754" s="14" t="s">
        <v>713</v>
      </c>
      <c r="C754" s="14" t="s">
        <v>856</v>
      </c>
      <c r="D754" s="14" t="s">
        <v>877</v>
      </c>
      <c r="E754" s="15">
        <v>712720090080001</v>
      </c>
      <c r="F754" s="13">
        <v>61</v>
      </c>
      <c r="G754" s="13">
        <v>149</v>
      </c>
      <c r="H754" s="13">
        <v>210</v>
      </c>
      <c r="I754" s="11">
        <v>46650560</v>
      </c>
      <c r="J754" s="11">
        <v>42407546.666666664</v>
      </c>
      <c r="K754" s="11">
        <v>46650560</v>
      </c>
      <c r="L754" s="11">
        <v>42407546.666666664</v>
      </c>
      <c r="M754" s="11">
        <f t="shared" si="39"/>
        <v>37320448</v>
      </c>
      <c r="N754" s="11">
        <f t="shared" si="40"/>
        <v>33926037.333333336</v>
      </c>
      <c r="O754" s="2">
        <f t="shared" si="41"/>
        <v>53648144</v>
      </c>
      <c r="P754" s="32">
        <v>0.15</v>
      </c>
      <c r="R754" s="2">
        <v>58190000</v>
      </c>
    </row>
    <row r="755" spans="1:18" ht="24" hidden="1" customHeight="1" x14ac:dyDescent="0.2">
      <c r="A755" s="8">
        <v>741</v>
      </c>
      <c r="B755" s="9" t="s">
        <v>713</v>
      </c>
      <c r="C755" s="9" t="s">
        <v>856</v>
      </c>
      <c r="D755" s="9" t="s">
        <v>878</v>
      </c>
      <c r="E755" s="10">
        <v>712620090020031</v>
      </c>
      <c r="F755" s="8">
        <v>60</v>
      </c>
      <c r="G755" s="8">
        <v>230</v>
      </c>
      <c r="H755" s="8">
        <v>290</v>
      </c>
      <c r="I755" s="11">
        <v>71892000</v>
      </c>
      <c r="J755" s="11">
        <v>62544240</v>
      </c>
      <c r="K755" s="12">
        <v>71892000</v>
      </c>
      <c r="L755" s="12">
        <v>62544240</v>
      </c>
      <c r="M755" s="12">
        <f t="shared" si="39"/>
        <v>57513600</v>
      </c>
      <c r="N755" s="12">
        <f t="shared" si="40"/>
        <v>50035392</v>
      </c>
      <c r="O755" s="2">
        <f t="shared" si="41"/>
        <v>82675800</v>
      </c>
      <c r="P755" s="32">
        <v>0.15</v>
      </c>
      <c r="R755" s="2">
        <v>80560000</v>
      </c>
    </row>
    <row r="756" spans="1:18" ht="24" hidden="1" customHeight="1" x14ac:dyDescent="0.2">
      <c r="A756" s="13">
        <v>742</v>
      </c>
      <c r="B756" s="14" t="s">
        <v>713</v>
      </c>
      <c r="C756" s="14" t="s">
        <v>856</v>
      </c>
      <c r="D756" s="14" t="s">
        <v>879</v>
      </c>
      <c r="E756" s="15">
        <v>723320090060001</v>
      </c>
      <c r="F756" s="13">
        <v>40</v>
      </c>
      <c r="G756" s="13">
        <v>120</v>
      </c>
      <c r="H756" s="13">
        <v>160</v>
      </c>
      <c r="I756" s="11">
        <v>36043200</v>
      </c>
      <c r="J756" s="11">
        <v>32706960</v>
      </c>
      <c r="K756" s="11">
        <v>36043200</v>
      </c>
      <c r="L756" s="11">
        <v>32706960</v>
      </c>
      <c r="M756" s="11">
        <f t="shared" si="39"/>
        <v>28834560</v>
      </c>
      <c r="N756" s="11">
        <f t="shared" si="40"/>
        <v>26165568</v>
      </c>
      <c r="O756" s="2">
        <f t="shared" si="41"/>
        <v>41449680</v>
      </c>
      <c r="P756" s="32">
        <v>0.15</v>
      </c>
      <c r="R756" s="2">
        <v>44390000</v>
      </c>
    </row>
    <row r="757" spans="1:18" ht="24" hidden="1" customHeight="1" x14ac:dyDescent="0.2">
      <c r="A757" s="8">
        <v>743</v>
      </c>
      <c r="B757" s="9" t="s">
        <v>713</v>
      </c>
      <c r="C757" s="9" t="s">
        <v>856</v>
      </c>
      <c r="D757" s="9" t="s">
        <v>880</v>
      </c>
      <c r="E757" s="10">
        <v>712620090010011</v>
      </c>
      <c r="F757" s="8">
        <v>14</v>
      </c>
      <c r="G757" s="8">
        <v>35</v>
      </c>
      <c r="H757" s="8">
        <v>49</v>
      </c>
      <c r="I757" s="11">
        <v>11343840</v>
      </c>
      <c r="J757" s="11">
        <v>10367760</v>
      </c>
      <c r="K757" s="12">
        <v>11343840</v>
      </c>
      <c r="L757" s="12">
        <v>10367760</v>
      </c>
      <c r="M757" s="12">
        <f t="shared" si="39"/>
        <v>9075072</v>
      </c>
      <c r="N757" s="12">
        <f t="shared" si="40"/>
        <v>8294208</v>
      </c>
      <c r="O757" s="2">
        <f t="shared" si="41"/>
        <v>13045416</v>
      </c>
      <c r="P757" s="32">
        <v>0.15</v>
      </c>
      <c r="R757" s="2">
        <v>13580000</v>
      </c>
    </row>
    <row r="758" spans="1:18" ht="24" hidden="1" customHeight="1" x14ac:dyDescent="0.2">
      <c r="A758" s="13">
        <v>744</v>
      </c>
      <c r="B758" s="14" t="s">
        <v>713</v>
      </c>
      <c r="C758" s="14" t="s">
        <v>856</v>
      </c>
      <c r="D758" s="14" t="s">
        <v>881</v>
      </c>
      <c r="E758" s="15">
        <v>712720090120021</v>
      </c>
      <c r="F758" s="13">
        <v>45</v>
      </c>
      <c r="G758" s="13">
        <v>65</v>
      </c>
      <c r="H758" s="13">
        <v>110</v>
      </c>
      <c r="I758" s="11">
        <v>28193280</v>
      </c>
      <c r="J758" s="11">
        <v>24184880</v>
      </c>
      <c r="K758" s="11">
        <v>28193280</v>
      </c>
      <c r="L758" s="11">
        <v>24184880</v>
      </c>
      <c r="M758" s="11">
        <f t="shared" si="39"/>
        <v>22554624</v>
      </c>
      <c r="N758" s="11">
        <f t="shared" si="40"/>
        <v>19347904</v>
      </c>
      <c r="O758" s="2">
        <f t="shared" si="41"/>
        <v>32422272</v>
      </c>
      <c r="P758" s="32">
        <v>0.15</v>
      </c>
      <c r="R758" s="2">
        <v>30370000</v>
      </c>
    </row>
    <row r="759" spans="1:18" ht="24" hidden="1" customHeight="1" x14ac:dyDescent="0.2">
      <c r="A759" s="8">
        <v>745</v>
      </c>
      <c r="B759" s="9" t="s">
        <v>713</v>
      </c>
      <c r="C759" s="9" t="s">
        <v>856</v>
      </c>
      <c r="D759" s="9" t="s">
        <v>882</v>
      </c>
      <c r="E759" s="10">
        <v>214440090000021</v>
      </c>
      <c r="F759" s="8">
        <v>15</v>
      </c>
      <c r="G759" s="8">
        <v>45</v>
      </c>
      <c r="H759" s="8">
        <v>60</v>
      </c>
      <c r="I759" s="11">
        <v>18870106.666666668</v>
      </c>
      <c r="J759" s="11">
        <v>17234480</v>
      </c>
      <c r="K759" s="12">
        <v>18870106.666666668</v>
      </c>
      <c r="L759" s="12">
        <v>17234480</v>
      </c>
      <c r="M759" s="12">
        <f t="shared" si="39"/>
        <v>15096085.333333336</v>
      </c>
      <c r="N759" s="12">
        <f t="shared" si="40"/>
        <v>13787584</v>
      </c>
      <c r="O759" s="2">
        <f t="shared" si="41"/>
        <v>21700622.666666668</v>
      </c>
      <c r="P759" s="32">
        <v>0.15</v>
      </c>
      <c r="R759" s="2">
        <v>16640000</v>
      </c>
    </row>
    <row r="760" spans="1:18" ht="24" hidden="1" customHeight="1" x14ac:dyDescent="0.2">
      <c r="A760" s="13">
        <v>746</v>
      </c>
      <c r="B760" s="14" t="s">
        <v>713</v>
      </c>
      <c r="C760" s="14" t="s">
        <v>856</v>
      </c>
      <c r="D760" s="14" t="s">
        <v>883</v>
      </c>
      <c r="E760" s="15">
        <v>311530090050011</v>
      </c>
      <c r="F760" s="13">
        <v>26</v>
      </c>
      <c r="G760" s="13">
        <v>34</v>
      </c>
      <c r="H760" s="13">
        <v>60</v>
      </c>
      <c r="I760" s="11">
        <v>15864346.666666666</v>
      </c>
      <c r="J760" s="11">
        <v>14539360</v>
      </c>
      <c r="K760" s="11">
        <v>15864346.666666666</v>
      </c>
      <c r="L760" s="11">
        <v>14539360</v>
      </c>
      <c r="M760" s="11">
        <f t="shared" si="39"/>
        <v>12691477.333333334</v>
      </c>
      <c r="N760" s="11">
        <f t="shared" si="40"/>
        <v>11631488</v>
      </c>
      <c r="O760" s="2">
        <f t="shared" si="41"/>
        <v>18243998.666666664</v>
      </c>
      <c r="P760" s="32">
        <v>0.15</v>
      </c>
      <c r="R760" s="2">
        <v>16550000</v>
      </c>
    </row>
    <row r="761" spans="1:18" ht="24" hidden="1" customHeight="1" x14ac:dyDescent="0.2">
      <c r="A761" s="8">
        <v>747</v>
      </c>
      <c r="B761" s="9" t="s">
        <v>713</v>
      </c>
      <c r="C761" s="9" t="s">
        <v>856</v>
      </c>
      <c r="D761" s="9" t="s">
        <v>884</v>
      </c>
      <c r="E761" s="10">
        <v>712720090100021</v>
      </c>
      <c r="F761" s="8">
        <v>16</v>
      </c>
      <c r="G761" s="8">
        <v>24</v>
      </c>
      <c r="H761" s="8">
        <v>40</v>
      </c>
      <c r="I761" s="11">
        <v>8908160</v>
      </c>
      <c r="J761" s="11">
        <v>8044986.666666667</v>
      </c>
      <c r="K761" s="12">
        <v>8908160</v>
      </c>
      <c r="L761" s="12">
        <v>8044986.666666667</v>
      </c>
      <c r="M761" s="12">
        <f t="shared" si="39"/>
        <v>7126528</v>
      </c>
      <c r="N761" s="12">
        <f t="shared" si="40"/>
        <v>6435989.333333334</v>
      </c>
      <c r="O761" s="2">
        <f t="shared" si="41"/>
        <v>10244384</v>
      </c>
      <c r="P761" s="32">
        <v>0.15</v>
      </c>
      <c r="R761" s="2">
        <v>11040000</v>
      </c>
    </row>
    <row r="762" spans="1:18" ht="24" hidden="1" customHeight="1" x14ac:dyDescent="0.2">
      <c r="A762" s="13">
        <v>748</v>
      </c>
      <c r="B762" s="14" t="s">
        <v>713</v>
      </c>
      <c r="C762" s="14" t="s">
        <v>856</v>
      </c>
      <c r="D762" s="14" t="s">
        <v>885</v>
      </c>
      <c r="E762" s="15">
        <v>712720090080031</v>
      </c>
      <c r="F762" s="13">
        <v>8</v>
      </c>
      <c r="G762" s="13">
        <v>28</v>
      </c>
      <c r="H762" s="13">
        <v>36</v>
      </c>
      <c r="I762" s="11">
        <v>8173440</v>
      </c>
      <c r="J762" s="11">
        <v>7328560</v>
      </c>
      <c r="K762" s="11">
        <v>8173440</v>
      </c>
      <c r="L762" s="11">
        <v>7328560</v>
      </c>
      <c r="M762" s="11">
        <f t="shared" si="39"/>
        <v>6538752</v>
      </c>
      <c r="N762" s="11">
        <f t="shared" si="40"/>
        <v>5862848</v>
      </c>
      <c r="O762" s="2">
        <f t="shared" si="41"/>
        <v>9399456</v>
      </c>
      <c r="P762" s="32">
        <v>0.15</v>
      </c>
      <c r="R762" s="2">
        <v>9990000</v>
      </c>
    </row>
    <row r="763" spans="1:18" ht="24" hidden="1" customHeight="1" x14ac:dyDescent="0.2">
      <c r="A763" s="8">
        <v>749</v>
      </c>
      <c r="B763" s="9" t="s">
        <v>713</v>
      </c>
      <c r="C763" s="9" t="s">
        <v>856</v>
      </c>
      <c r="D763" s="9" t="s">
        <v>886</v>
      </c>
      <c r="E763" s="10" t="s">
        <v>887</v>
      </c>
      <c r="F763" s="8">
        <v>48</v>
      </c>
      <c r="G763" s="8">
        <v>80</v>
      </c>
      <c r="H763" s="8">
        <v>128</v>
      </c>
      <c r="I763" s="11">
        <v>31842960</v>
      </c>
      <c r="J763" s="11">
        <v>27809240</v>
      </c>
      <c r="K763" s="12">
        <v>31842960</v>
      </c>
      <c r="L763" s="12">
        <v>27809240</v>
      </c>
      <c r="M763" s="12">
        <f t="shared" si="39"/>
        <v>25474368</v>
      </c>
      <c r="N763" s="12">
        <f t="shared" si="40"/>
        <v>22247392</v>
      </c>
      <c r="O763" s="2">
        <f t="shared" si="41"/>
        <v>36619404</v>
      </c>
      <c r="P763" s="32">
        <v>0.15</v>
      </c>
      <c r="R763" s="2">
        <v>35380000</v>
      </c>
    </row>
    <row r="764" spans="1:18" ht="24" hidden="1" customHeight="1" x14ac:dyDescent="0.2">
      <c r="A764" s="13">
        <v>750</v>
      </c>
      <c r="B764" s="14" t="s">
        <v>713</v>
      </c>
      <c r="C764" s="14" t="s">
        <v>856</v>
      </c>
      <c r="D764" s="14" t="s">
        <v>888</v>
      </c>
      <c r="E764" s="15">
        <v>311530090000081</v>
      </c>
      <c r="F764" s="13">
        <v>20</v>
      </c>
      <c r="G764" s="13">
        <v>100</v>
      </c>
      <c r="H764" s="13">
        <v>120</v>
      </c>
      <c r="I764" s="11">
        <v>32112066.666666668</v>
      </c>
      <c r="J764" s="11">
        <v>29334400</v>
      </c>
      <c r="K764" s="11">
        <v>32112066.666666668</v>
      </c>
      <c r="L764" s="11">
        <v>29334400</v>
      </c>
      <c r="M764" s="11">
        <f t="shared" si="39"/>
        <v>25689653.333333336</v>
      </c>
      <c r="N764" s="11">
        <f t="shared" si="40"/>
        <v>23467520</v>
      </c>
      <c r="O764" s="2">
        <f t="shared" si="41"/>
        <v>36928876.666666672</v>
      </c>
      <c r="P764" s="32">
        <v>0.15</v>
      </c>
      <c r="R764" s="2">
        <v>33370000</v>
      </c>
    </row>
    <row r="765" spans="1:18" ht="24" hidden="1" customHeight="1" x14ac:dyDescent="0.2">
      <c r="A765" s="8">
        <v>751</v>
      </c>
      <c r="B765" s="9" t="s">
        <v>713</v>
      </c>
      <c r="C765" s="9" t="s">
        <v>856</v>
      </c>
      <c r="D765" s="9" t="s">
        <v>889</v>
      </c>
      <c r="E765" s="10">
        <v>712720090100031</v>
      </c>
      <c r="F765" s="8">
        <v>10</v>
      </c>
      <c r="G765" s="8">
        <v>20</v>
      </c>
      <c r="H765" s="8">
        <v>30</v>
      </c>
      <c r="I765" s="11">
        <v>8836800</v>
      </c>
      <c r="J765" s="11">
        <v>6691040</v>
      </c>
      <c r="K765" s="12">
        <v>8836800</v>
      </c>
      <c r="L765" s="12">
        <v>6691040</v>
      </c>
      <c r="M765" s="12">
        <f t="shared" si="39"/>
        <v>7069440</v>
      </c>
      <c r="N765" s="12">
        <f t="shared" si="40"/>
        <v>5352832</v>
      </c>
      <c r="O765" s="2">
        <f t="shared" si="41"/>
        <v>10162320</v>
      </c>
      <c r="P765" s="32">
        <v>0.15</v>
      </c>
      <c r="R765" s="2">
        <v>8300000</v>
      </c>
    </row>
    <row r="766" spans="1:18" ht="24" hidden="1" customHeight="1" x14ac:dyDescent="0.2">
      <c r="A766" s="13">
        <v>752</v>
      </c>
      <c r="B766" s="14" t="s">
        <v>713</v>
      </c>
      <c r="C766" s="14" t="s">
        <v>856</v>
      </c>
      <c r="D766" s="14" t="s">
        <v>890</v>
      </c>
      <c r="E766" s="15">
        <v>712720090100041</v>
      </c>
      <c r="F766" s="13">
        <v>10</v>
      </c>
      <c r="G766" s="13">
        <v>20</v>
      </c>
      <c r="H766" s="13">
        <v>30</v>
      </c>
      <c r="I766" s="11">
        <v>8836800</v>
      </c>
      <c r="J766" s="11">
        <v>6761600</v>
      </c>
      <c r="K766" s="11">
        <v>8836800</v>
      </c>
      <c r="L766" s="11">
        <v>6761600</v>
      </c>
      <c r="M766" s="11">
        <f t="shared" si="39"/>
        <v>7069440</v>
      </c>
      <c r="N766" s="11">
        <f t="shared" si="40"/>
        <v>5409280</v>
      </c>
      <c r="O766" s="2">
        <f t="shared" si="41"/>
        <v>10162320</v>
      </c>
      <c r="P766" s="32">
        <v>0.15</v>
      </c>
      <c r="R766" s="2">
        <v>8300000</v>
      </c>
    </row>
    <row r="767" spans="1:18" ht="24" hidden="1" customHeight="1" x14ac:dyDescent="0.2">
      <c r="A767" s="8">
        <v>753</v>
      </c>
      <c r="B767" s="9" t="s">
        <v>713</v>
      </c>
      <c r="C767" s="9" t="s">
        <v>856</v>
      </c>
      <c r="D767" s="9" t="s">
        <v>891</v>
      </c>
      <c r="E767" s="10">
        <v>712620090120001</v>
      </c>
      <c r="F767" s="8">
        <v>45</v>
      </c>
      <c r="G767" s="8">
        <v>155</v>
      </c>
      <c r="H767" s="8">
        <v>200</v>
      </c>
      <c r="I767" s="11">
        <v>44573440</v>
      </c>
      <c r="J767" s="11">
        <v>40154373.333333336</v>
      </c>
      <c r="K767" s="12">
        <v>44573440</v>
      </c>
      <c r="L767" s="12">
        <v>40154373.333333336</v>
      </c>
      <c r="M767" s="12">
        <f t="shared" si="39"/>
        <v>35658752</v>
      </c>
      <c r="N767" s="12">
        <f t="shared" si="40"/>
        <v>32123498.666666672</v>
      </c>
      <c r="O767" s="2">
        <f t="shared" si="41"/>
        <v>51259456</v>
      </c>
      <c r="P767" s="32">
        <v>0.15</v>
      </c>
      <c r="R767" s="2">
        <v>55530000</v>
      </c>
    </row>
    <row r="768" spans="1:18" ht="24" hidden="1" customHeight="1" x14ac:dyDescent="0.2">
      <c r="A768" s="13">
        <v>754</v>
      </c>
      <c r="B768" s="14" t="s">
        <v>713</v>
      </c>
      <c r="C768" s="14" t="s">
        <v>856</v>
      </c>
      <c r="D768" s="14" t="s">
        <v>892</v>
      </c>
      <c r="E768" s="15">
        <v>712620090060001</v>
      </c>
      <c r="F768" s="13">
        <v>33</v>
      </c>
      <c r="G768" s="13">
        <v>83</v>
      </c>
      <c r="H768" s="13">
        <v>116</v>
      </c>
      <c r="I768" s="11">
        <v>26233120</v>
      </c>
      <c r="J768" s="11">
        <v>23667333.333333332</v>
      </c>
      <c r="K768" s="11">
        <v>26233120</v>
      </c>
      <c r="L768" s="11">
        <v>23667333.333333332</v>
      </c>
      <c r="M768" s="11">
        <f t="shared" si="39"/>
        <v>20986496</v>
      </c>
      <c r="N768" s="11">
        <f t="shared" si="40"/>
        <v>18933866.666666668</v>
      </c>
      <c r="O768" s="2">
        <f t="shared" si="41"/>
        <v>30168088</v>
      </c>
      <c r="P768" s="32">
        <v>0.15</v>
      </c>
      <c r="R768" s="2">
        <v>32150000</v>
      </c>
    </row>
    <row r="769" spans="1:18" ht="24" hidden="1" customHeight="1" x14ac:dyDescent="0.2">
      <c r="A769" s="8">
        <v>755</v>
      </c>
      <c r="B769" s="9" t="s">
        <v>713</v>
      </c>
      <c r="C769" s="9" t="s">
        <v>856</v>
      </c>
      <c r="D769" s="9" t="s">
        <v>893</v>
      </c>
      <c r="E769" s="10">
        <v>712620090130001</v>
      </c>
      <c r="F769" s="8">
        <v>38</v>
      </c>
      <c r="G769" s="8">
        <v>102</v>
      </c>
      <c r="H769" s="8">
        <v>140</v>
      </c>
      <c r="I769" s="11">
        <v>30942240</v>
      </c>
      <c r="J769" s="11">
        <v>28144720</v>
      </c>
      <c r="K769" s="12">
        <v>30942240</v>
      </c>
      <c r="L769" s="12">
        <v>28144720</v>
      </c>
      <c r="M769" s="12">
        <f t="shared" si="39"/>
        <v>24753792</v>
      </c>
      <c r="N769" s="12">
        <f t="shared" si="40"/>
        <v>22515776</v>
      </c>
      <c r="O769" s="2">
        <f t="shared" si="41"/>
        <v>35583576</v>
      </c>
      <c r="P769" s="32">
        <v>0.15</v>
      </c>
      <c r="R769" s="2">
        <v>38820000</v>
      </c>
    </row>
    <row r="770" spans="1:18" ht="24" hidden="1" customHeight="1" x14ac:dyDescent="0.2">
      <c r="A770" s="13">
        <v>756</v>
      </c>
      <c r="B770" s="14" t="s">
        <v>713</v>
      </c>
      <c r="C770" s="14" t="s">
        <v>856</v>
      </c>
      <c r="D770" s="14" t="s">
        <v>894</v>
      </c>
      <c r="E770" s="15">
        <v>712620090190001</v>
      </c>
      <c r="F770" s="13">
        <v>146</v>
      </c>
      <c r="G770" s="13">
        <v>435</v>
      </c>
      <c r="H770" s="13">
        <v>581</v>
      </c>
      <c r="I770" s="11">
        <v>143808720</v>
      </c>
      <c r="J770" s="11">
        <v>125940680</v>
      </c>
      <c r="K770" s="11">
        <v>143808720</v>
      </c>
      <c r="L770" s="11">
        <v>125940680</v>
      </c>
      <c r="M770" s="11">
        <f t="shared" si="39"/>
        <v>115046976</v>
      </c>
      <c r="N770" s="11">
        <f t="shared" si="40"/>
        <v>100752544</v>
      </c>
      <c r="O770" s="2">
        <f t="shared" si="41"/>
        <v>165380028</v>
      </c>
      <c r="P770" s="32">
        <v>0.15</v>
      </c>
      <c r="R770" s="2">
        <v>161200000</v>
      </c>
    </row>
    <row r="771" spans="1:18" ht="24" hidden="1" customHeight="1" x14ac:dyDescent="0.2">
      <c r="A771" s="8">
        <v>757</v>
      </c>
      <c r="B771" s="9" t="s">
        <v>713</v>
      </c>
      <c r="C771" s="9" t="s">
        <v>856</v>
      </c>
      <c r="D771" s="9" t="s">
        <v>895</v>
      </c>
      <c r="E771" s="10" t="s">
        <v>896</v>
      </c>
      <c r="F771" s="8">
        <v>85</v>
      </c>
      <c r="G771" s="8">
        <v>635</v>
      </c>
      <c r="H771" s="8">
        <v>720</v>
      </c>
      <c r="I771" s="11">
        <v>176776320</v>
      </c>
      <c r="J771" s="11">
        <v>153368320</v>
      </c>
      <c r="K771" s="12">
        <v>176776320</v>
      </c>
      <c r="L771" s="12">
        <v>153368320</v>
      </c>
      <c r="M771" s="12">
        <f t="shared" si="39"/>
        <v>141421056</v>
      </c>
      <c r="N771" s="12">
        <f t="shared" si="40"/>
        <v>122694656</v>
      </c>
      <c r="O771" s="2">
        <f t="shared" si="41"/>
        <v>203292768</v>
      </c>
      <c r="P771" s="32">
        <v>0.15</v>
      </c>
      <c r="R771" s="2">
        <v>200540000</v>
      </c>
    </row>
    <row r="772" spans="1:18" ht="24" hidden="1" customHeight="1" x14ac:dyDescent="0.2">
      <c r="A772" s="13">
        <v>758</v>
      </c>
      <c r="B772" s="14" t="s">
        <v>713</v>
      </c>
      <c r="C772" s="14" t="s">
        <v>856</v>
      </c>
      <c r="D772" s="14" t="s">
        <v>897</v>
      </c>
      <c r="E772" s="15">
        <v>712620090040001</v>
      </c>
      <c r="F772" s="13">
        <v>85</v>
      </c>
      <c r="G772" s="13">
        <v>635</v>
      </c>
      <c r="H772" s="13">
        <v>720</v>
      </c>
      <c r="I772" s="11">
        <v>158838560</v>
      </c>
      <c r="J772" s="11">
        <v>142910666.66666666</v>
      </c>
      <c r="K772" s="11">
        <v>158838560</v>
      </c>
      <c r="L772" s="11">
        <v>142910666.66666666</v>
      </c>
      <c r="M772" s="11">
        <f t="shared" si="39"/>
        <v>127070848</v>
      </c>
      <c r="N772" s="11">
        <f t="shared" si="40"/>
        <v>114328533.33333333</v>
      </c>
      <c r="O772" s="2">
        <f t="shared" si="41"/>
        <v>182664344</v>
      </c>
      <c r="P772" s="32">
        <v>0.15</v>
      </c>
      <c r="R772" s="2">
        <v>200540000</v>
      </c>
    </row>
    <row r="773" spans="1:18" ht="24" hidden="1" customHeight="1" x14ac:dyDescent="0.2">
      <c r="A773" s="8">
        <v>759</v>
      </c>
      <c r="B773" s="9" t="s">
        <v>713</v>
      </c>
      <c r="C773" s="9" t="s">
        <v>856</v>
      </c>
      <c r="D773" s="9" t="s">
        <v>898</v>
      </c>
      <c r="E773" s="10">
        <v>712620090310001</v>
      </c>
      <c r="F773" s="8">
        <v>85</v>
      </c>
      <c r="G773" s="8">
        <v>315</v>
      </c>
      <c r="H773" s="8">
        <v>400</v>
      </c>
      <c r="I773" s="11">
        <v>88875200</v>
      </c>
      <c r="J773" s="11">
        <v>80185626.666666672</v>
      </c>
      <c r="K773" s="12">
        <v>88875200</v>
      </c>
      <c r="L773" s="12">
        <v>80185626.666666672</v>
      </c>
      <c r="M773" s="12">
        <f t="shared" si="39"/>
        <v>71100160</v>
      </c>
      <c r="N773" s="12">
        <f t="shared" si="40"/>
        <v>64148501.333333343</v>
      </c>
      <c r="O773" s="2">
        <f t="shared" si="41"/>
        <v>102206480</v>
      </c>
      <c r="P773" s="32">
        <v>0.15</v>
      </c>
      <c r="R773" s="2">
        <v>111100000</v>
      </c>
    </row>
    <row r="774" spans="1:18" ht="24" hidden="1" customHeight="1" x14ac:dyDescent="0.2">
      <c r="A774" s="13">
        <v>760</v>
      </c>
      <c r="B774" s="14" t="s">
        <v>713</v>
      </c>
      <c r="C774" s="14" t="s">
        <v>856</v>
      </c>
      <c r="D774" s="14" t="s">
        <v>899</v>
      </c>
      <c r="E774" s="15" t="s">
        <v>900</v>
      </c>
      <c r="F774" s="13">
        <v>85</v>
      </c>
      <c r="G774" s="13">
        <v>315</v>
      </c>
      <c r="H774" s="13">
        <v>400</v>
      </c>
      <c r="I774" s="11">
        <v>98950800</v>
      </c>
      <c r="J774" s="11">
        <v>85704760</v>
      </c>
      <c r="K774" s="11">
        <v>98950800</v>
      </c>
      <c r="L774" s="11">
        <v>85704760</v>
      </c>
      <c r="M774" s="11">
        <f t="shared" si="39"/>
        <v>79160640</v>
      </c>
      <c r="N774" s="11">
        <f t="shared" si="40"/>
        <v>68563808</v>
      </c>
      <c r="O774" s="2">
        <f t="shared" si="41"/>
        <v>113793420</v>
      </c>
      <c r="P774" s="32">
        <v>0.15</v>
      </c>
      <c r="R774" s="2">
        <v>111100000</v>
      </c>
    </row>
    <row r="775" spans="1:18" ht="24" hidden="1" customHeight="1" x14ac:dyDescent="0.2">
      <c r="A775" s="8">
        <v>761</v>
      </c>
      <c r="B775" s="9" t="s">
        <v>713</v>
      </c>
      <c r="C775" s="9" t="s">
        <v>856</v>
      </c>
      <c r="D775" s="9" t="s">
        <v>901</v>
      </c>
      <c r="E775" s="10">
        <v>712620090080001</v>
      </c>
      <c r="F775" s="8">
        <v>92</v>
      </c>
      <c r="G775" s="8">
        <v>404</v>
      </c>
      <c r="H775" s="8">
        <v>496</v>
      </c>
      <c r="I775" s="11">
        <v>111117120</v>
      </c>
      <c r="J775" s="11">
        <v>101108960</v>
      </c>
      <c r="K775" s="12">
        <v>111117120</v>
      </c>
      <c r="L775" s="12">
        <v>101108960</v>
      </c>
      <c r="M775" s="12">
        <f t="shared" si="39"/>
        <v>88893696</v>
      </c>
      <c r="N775" s="12">
        <f t="shared" si="40"/>
        <v>80887168</v>
      </c>
      <c r="O775" s="2">
        <f t="shared" si="41"/>
        <v>127784688</v>
      </c>
      <c r="P775" s="32">
        <v>0.15</v>
      </c>
      <c r="R775" s="2">
        <v>137880000</v>
      </c>
    </row>
    <row r="776" spans="1:18" ht="24" hidden="1" customHeight="1" x14ac:dyDescent="0.2">
      <c r="A776" s="13">
        <v>762</v>
      </c>
      <c r="B776" s="14" t="s">
        <v>713</v>
      </c>
      <c r="C776" s="14" t="s">
        <v>856</v>
      </c>
      <c r="D776" s="14" t="s">
        <v>902</v>
      </c>
      <c r="E776" s="15" t="s">
        <v>903</v>
      </c>
      <c r="F776" s="13">
        <v>92</v>
      </c>
      <c r="G776" s="13">
        <v>404</v>
      </c>
      <c r="H776" s="13">
        <v>496</v>
      </c>
      <c r="I776" s="11">
        <v>122813280</v>
      </c>
      <c r="J776" s="11">
        <v>108224400</v>
      </c>
      <c r="K776" s="11">
        <v>122813280</v>
      </c>
      <c r="L776" s="11">
        <v>108224400</v>
      </c>
      <c r="M776" s="11">
        <f t="shared" si="39"/>
        <v>98250624</v>
      </c>
      <c r="N776" s="11">
        <f t="shared" si="40"/>
        <v>86579520</v>
      </c>
      <c r="O776" s="2">
        <f t="shared" si="41"/>
        <v>141235272</v>
      </c>
      <c r="P776" s="32">
        <v>0.15</v>
      </c>
      <c r="R776" s="2">
        <v>137880000</v>
      </c>
    </row>
    <row r="777" spans="1:18" ht="24" hidden="1" customHeight="1" x14ac:dyDescent="0.2">
      <c r="A777" s="8">
        <v>763</v>
      </c>
      <c r="B777" s="9" t="s">
        <v>713</v>
      </c>
      <c r="C777" s="9" t="s">
        <v>856</v>
      </c>
      <c r="D777" s="9" t="s">
        <v>904</v>
      </c>
      <c r="E777" s="10">
        <v>712620090090001</v>
      </c>
      <c r="F777" s="8">
        <v>97</v>
      </c>
      <c r="G777" s="8">
        <v>415</v>
      </c>
      <c r="H777" s="8">
        <v>512</v>
      </c>
      <c r="I777" s="11">
        <v>115201920</v>
      </c>
      <c r="J777" s="11">
        <v>103662560</v>
      </c>
      <c r="K777" s="12">
        <v>115201920</v>
      </c>
      <c r="L777" s="12">
        <v>103662560</v>
      </c>
      <c r="M777" s="12">
        <f t="shared" si="39"/>
        <v>92161536</v>
      </c>
      <c r="N777" s="12">
        <f t="shared" si="40"/>
        <v>82930048</v>
      </c>
      <c r="O777" s="2">
        <f t="shared" si="41"/>
        <v>132482208</v>
      </c>
      <c r="P777" s="32">
        <v>0.15</v>
      </c>
      <c r="R777" s="2">
        <v>142310000</v>
      </c>
    </row>
    <row r="778" spans="1:18" ht="24" hidden="1" customHeight="1" x14ac:dyDescent="0.2">
      <c r="A778" s="13">
        <v>764</v>
      </c>
      <c r="B778" s="14" t="s">
        <v>713</v>
      </c>
      <c r="C778" s="14" t="s">
        <v>856</v>
      </c>
      <c r="D778" s="14" t="s">
        <v>905</v>
      </c>
      <c r="E778" s="15" t="s">
        <v>906</v>
      </c>
      <c r="F778" s="13">
        <v>97</v>
      </c>
      <c r="G778" s="13">
        <v>415</v>
      </c>
      <c r="H778" s="13">
        <v>512</v>
      </c>
      <c r="I778" s="11">
        <v>125748000</v>
      </c>
      <c r="J778" s="11">
        <v>110656560</v>
      </c>
      <c r="K778" s="11">
        <v>125748000</v>
      </c>
      <c r="L778" s="11">
        <v>110656560</v>
      </c>
      <c r="M778" s="11">
        <f t="shared" si="39"/>
        <v>100598400</v>
      </c>
      <c r="N778" s="11">
        <f t="shared" si="40"/>
        <v>88525248</v>
      </c>
      <c r="O778" s="2">
        <f t="shared" si="41"/>
        <v>144610200</v>
      </c>
      <c r="P778" s="32">
        <v>0.15</v>
      </c>
      <c r="R778" s="2">
        <v>142310000</v>
      </c>
    </row>
    <row r="779" spans="1:18" ht="24" hidden="1" customHeight="1" x14ac:dyDescent="0.2">
      <c r="A779" s="8">
        <v>765</v>
      </c>
      <c r="B779" s="9" t="s">
        <v>713</v>
      </c>
      <c r="C779" s="9" t="s">
        <v>856</v>
      </c>
      <c r="D779" s="9" t="s">
        <v>907</v>
      </c>
      <c r="E779" s="10">
        <v>712620090100001</v>
      </c>
      <c r="F779" s="8">
        <v>70</v>
      </c>
      <c r="G779" s="8">
        <v>299</v>
      </c>
      <c r="H779" s="8">
        <v>369</v>
      </c>
      <c r="I779" s="11">
        <v>83039360</v>
      </c>
      <c r="J779" s="11">
        <v>75950106.666666672</v>
      </c>
      <c r="K779" s="12">
        <v>83039360</v>
      </c>
      <c r="L779" s="12">
        <v>75950106.666666672</v>
      </c>
      <c r="M779" s="12">
        <f t="shared" si="39"/>
        <v>66431488</v>
      </c>
      <c r="N779" s="12">
        <f t="shared" si="40"/>
        <v>60760085.333333343</v>
      </c>
      <c r="O779" s="2">
        <f t="shared" si="41"/>
        <v>95495264</v>
      </c>
      <c r="P779" s="32">
        <v>0.15</v>
      </c>
      <c r="R779" s="2">
        <v>102560000</v>
      </c>
    </row>
    <row r="780" spans="1:18" ht="24" hidden="1" customHeight="1" x14ac:dyDescent="0.2">
      <c r="A780" s="13">
        <v>766</v>
      </c>
      <c r="B780" s="14" t="s">
        <v>713</v>
      </c>
      <c r="C780" s="14" t="s">
        <v>856</v>
      </c>
      <c r="D780" s="14" t="s">
        <v>908</v>
      </c>
      <c r="E780" s="15" t="s">
        <v>909</v>
      </c>
      <c r="F780" s="13">
        <v>70</v>
      </c>
      <c r="G780" s="13">
        <v>299</v>
      </c>
      <c r="H780" s="13">
        <v>369</v>
      </c>
      <c r="I780" s="11">
        <v>91351920</v>
      </c>
      <c r="J780" s="11">
        <v>78732280</v>
      </c>
      <c r="K780" s="11">
        <v>91351920</v>
      </c>
      <c r="L780" s="11">
        <v>78732280</v>
      </c>
      <c r="M780" s="11">
        <f t="shared" si="39"/>
        <v>73081536</v>
      </c>
      <c r="N780" s="11">
        <f t="shared" si="40"/>
        <v>62985824</v>
      </c>
      <c r="O780" s="2">
        <f t="shared" si="41"/>
        <v>105054708</v>
      </c>
      <c r="P780" s="32">
        <v>0.15</v>
      </c>
      <c r="R780" s="2">
        <v>102560000</v>
      </c>
    </row>
    <row r="781" spans="1:18" ht="24" hidden="1" customHeight="1" x14ac:dyDescent="0.2">
      <c r="A781" s="8">
        <v>767</v>
      </c>
      <c r="B781" s="9" t="s">
        <v>713</v>
      </c>
      <c r="C781" s="9" t="s">
        <v>856</v>
      </c>
      <c r="D781" s="9" t="s">
        <v>910</v>
      </c>
      <c r="E781" s="10" t="s">
        <v>911</v>
      </c>
      <c r="F781" s="8">
        <v>100</v>
      </c>
      <c r="G781" s="8">
        <v>400</v>
      </c>
      <c r="H781" s="8">
        <v>500</v>
      </c>
      <c r="I781" s="11">
        <v>123572640</v>
      </c>
      <c r="J781" s="11">
        <v>107706400</v>
      </c>
      <c r="K781" s="12">
        <v>123572640</v>
      </c>
      <c r="L781" s="12">
        <v>107706400</v>
      </c>
      <c r="M781" s="12">
        <f t="shared" si="39"/>
        <v>98858112</v>
      </c>
      <c r="N781" s="12">
        <f t="shared" si="40"/>
        <v>86165120</v>
      </c>
      <c r="O781" s="2">
        <f t="shared" si="41"/>
        <v>142108536</v>
      </c>
      <c r="P781" s="32">
        <v>0.15</v>
      </c>
      <c r="R781" s="2">
        <v>138930000</v>
      </c>
    </row>
    <row r="782" spans="1:18" ht="24" hidden="1" customHeight="1" x14ac:dyDescent="0.2">
      <c r="A782" s="13">
        <v>768</v>
      </c>
      <c r="B782" s="14" t="s">
        <v>713</v>
      </c>
      <c r="C782" s="14" t="s">
        <v>856</v>
      </c>
      <c r="D782" s="14" t="s">
        <v>912</v>
      </c>
      <c r="E782" s="15">
        <v>712620090010001</v>
      </c>
      <c r="F782" s="13">
        <v>82</v>
      </c>
      <c r="G782" s="13">
        <v>186</v>
      </c>
      <c r="H782" s="13">
        <v>268</v>
      </c>
      <c r="I782" s="11">
        <v>60212960</v>
      </c>
      <c r="J782" s="11">
        <v>54748506.666666664</v>
      </c>
      <c r="K782" s="11">
        <v>60212960</v>
      </c>
      <c r="L782" s="11">
        <v>54748506.666666664</v>
      </c>
      <c r="M782" s="11">
        <f t="shared" si="39"/>
        <v>48170368</v>
      </c>
      <c r="N782" s="11">
        <f t="shared" si="40"/>
        <v>43798805.333333336</v>
      </c>
      <c r="O782" s="2">
        <f t="shared" si="41"/>
        <v>69244904</v>
      </c>
      <c r="P782" s="32">
        <v>0.15</v>
      </c>
      <c r="R782" s="2">
        <v>74230000</v>
      </c>
    </row>
    <row r="783" spans="1:18" ht="24" hidden="1" customHeight="1" x14ac:dyDescent="0.2">
      <c r="A783" s="8">
        <v>769</v>
      </c>
      <c r="B783" s="9" t="s">
        <v>713</v>
      </c>
      <c r="C783" s="9" t="s">
        <v>856</v>
      </c>
      <c r="D783" s="9" t="s">
        <v>913</v>
      </c>
      <c r="E783" s="10">
        <v>712620090000031</v>
      </c>
      <c r="F783" s="8">
        <v>30</v>
      </c>
      <c r="G783" s="8">
        <v>50</v>
      </c>
      <c r="H783" s="8">
        <v>80</v>
      </c>
      <c r="I783" s="11">
        <v>19566960</v>
      </c>
      <c r="J783" s="11">
        <v>17115560</v>
      </c>
      <c r="K783" s="12">
        <v>19566960</v>
      </c>
      <c r="L783" s="12">
        <v>17115560</v>
      </c>
      <c r="M783" s="12">
        <f t="shared" si="39"/>
        <v>15653568</v>
      </c>
      <c r="N783" s="12">
        <f t="shared" si="40"/>
        <v>13692448</v>
      </c>
      <c r="O783" s="2">
        <f t="shared" si="41"/>
        <v>22502004</v>
      </c>
      <c r="P783" s="32">
        <v>0.15</v>
      </c>
      <c r="R783" s="2">
        <v>22110000</v>
      </c>
    </row>
    <row r="784" spans="1:18" ht="24" hidden="1" customHeight="1" x14ac:dyDescent="0.2">
      <c r="A784" s="13">
        <v>770</v>
      </c>
      <c r="B784" s="14" t="s">
        <v>713</v>
      </c>
      <c r="C784" s="14" t="s">
        <v>856</v>
      </c>
      <c r="D784" s="14" t="s">
        <v>914</v>
      </c>
      <c r="E784" s="15">
        <v>712620090110041</v>
      </c>
      <c r="F784" s="13">
        <v>8</v>
      </c>
      <c r="G784" s="13">
        <v>20</v>
      </c>
      <c r="H784" s="13">
        <v>28</v>
      </c>
      <c r="I784" s="11">
        <v>6361440</v>
      </c>
      <c r="J784" s="11">
        <v>5763360</v>
      </c>
      <c r="K784" s="11">
        <v>6361440</v>
      </c>
      <c r="L784" s="11">
        <v>5763360</v>
      </c>
      <c r="M784" s="11">
        <f t="shared" ref="M784:M847" si="42">K784*0.8</f>
        <v>5089152</v>
      </c>
      <c r="N784" s="11">
        <f t="shared" ref="N784:N847" si="43">L784*0.8</f>
        <v>4610688</v>
      </c>
      <c r="O784" s="2">
        <f t="shared" si="41"/>
        <v>7315656</v>
      </c>
      <c r="P784" s="32">
        <v>0.15</v>
      </c>
      <c r="R784" s="2">
        <v>7760000</v>
      </c>
    </row>
    <row r="785" spans="1:18" ht="24" hidden="1" customHeight="1" x14ac:dyDescent="0.2">
      <c r="A785" s="8">
        <v>771</v>
      </c>
      <c r="B785" s="9" t="s">
        <v>713</v>
      </c>
      <c r="C785" s="9" t="s">
        <v>856</v>
      </c>
      <c r="D785" s="9" t="s">
        <v>915</v>
      </c>
      <c r="E785" s="10">
        <v>712620090130011</v>
      </c>
      <c r="F785" s="8">
        <v>14</v>
      </c>
      <c r="G785" s="8">
        <v>18</v>
      </c>
      <c r="H785" s="8">
        <v>32</v>
      </c>
      <c r="I785" s="11">
        <v>7583680</v>
      </c>
      <c r="J785" s="11">
        <v>6945813.333333333</v>
      </c>
      <c r="K785" s="12">
        <v>7583680</v>
      </c>
      <c r="L785" s="12">
        <v>6945813.333333333</v>
      </c>
      <c r="M785" s="12">
        <f t="shared" si="42"/>
        <v>6066944</v>
      </c>
      <c r="N785" s="12">
        <f t="shared" si="43"/>
        <v>5556650.666666667</v>
      </c>
      <c r="O785" s="2">
        <f t="shared" si="41"/>
        <v>8721232</v>
      </c>
      <c r="P785" s="32">
        <v>0.15</v>
      </c>
      <c r="R785" s="2">
        <v>8830000</v>
      </c>
    </row>
    <row r="786" spans="1:18" ht="24" hidden="1" customHeight="1" x14ac:dyDescent="0.2">
      <c r="A786" s="13">
        <v>772</v>
      </c>
      <c r="B786" s="14" t="s">
        <v>713</v>
      </c>
      <c r="C786" s="14" t="s">
        <v>856</v>
      </c>
      <c r="D786" s="14" t="s">
        <v>916</v>
      </c>
      <c r="E786" s="15">
        <v>311530090050001</v>
      </c>
      <c r="F786" s="13">
        <v>60</v>
      </c>
      <c r="G786" s="13">
        <v>155</v>
      </c>
      <c r="H786" s="13">
        <v>215</v>
      </c>
      <c r="I786" s="11">
        <v>56154653.333333336</v>
      </c>
      <c r="J786" s="11">
        <v>51252960</v>
      </c>
      <c r="K786" s="11">
        <v>56154653.333333336</v>
      </c>
      <c r="L786" s="11">
        <v>51252960</v>
      </c>
      <c r="M786" s="11">
        <f t="shared" si="42"/>
        <v>44923722.666666672</v>
      </c>
      <c r="N786" s="11">
        <f t="shared" si="43"/>
        <v>41002368</v>
      </c>
      <c r="O786" s="2">
        <f t="shared" si="41"/>
        <v>64577851.333333336</v>
      </c>
      <c r="P786" s="32">
        <v>0.15</v>
      </c>
      <c r="R786" s="2">
        <v>59600000</v>
      </c>
    </row>
    <row r="787" spans="1:18" ht="24" hidden="1" customHeight="1" x14ac:dyDescent="0.2">
      <c r="A787" s="8">
        <v>773</v>
      </c>
      <c r="B787" s="9" t="s">
        <v>713</v>
      </c>
      <c r="C787" s="9" t="s">
        <v>856</v>
      </c>
      <c r="D787" s="9" t="s">
        <v>917</v>
      </c>
      <c r="E787" s="10">
        <v>311530090090001</v>
      </c>
      <c r="F787" s="8">
        <v>96</v>
      </c>
      <c r="G787" s="8">
        <v>240</v>
      </c>
      <c r="H787" s="8">
        <v>336</v>
      </c>
      <c r="I787" s="11">
        <v>88219333.333333328</v>
      </c>
      <c r="J787" s="11">
        <v>80227520</v>
      </c>
      <c r="K787" s="12">
        <v>88219333.333333328</v>
      </c>
      <c r="L787" s="12">
        <v>80227520</v>
      </c>
      <c r="M787" s="12">
        <f t="shared" si="42"/>
        <v>70575466.666666672</v>
      </c>
      <c r="N787" s="12">
        <f t="shared" si="43"/>
        <v>64182016</v>
      </c>
      <c r="O787" s="2">
        <f t="shared" si="41"/>
        <v>101452233.33333333</v>
      </c>
      <c r="P787" s="32">
        <v>0.15</v>
      </c>
      <c r="R787" s="2">
        <v>93130000</v>
      </c>
    </row>
    <row r="788" spans="1:18" ht="24" hidden="1" customHeight="1" x14ac:dyDescent="0.2">
      <c r="A788" s="13">
        <v>774</v>
      </c>
      <c r="B788" s="14" t="s">
        <v>713</v>
      </c>
      <c r="C788" s="14" t="s">
        <v>856</v>
      </c>
      <c r="D788" s="14" t="s">
        <v>918</v>
      </c>
      <c r="E788" s="15">
        <v>311530090070011</v>
      </c>
      <c r="F788" s="13">
        <v>50</v>
      </c>
      <c r="G788" s="13">
        <v>56</v>
      </c>
      <c r="H788" s="13">
        <v>106</v>
      </c>
      <c r="I788" s="11">
        <v>27252546.666666668</v>
      </c>
      <c r="J788" s="11">
        <v>24886080</v>
      </c>
      <c r="K788" s="11">
        <v>27252546.666666668</v>
      </c>
      <c r="L788" s="11">
        <v>24886080</v>
      </c>
      <c r="M788" s="11">
        <f t="shared" si="42"/>
        <v>21802037.333333336</v>
      </c>
      <c r="N788" s="11">
        <f t="shared" si="43"/>
        <v>19908864</v>
      </c>
      <c r="O788" s="2">
        <f t="shared" si="41"/>
        <v>31340428.666666668</v>
      </c>
      <c r="P788" s="32">
        <v>0.15</v>
      </c>
      <c r="R788" s="2">
        <v>29220000</v>
      </c>
    </row>
    <row r="789" spans="1:18" ht="24" hidden="1" customHeight="1" x14ac:dyDescent="0.2">
      <c r="A789" s="8">
        <v>775</v>
      </c>
      <c r="B789" s="9" t="s">
        <v>713</v>
      </c>
      <c r="C789" s="9" t="s">
        <v>856</v>
      </c>
      <c r="D789" s="9" t="s">
        <v>919</v>
      </c>
      <c r="E789" s="10">
        <v>311530090030001</v>
      </c>
      <c r="F789" s="8">
        <v>98</v>
      </c>
      <c r="G789" s="8">
        <v>242</v>
      </c>
      <c r="H789" s="8">
        <v>340</v>
      </c>
      <c r="I789" s="11">
        <v>88916506.666666672</v>
      </c>
      <c r="J789" s="11">
        <v>80725120</v>
      </c>
      <c r="K789" s="12">
        <v>88916506.666666672</v>
      </c>
      <c r="L789" s="12">
        <v>80725120</v>
      </c>
      <c r="M789" s="12">
        <f t="shared" si="42"/>
        <v>71133205.333333343</v>
      </c>
      <c r="N789" s="12">
        <f t="shared" si="43"/>
        <v>64580096</v>
      </c>
      <c r="O789" s="2">
        <f t="shared" si="41"/>
        <v>102253982.66666667</v>
      </c>
      <c r="P789" s="32">
        <v>0.15</v>
      </c>
      <c r="R789" s="2">
        <v>94230000</v>
      </c>
    </row>
    <row r="790" spans="1:18" ht="24" hidden="1" customHeight="1" x14ac:dyDescent="0.2">
      <c r="A790" s="13">
        <v>776</v>
      </c>
      <c r="B790" s="14" t="s">
        <v>713</v>
      </c>
      <c r="C790" s="14" t="s">
        <v>856</v>
      </c>
      <c r="D790" s="14" t="s">
        <v>920</v>
      </c>
      <c r="E790" s="15">
        <v>723320090030001</v>
      </c>
      <c r="F790" s="13">
        <v>40</v>
      </c>
      <c r="G790" s="13">
        <v>140</v>
      </c>
      <c r="H790" s="13">
        <v>180</v>
      </c>
      <c r="I790" s="11">
        <v>40632960</v>
      </c>
      <c r="J790" s="11">
        <v>36917280</v>
      </c>
      <c r="K790" s="11">
        <v>40632960</v>
      </c>
      <c r="L790" s="11">
        <v>36917280</v>
      </c>
      <c r="M790" s="11">
        <f t="shared" si="42"/>
        <v>32506368</v>
      </c>
      <c r="N790" s="11">
        <f t="shared" si="43"/>
        <v>29533824</v>
      </c>
      <c r="O790" s="2">
        <f t="shared" si="41"/>
        <v>46727904</v>
      </c>
      <c r="P790" s="32">
        <v>0.15</v>
      </c>
      <c r="R790" s="2">
        <v>49980000</v>
      </c>
    </row>
    <row r="791" spans="1:18" ht="24" hidden="1" customHeight="1" x14ac:dyDescent="0.2">
      <c r="A791" s="8">
        <v>777</v>
      </c>
      <c r="B791" s="9" t="s">
        <v>713</v>
      </c>
      <c r="C791" s="9" t="s">
        <v>856</v>
      </c>
      <c r="D791" s="9" t="s">
        <v>921</v>
      </c>
      <c r="E791" s="10">
        <v>723320090080001</v>
      </c>
      <c r="F791" s="8">
        <v>68</v>
      </c>
      <c r="G791" s="8">
        <v>92</v>
      </c>
      <c r="H791" s="8">
        <v>160</v>
      </c>
      <c r="I791" s="11">
        <v>35593440</v>
      </c>
      <c r="J791" s="11">
        <v>32386000</v>
      </c>
      <c r="K791" s="12">
        <v>35593440</v>
      </c>
      <c r="L791" s="12">
        <v>32386000</v>
      </c>
      <c r="M791" s="12">
        <f t="shared" si="42"/>
        <v>28474752</v>
      </c>
      <c r="N791" s="12">
        <f t="shared" si="43"/>
        <v>25908800</v>
      </c>
      <c r="O791" s="2">
        <f t="shared" si="41"/>
        <v>40932456</v>
      </c>
      <c r="P791" s="32">
        <v>0.15</v>
      </c>
      <c r="R791" s="2">
        <v>44160000</v>
      </c>
    </row>
    <row r="792" spans="1:18" ht="24" hidden="1" customHeight="1" x14ac:dyDescent="0.2">
      <c r="A792" s="13">
        <v>778</v>
      </c>
      <c r="B792" s="14" t="s">
        <v>713</v>
      </c>
      <c r="C792" s="14" t="s">
        <v>856</v>
      </c>
      <c r="D792" s="14" t="s">
        <v>922</v>
      </c>
      <c r="E792" s="15">
        <v>712720090170001</v>
      </c>
      <c r="F792" s="13">
        <v>43</v>
      </c>
      <c r="G792" s="13">
        <v>87</v>
      </c>
      <c r="H792" s="13">
        <v>130</v>
      </c>
      <c r="I792" s="11">
        <v>28956960</v>
      </c>
      <c r="J792" s="11">
        <v>26313840</v>
      </c>
      <c r="K792" s="11">
        <v>28956960</v>
      </c>
      <c r="L792" s="11">
        <v>26313840</v>
      </c>
      <c r="M792" s="11">
        <f t="shared" si="42"/>
        <v>23165568</v>
      </c>
      <c r="N792" s="11">
        <f t="shared" si="43"/>
        <v>21051072</v>
      </c>
      <c r="O792" s="2">
        <f t="shared" si="41"/>
        <v>33300504</v>
      </c>
      <c r="P792" s="32">
        <v>0.15</v>
      </c>
      <c r="R792" s="2">
        <v>35980000</v>
      </c>
    </row>
    <row r="793" spans="1:18" ht="24" hidden="1" customHeight="1" x14ac:dyDescent="0.2">
      <c r="A793" s="8">
        <v>779</v>
      </c>
      <c r="B793" s="9" t="s">
        <v>713</v>
      </c>
      <c r="C793" s="9" t="s">
        <v>856</v>
      </c>
      <c r="D793" s="9" t="s">
        <v>923</v>
      </c>
      <c r="E793" s="10">
        <v>712720090090001</v>
      </c>
      <c r="F793" s="8">
        <v>78</v>
      </c>
      <c r="G793" s="8">
        <v>222</v>
      </c>
      <c r="H793" s="8">
        <v>300</v>
      </c>
      <c r="I793" s="11">
        <v>67676320</v>
      </c>
      <c r="J793" s="11">
        <v>61091653.333333336</v>
      </c>
      <c r="K793" s="12">
        <v>67676320</v>
      </c>
      <c r="L793" s="12">
        <v>61091653.333333336</v>
      </c>
      <c r="M793" s="12">
        <f t="shared" si="42"/>
        <v>54141056</v>
      </c>
      <c r="N793" s="12">
        <f t="shared" si="43"/>
        <v>48873322.666666672</v>
      </c>
      <c r="O793" s="2">
        <f t="shared" si="41"/>
        <v>77827768</v>
      </c>
      <c r="P793" s="32">
        <v>0.15</v>
      </c>
      <c r="R793" s="2">
        <v>83210000</v>
      </c>
    </row>
    <row r="794" spans="1:18" ht="24" hidden="1" customHeight="1" x14ac:dyDescent="0.2">
      <c r="A794" s="13">
        <v>780</v>
      </c>
      <c r="B794" s="14" t="s">
        <v>713</v>
      </c>
      <c r="C794" s="14" t="s">
        <v>856</v>
      </c>
      <c r="D794" s="14" t="s">
        <v>924</v>
      </c>
      <c r="E794" s="15">
        <v>712620040160001</v>
      </c>
      <c r="F794" s="13">
        <v>31</v>
      </c>
      <c r="G794" s="13">
        <v>74</v>
      </c>
      <c r="H794" s="13">
        <v>105</v>
      </c>
      <c r="I794" s="11">
        <v>26297760</v>
      </c>
      <c r="J794" s="11">
        <v>22939600</v>
      </c>
      <c r="K794" s="11">
        <v>26297760</v>
      </c>
      <c r="L794" s="11">
        <v>22939600</v>
      </c>
      <c r="M794" s="11">
        <f t="shared" si="42"/>
        <v>21038208</v>
      </c>
      <c r="N794" s="11">
        <f t="shared" si="43"/>
        <v>18351680</v>
      </c>
      <c r="O794" s="2">
        <f t="shared" si="41"/>
        <v>30242424</v>
      </c>
      <c r="P794" s="32">
        <v>0.15</v>
      </c>
      <c r="R794" s="2">
        <v>29090000</v>
      </c>
    </row>
    <row r="795" spans="1:18" ht="24" hidden="1" customHeight="1" x14ac:dyDescent="0.2">
      <c r="A795" s="8">
        <v>781</v>
      </c>
      <c r="B795" s="9" t="s">
        <v>713</v>
      </c>
      <c r="C795" s="9" t="s">
        <v>856</v>
      </c>
      <c r="D795" s="9" t="s">
        <v>925</v>
      </c>
      <c r="E795" s="10">
        <v>741220090010001</v>
      </c>
      <c r="F795" s="8">
        <v>90</v>
      </c>
      <c r="G795" s="8">
        <v>180</v>
      </c>
      <c r="H795" s="8">
        <v>270</v>
      </c>
      <c r="I795" s="11">
        <v>59889120</v>
      </c>
      <c r="J795" s="11">
        <v>54154080</v>
      </c>
      <c r="K795" s="12">
        <v>59889120</v>
      </c>
      <c r="L795" s="12">
        <v>54154080</v>
      </c>
      <c r="M795" s="12">
        <f t="shared" si="42"/>
        <v>47911296</v>
      </c>
      <c r="N795" s="12">
        <f t="shared" si="43"/>
        <v>43323264</v>
      </c>
      <c r="O795" s="2">
        <f t="shared" si="41"/>
        <v>68872488</v>
      </c>
      <c r="P795" s="32">
        <v>0.15</v>
      </c>
      <c r="R795" s="2">
        <v>74730000</v>
      </c>
    </row>
    <row r="796" spans="1:18" ht="24" hidden="1" customHeight="1" x14ac:dyDescent="0.2">
      <c r="A796" s="13">
        <v>782</v>
      </c>
      <c r="B796" s="14" t="s">
        <v>713</v>
      </c>
      <c r="C796" s="14" t="s">
        <v>856</v>
      </c>
      <c r="D796" s="14" t="s">
        <v>926</v>
      </c>
      <c r="E796" s="15">
        <v>712720090100001</v>
      </c>
      <c r="F796" s="13">
        <v>78</v>
      </c>
      <c r="G796" s="13">
        <v>222</v>
      </c>
      <c r="H796" s="13">
        <v>300</v>
      </c>
      <c r="I796" s="11">
        <v>66502240</v>
      </c>
      <c r="J796" s="11">
        <v>60132613.333333336</v>
      </c>
      <c r="K796" s="11">
        <v>66502240</v>
      </c>
      <c r="L796" s="11">
        <v>60132613.333333336</v>
      </c>
      <c r="M796" s="11">
        <f t="shared" si="42"/>
        <v>53201792</v>
      </c>
      <c r="N796" s="11">
        <f t="shared" si="43"/>
        <v>48106090.666666672</v>
      </c>
      <c r="O796" s="2">
        <f t="shared" si="41"/>
        <v>76477576</v>
      </c>
      <c r="P796" s="32">
        <v>0.15</v>
      </c>
      <c r="R796" s="2">
        <v>83210000</v>
      </c>
    </row>
    <row r="797" spans="1:18" ht="24" hidden="1" customHeight="1" x14ac:dyDescent="0.2">
      <c r="A797" s="8">
        <v>783</v>
      </c>
      <c r="B797" s="9" t="s">
        <v>713</v>
      </c>
      <c r="C797" s="9" t="s">
        <v>856</v>
      </c>
      <c r="D797" s="9" t="s">
        <v>927</v>
      </c>
      <c r="E797" s="10">
        <v>712620090010021</v>
      </c>
      <c r="F797" s="8">
        <v>17</v>
      </c>
      <c r="G797" s="8">
        <v>31</v>
      </c>
      <c r="H797" s="8">
        <v>48</v>
      </c>
      <c r="I797" s="11">
        <v>10974880</v>
      </c>
      <c r="J797" s="11">
        <v>9899173.333333334</v>
      </c>
      <c r="K797" s="12">
        <v>10974880</v>
      </c>
      <c r="L797" s="12">
        <v>9899173.333333334</v>
      </c>
      <c r="M797" s="12">
        <f t="shared" si="42"/>
        <v>8779904</v>
      </c>
      <c r="N797" s="12">
        <f t="shared" si="43"/>
        <v>7919338.6666666679</v>
      </c>
      <c r="O797" s="2">
        <f t="shared" si="41"/>
        <v>12621112</v>
      </c>
      <c r="P797" s="32">
        <v>0.15</v>
      </c>
      <c r="R797" s="2">
        <v>13270000</v>
      </c>
    </row>
    <row r="798" spans="1:18" ht="24" hidden="1" customHeight="1" x14ac:dyDescent="0.2">
      <c r="A798" s="13">
        <v>784</v>
      </c>
      <c r="B798" s="14" t="s">
        <v>713</v>
      </c>
      <c r="C798" s="14" t="s">
        <v>856</v>
      </c>
      <c r="D798" s="14" t="s">
        <v>928</v>
      </c>
      <c r="E798" s="15">
        <v>712720090100051</v>
      </c>
      <c r="F798" s="13">
        <v>15</v>
      </c>
      <c r="G798" s="13">
        <v>25</v>
      </c>
      <c r="H798" s="13">
        <v>40</v>
      </c>
      <c r="I798" s="11">
        <v>10193760</v>
      </c>
      <c r="J798" s="11">
        <v>8666160</v>
      </c>
      <c r="K798" s="11">
        <v>10193760</v>
      </c>
      <c r="L798" s="11">
        <v>8666160</v>
      </c>
      <c r="M798" s="11">
        <f t="shared" si="42"/>
        <v>8155008</v>
      </c>
      <c r="N798" s="11">
        <f t="shared" si="43"/>
        <v>6932928</v>
      </c>
      <c r="O798" s="2">
        <f t="shared" si="41"/>
        <v>11722824</v>
      </c>
      <c r="P798" s="32">
        <v>0.15</v>
      </c>
      <c r="R798" s="2">
        <v>11050000</v>
      </c>
    </row>
    <row r="799" spans="1:18" ht="24" hidden="1" customHeight="1" x14ac:dyDescent="0.2">
      <c r="A799" s="8">
        <v>785</v>
      </c>
      <c r="B799" s="9" t="s">
        <v>713</v>
      </c>
      <c r="C799" s="9" t="s">
        <v>856</v>
      </c>
      <c r="D799" s="9" t="s">
        <v>929</v>
      </c>
      <c r="E799" s="10">
        <v>712620090010031</v>
      </c>
      <c r="F799" s="8">
        <v>24</v>
      </c>
      <c r="G799" s="8">
        <v>76</v>
      </c>
      <c r="H799" s="8">
        <v>100</v>
      </c>
      <c r="I799" s="11">
        <v>25515600</v>
      </c>
      <c r="J799" s="11">
        <v>22082840</v>
      </c>
      <c r="K799" s="12">
        <v>25515600</v>
      </c>
      <c r="L799" s="12">
        <v>22082840</v>
      </c>
      <c r="M799" s="12">
        <f t="shared" si="42"/>
        <v>20412480</v>
      </c>
      <c r="N799" s="12">
        <f t="shared" si="43"/>
        <v>17666272</v>
      </c>
      <c r="O799" s="2">
        <f t="shared" si="41"/>
        <v>29342940</v>
      </c>
      <c r="P799" s="32">
        <v>0.15</v>
      </c>
      <c r="R799" s="2">
        <v>27750000</v>
      </c>
    </row>
    <row r="800" spans="1:18" ht="24" hidden="1" customHeight="1" x14ac:dyDescent="0.2">
      <c r="A800" s="13">
        <v>786</v>
      </c>
      <c r="B800" s="14" t="s">
        <v>713</v>
      </c>
      <c r="C800" s="14" t="s">
        <v>856</v>
      </c>
      <c r="D800" s="14" t="s">
        <v>930</v>
      </c>
      <c r="E800" s="15">
        <v>712620090030021</v>
      </c>
      <c r="F800" s="13">
        <v>20</v>
      </c>
      <c r="G800" s="13">
        <v>16</v>
      </c>
      <c r="H800" s="13">
        <v>36</v>
      </c>
      <c r="I800" s="11">
        <v>8188800</v>
      </c>
      <c r="J800" s="11">
        <v>7463440</v>
      </c>
      <c r="K800" s="11">
        <v>8188800</v>
      </c>
      <c r="L800" s="11">
        <v>7463440</v>
      </c>
      <c r="M800" s="11">
        <f t="shared" si="42"/>
        <v>6551040</v>
      </c>
      <c r="N800" s="11">
        <f t="shared" si="43"/>
        <v>5970752</v>
      </c>
      <c r="O800" s="2">
        <f t="shared" si="41"/>
        <v>9417120</v>
      </c>
      <c r="P800" s="32">
        <v>0.15</v>
      </c>
      <c r="R800" s="2">
        <v>9890000</v>
      </c>
    </row>
    <row r="801" spans="1:18" ht="24" hidden="1" customHeight="1" x14ac:dyDescent="0.2">
      <c r="A801" s="8">
        <v>787</v>
      </c>
      <c r="B801" s="9" t="s">
        <v>713</v>
      </c>
      <c r="C801" s="9" t="s">
        <v>856</v>
      </c>
      <c r="D801" s="9" t="s">
        <v>931</v>
      </c>
      <c r="E801" s="10">
        <v>311530090000091</v>
      </c>
      <c r="F801" s="8">
        <v>10</v>
      </c>
      <c r="G801" s="8">
        <v>20</v>
      </c>
      <c r="H801" s="8">
        <v>30</v>
      </c>
      <c r="I801" s="11">
        <v>8260253.333333333</v>
      </c>
      <c r="J801" s="11">
        <v>7533280</v>
      </c>
      <c r="K801" s="12">
        <v>8260253.333333333</v>
      </c>
      <c r="L801" s="12">
        <v>7533280</v>
      </c>
      <c r="M801" s="12">
        <f t="shared" si="42"/>
        <v>6608202.666666667</v>
      </c>
      <c r="N801" s="12">
        <f t="shared" si="43"/>
        <v>6026624</v>
      </c>
      <c r="O801" s="2">
        <f t="shared" si="41"/>
        <v>9499291.3333333321</v>
      </c>
      <c r="P801" s="32">
        <v>0.15</v>
      </c>
      <c r="R801" s="2">
        <v>8300000</v>
      </c>
    </row>
    <row r="802" spans="1:18" ht="24" hidden="1" customHeight="1" x14ac:dyDescent="0.2">
      <c r="A802" s="13">
        <v>788</v>
      </c>
      <c r="B802" s="14" t="s">
        <v>713</v>
      </c>
      <c r="C802" s="14" t="s">
        <v>932</v>
      </c>
      <c r="D802" s="14" t="s">
        <v>933</v>
      </c>
      <c r="E802" s="15" t="s">
        <v>934</v>
      </c>
      <c r="F802" s="13">
        <v>68</v>
      </c>
      <c r="G802" s="13">
        <v>116</v>
      </c>
      <c r="H802" s="13">
        <v>184</v>
      </c>
      <c r="I802" s="11">
        <v>49537680</v>
      </c>
      <c r="J802" s="11">
        <v>43171400</v>
      </c>
      <c r="K802" s="11">
        <v>49537680</v>
      </c>
      <c r="L802" s="11">
        <v>43171400</v>
      </c>
      <c r="M802" s="11">
        <f t="shared" si="42"/>
        <v>39630144</v>
      </c>
      <c r="N802" s="11">
        <f t="shared" si="43"/>
        <v>34537120</v>
      </c>
      <c r="O802" s="2">
        <f t="shared" si="41"/>
        <v>59445216</v>
      </c>
      <c r="P802" s="32">
        <v>0.2</v>
      </c>
      <c r="R802" s="2">
        <v>50870000</v>
      </c>
    </row>
    <row r="803" spans="1:18" ht="24" hidden="1" customHeight="1" x14ac:dyDescent="0.2">
      <c r="A803" s="8">
        <v>789</v>
      </c>
      <c r="B803" s="9" t="s">
        <v>713</v>
      </c>
      <c r="C803" s="9" t="s">
        <v>932</v>
      </c>
      <c r="D803" s="9" t="s">
        <v>935</v>
      </c>
      <c r="E803" s="10" t="s">
        <v>936</v>
      </c>
      <c r="F803" s="8">
        <v>43</v>
      </c>
      <c r="G803" s="8">
        <v>77</v>
      </c>
      <c r="H803" s="8">
        <v>120</v>
      </c>
      <c r="I803" s="11">
        <v>30923760</v>
      </c>
      <c r="J803" s="11">
        <v>26940760</v>
      </c>
      <c r="K803" s="12">
        <v>30923760</v>
      </c>
      <c r="L803" s="12">
        <v>26940760</v>
      </c>
      <c r="M803" s="12">
        <f t="shared" si="42"/>
        <v>24739008</v>
      </c>
      <c r="N803" s="12">
        <f t="shared" si="43"/>
        <v>21552608</v>
      </c>
      <c r="O803" s="2">
        <f t="shared" si="41"/>
        <v>37108512</v>
      </c>
      <c r="P803" s="32">
        <v>0.2</v>
      </c>
      <c r="R803" s="2">
        <v>33190000</v>
      </c>
    </row>
    <row r="804" spans="1:18" ht="24" hidden="1" customHeight="1" x14ac:dyDescent="0.2">
      <c r="A804" s="13">
        <v>790</v>
      </c>
      <c r="B804" s="14" t="s">
        <v>713</v>
      </c>
      <c r="C804" s="14" t="s">
        <v>932</v>
      </c>
      <c r="D804" s="14" t="s">
        <v>937</v>
      </c>
      <c r="E804" s="15" t="s">
        <v>938</v>
      </c>
      <c r="F804" s="13">
        <v>40</v>
      </c>
      <c r="G804" s="13">
        <v>60</v>
      </c>
      <c r="H804" s="13">
        <v>100</v>
      </c>
      <c r="I804" s="11">
        <v>25996560</v>
      </c>
      <c r="J804" s="11">
        <v>22587800</v>
      </c>
      <c r="K804" s="11">
        <v>25996560</v>
      </c>
      <c r="L804" s="11">
        <v>22587800</v>
      </c>
      <c r="M804" s="11">
        <f t="shared" si="42"/>
        <v>20797248</v>
      </c>
      <c r="N804" s="11">
        <f t="shared" si="43"/>
        <v>18070240</v>
      </c>
      <c r="O804" s="2">
        <f t="shared" si="41"/>
        <v>31195872</v>
      </c>
      <c r="P804" s="32">
        <v>0.2</v>
      </c>
      <c r="R804" s="2">
        <v>27620000</v>
      </c>
    </row>
    <row r="805" spans="1:18" ht="24" hidden="1" customHeight="1" x14ac:dyDescent="0.2">
      <c r="A805" s="8">
        <v>791</v>
      </c>
      <c r="B805" s="9" t="s">
        <v>713</v>
      </c>
      <c r="C805" s="9" t="s">
        <v>932</v>
      </c>
      <c r="D805" s="9" t="s">
        <v>939</v>
      </c>
      <c r="E805" s="10">
        <v>311730110070011</v>
      </c>
      <c r="F805" s="8">
        <v>68</v>
      </c>
      <c r="G805" s="8">
        <v>116</v>
      </c>
      <c r="H805" s="8">
        <v>184</v>
      </c>
      <c r="I805" s="11">
        <v>56903040</v>
      </c>
      <c r="J805" s="11">
        <v>49406640</v>
      </c>
      <c r="K805" s="12">
        <v>56903040</v>
      </c>
      <c r="L805" s="12">
        <v>49406640</v>
      </c>
      <c r="M805" s="12">
        <f t="shared" si="42"/>
        <v>45522432</v>
      </c>
      <c r="N805" s="12">
        <f t="shared" si="43"/>
        <v>39525312</v>
      </c>
      <c r="O805" s="2">
        <f t="shared" si="41"/>
        <v>68283648</v>
      </c>
      <c r="P805" s="32">
        <v>0.2</v>
      </c>
      <c r="R805" s="2">
        <v>50870000</v>
      </c>
    </row>
    <row r="806" spans="1:18" ht="24" hidden="1" customHeight="1" x14ac:dyDescent="0.2">
      <c r="A806" s="13">
        <v>792</v>
      </c>
      <c r="B806" s="14" t="s">
        <v>713</v>
      </c>
      <c r="C806" s="14" t="s">
        <v>932</v>
      </c>
      <c r="D806" s="14" t="s">
        <v>940</v>
      </c>
      <c r="E806" s="15">
        <v>311730110070051</v>
      </c>
      <c r="F806" s="13">
        <v>40</v>
      </c>
      <c r="G806" s="13">
        <v>92</v>
      </c>
      <c r="H806" s="13">
        <v>132</v>
      </c>
      <c r="I806" s="11">
        <v>36447226.666666664</v>
      </c>
      <c r="J806" s="11">
        <v>33175200</v>
      </c>
      <c r="K806" s="11">
        <v>36447226.666666664</v>
      </c>
      <c r="L806" s="11">
        <v>33175200</v>
      </c>
      <c r="M806" s="11">
        <f t="shared" si="42"/>
        <v>29157781.333333332</v>
      </c>
      <c r="N806" s="11">
        <f t="shared" si="43"/>
        <v>26540160</v>
      </c>
      <c r="O806" s="2">
        <f t="shared" si="41"/>
        <v>43736672</v>
      </c>
      <c r="P806" s="32">
        <v>0.2</v>
      </c>
      <c r="R806" s="2">
        <v>36560000</v>
      </c>
    </row>
    <row r="807" spans="1:18" ht="24" hidden="1" customHeight="1" x14ac:dyDescent="0.2">
      <c r="A807" s="8">
        <v>793</v>
      </c>
      <c r="B807" s="9" t="s">
        <v>713</v>
      </c>
      <c r="C807" s="9" t="s">
        <v>932</v>
      </c>
      <c r="D807" s="9" t="s">
        <v>941</v>
      </c>
      <c r="E807" s="10">
        <v>311730110070031</v>
      </c>
      <c r="F807" s="8">
        <v>43</v>
      </c>
      <c r="G807" s="8">
        <v>77</v>
      </c>
      <c r="H807" s="8">
        <v>120</v>
      </c>
      <c r="I807" s="11">
        <v>35834500</v>
      </c>
      <c r="J807" s="11">
        <v>31720080</v>
      </c>
      <c r="K807" s="12">
        <v>35834500</v>
      </c>
      <c r="L807" s="12">
        <v>31720080</v>
      </c>
      <c r="M807" s="12">
        <f t="shared" si="42"/>
        <v>28667600</v>
      </c>
      <c r="N807" s="12">
        <f t="shared" si="43"/>
        <v>25376064</v>
      </c>
      <c r="O807" s="2">
        <f t="shared" si="41"/>
        <v>43001400</v>
      </c>
      <c r="P807" s="32">
        <v>0.2</v>
      </c>
      <c r="R807" s="2">
        <v>33190000</v>
      </c>
    </row>
    <row r="808" spans="1:18" ht="24" hidden="1" customHeight="1" x14ac:dyDescent="0.2">
      <c r="A808" s="13">
        <v>794</v>
      </c>
      <c r="B808" s="14" t="s">
        <v>713</v>
      </c>
      <c r="C808" s="14" t="s">
        <v>932</v>
      </c>
      <c r="D808" s="14" t="s">
        <v>942</v>
      </c>
      <c r="E808" s="15">
        <v>311730110070041</v>
      </c>
      <c r="F808" s="13">
        <v>40</v>
      </c>
      <c r="G808" s="13">
        <v>60</v>
      </c>
      <c r="H808" s="13">
        <v>100</v>
      </c>
      <c r="I808" s="11">
        <v>29457980</v>
      </c>
      <c r="J808" s="11">
        <v>25885680</v>
      </c>
      <c r="K808" s="11">
        <v>29457980</v>
      </c>
      <c r="L808" s="11">
        <v>25885680</v>
      </c>
      <c r="M808" s="11">
        <f t="shared" si="42"/>
        <v>23566384</v>
      </c>
      <c r="N808" s="11">
        <f t="shared" si="43"/>
        <v>20708544</v>
      </c>
      <c r="O808" s="2">
        <f t="shared" si="41"/>
        <v>35349576</v>
      </c>
      <c r="P808" s="32">
        <v>0.2</v>
      </c>
      <c r="R808" s="2">
        <v>27620000</v>
      </c>
    </row>
    <row r="809" spans="1:18" ht="24" hidden="1" customHeight="1" x14ac:dyDescent="0.2">
      <c r="A809" s="8">
        <v>795</v>
      </c>
      <c r="B809" s="9" t="s">
        <v>713</v>
      </c>
      <c r="C809" s="9" t="s">
        <v>932</v>
      </c>
      <c r="D809" s="9" t="s">
        <v>943</v>
      </c>
      <c r="E809" s="10">
        <v>311730110090001</v>
      </c>
      <c r="F809" s="8">
        <v>58</v>
      </c>
      <c r="G809" s="8">
        <v>97</v>
      </c>
      <c r="H809" s="8">
        <v>155</v>
      </c>
      <c r="I809" s="11">
        <v>41068320</v>
      </c>
      <c r="J809" s="11">
        <v>37581760</v>
      </c>
      <c r="K809" s="12">
        <v>41068320</v>
      </c>
      <c r="L809" s="12">
        <v>37581760</v>
      </c>
      <c r="M809" s="12">
        <f t="shared" si="42"/>
        <v>32854656</v>
      </c>
      <c r="N809" s="12">
        <f t="shared" si="43"/>
        <v>30065408</v>
      </c>
      <c r="O809" s="2">
        <f t="shared" si="41"/>
        <v>49281984</v>
      </c>
      <c r="P809" s="32">
        <v>0.2</v>
      </c>
      <c r="R809" s="2">
        <v>42850000</v>
      </c>
    </row>
    <row r="810" spans="1:18" ht="24" hidden="1" customHeight="1" x14ac:dyDescent="0.2">
      <c r="A810" s="13">
        <v>796</v>
      </c>
      <c r="B810" s="14" t="s">
        <v>713</v>
      </c>
      <c r="C810" s="14" t="s">
        <v>932</v>
      </c>
      <c r="D810" s="14" t="s">
        <v>944</v>
      </c>
      <c r="E810" s="15">
        <v>311730110080001</v>
      </c>
      <c r="F810" s="13">
        <v>79</v>
      </c>
      <c r="G810" s="13">
        <v>127</v>
      </c>
      <c r="H810" s="13">
        <v>206</v>
      </c>
      <c r="I810" s="11">
        <v>54586626.666666664</v>
      </c>
      <c r="J810" s="11">
        <v>49912320</v>
      </c>
      <c r="K810" s="11">
        <v>54586626.666666664</v>
      </c>
      <c r="L810" s="11">
        <v>49912320</v>
      </c>
      <c r="M810" s="11">
        <f t="shared" si="42"/>
        <v>43669301.333333336</v>
      </c>
      <c r="N810" s="11">
        <f t="shared" si="43"/>
        <v>39929856</v>
      </c>
      <c r="O810" s="2">
        <f t="shared" si="41"/>
        <v>65503952</v>
      </c>
      <c r="P810" s="32">
        <v>0.2</v>
      </c>
      <c r="R810" s="2">
        <v>56930000</v>
      </c>
    </row>
    <row r="811" spans="1:18" ht="24" hidden="1" customHeight="1" x14ac:dyDescent="0.2">
      <c r="A811" s="8">
        <v>797</v>
      </c>
      <c r="B811" s="9" t="s">
        <v>713</v>
      </c>
      <c r="C811" s="9" t="s">
        <v>932</v>
      </c>
      <c r="D811" s="9" t="s">
        <v>945</v>
      </c>
      <c r="E811" s="10">
        <v>311730110070001</v>
      </c>
      <c r="F811" s="8">
        <v>84</v>
      </c>
      <c r="G811" s="8">
        <v>126</v>
      </c>
      <c r="H811" s="8">
        <v>210</v>
      </c>
      <c r="I811" s="11">
        <v>55647013.333333336</v>
      </c>
      <c r="J811" s="11">
        <v>49916640</v>
      </c>
      <c r="K811" s="12">
        <v>55647013.333333336</v>
      </c>
      <c r="L811" s="12">
        <v>49916640</v>
      </c>
      <c r="M811" s="12">
        <f t="shared" si="42"/>
        <v>44517610.666666672</v>
      </c>
      <c r="N811" s="12">
        <f t="shared" si="43"/>
        <v>39933312</v>
      </c>
      <c r="O811" s="2">
        <f t="shared" si="41"/>
        <v>66776416</v>
      </c>
      <c r="P811" s="32">
        <v>0.2</v>
      </c>
      <c r="R811" s="2">
        <v>58010000</v>
      </c>
    </row>
    <row r="812" spans="1:18" ht="24" hidden="1" customHeight="1" x14ac:dyDescent="0.2">
      <c r="A812" s="13">
        <v>798</v>
      </c>
      <c r="B812" s="14" t="s">
        <v>713</v>
      </c>
      <c r="C812" s="14" t="s">
        <v>932</v>
      </c>
      <c r="D812" s="14" t="s">
        <v>946</v>
      </c>
      <c r="E812" s="15">
        <v>311730110070061</v>
      </c>
      <c r="F812" s="13">
        <v>45</v>
      </c>
      <c r="G812" s="13">
        <v>82</v>
      </c>
      <c r="H812" s="13">
        <v>127</v>
      </c>
      <c r="I812" s="11">
        <v>38334040</v>
      </c>
      <c r="J812" s="11">
        <v>33348000</v>
      </c>
      <c r="K812" s="11">
        <v>38334040</v>
      </c>
      <c r="L812" s="11">
        <v>33348000</v>
      </c>
      <c r="M812" s="11">
        <f t="shared" si="42"/>
        <v>30667232</v>
      </c>
      <c r="N812" s="11">
        <f t="shared" si="43"/>
        <v>26678400</v>
      </c>
      <c r="O812" s="2">
        <f t="shared" si="41"/>
        <v>46000848</v>
      </c>
      <c r="P812" s="32">
        <v>0.2</v>
      </c>
      <c r="R812" s="2">
        <v>35130000</v>
      </c>
    </row>
    <row r="813" spans="1:18" ht="24" hidden="1" customHeight="1" x14ac:dyDescent="0.2">
      <c r="A813" s="8">
        <v>799</v>
      </c>
      <c r="B813" s="9" t="s">
        <v>713</v>
      </c>
      <c r="C813" s="9" t="s">
        <v>932</v>
      </c>
      <c r="D813" s="9" t="s">
        <v>947</v>
      </c>
      <c r="E813" s="10">
        <v>721220110030001</v>
      </c>
      <c r="F813" s="8">
        <v>50</v>
      </c>
      <c r="G813" s="8">
        <v>130</v>
      </c>
      <c r="H813" s="8">
        <v>180</v>
      </c>
      <c r="I813" s="11">
        <v>41923200</v>
      </c>
      <c r="J813" s="11">
        <v>37827760</v>
      </c>
      <c r="K813" s="12">
        <v>41923200</v>
      </c>
      <c r="L813" s="12">
        <v>37827760</v>
      </c>
      <c r="M813" s="12">
        <f t="shared" si="42"/>
        <v>33538560</v>
      </c>
      <c r="N813" s="12">
        <f t="shared" si="43"/>
        <v>30262208</v>
      </c>
      <c r="O813" s="2">
        <f t="shared" si="41"/>
        <v>50307840</v>
      </c>
      <c r="P813" s="32">
        <v>0.2</v>
      </c>
      <c r="R813" s="2">
        <v>49900000</v>
      </c>
    </row>
    <row r="814" spans="1:18" ht="24" hidden="1" customHeight="1" x14ac:dyDescent="0.2">
      <c r="A814" s="13">
        <v>800</v>
      </c>
      <c r="B814" s="14" t="s">
        <v>713</v>
      </c>
      <c r="C814" s="14" t="s">
        <v>932</v>
      </c>
      <c r="D814" s="14" t="s">
        <v>948</v>
      </c>
      <c r="E814" s="15">
        <v>721220110110001</v>
      </c>
      <c r="F814" s="13">
        <v>115</v>
      </c>
      <c r="G814" s="13">
        <v>492</v>
      </c>
      <c r="H814" s="13">
        <v>607</v>
      </c>
      <c r="I814" s="11">
        <v>134113280</v>
      </c>
      <c r="J814" s="11">
        <v>122796666.66666667</v>
      </c>
      <c r="K814" s="11">
        <v>134113280</v>
      </c>
      <c r="L814" s="11">
        <v>122796666.66666667</v>
      </c>
      <c r="M814" s="11">
        <f t="shared" si="42"/>
        <v>107290624</v>
      </c>
      <c r="N814" s="11">
        <f t="shared" si="43"/>
        <v>98237333.333333343</v>
      </c>
      <c r="O814" s="2">
        <f t="shared" si="41"/>
        <v>160935936</v>
      </c>
      <c r="P814" s="32">
        <v>0.2</v>
      </c>
      <c r="R814" s="2">
        <v>168710000</v>
      </c>
    </row>
    <row r="815" spans="1:18" ht="24" hidden="1" customHeight="1" x14ac:dyDescent="0.2">
      <c r="A815" s="8">
        <v>801</v>
      </c>
      <c r="B815" s="9" t="s">
        <v>713</v>
      </c>
      <c r="C815" s="9" t="s">
        <v>932</v>
      </c>
      <c r="D815" s="9" t="s">
        <v>949</v>
      </c>
      <c r="E815" s="10">
        <v>721220110160001</v>
      </c>
      <c r="F815" s="8">
        <v>120</v>
      </c>
      <c r="G815" s="8">
        <v>463</v>
      </c>
      <c r="H815" s="8">
        <v>583</v>
      </c>
      <c r="I815" s="11">
        <v>131693600</v>
      </c>
      <c r="J815" s="11">
        <v>118892346.66666667</v>
      </c>
      <c r="K815" s="12">
        <v>131693600</v>
      </c>
      <c r="L815" s="12">
        <v>118892346.66666667</v>
      </c>
      <c r="M815" s="12">
        <f t="shared" si="42"/>
        <v>105354880</v>
      </c>
      <c r="N815" s="12">
        <f t="shared" si="43"/>
        <v>95113877.333333343</v>
      </c>
      <c r="O815" s="2">
        <f t="shared" si="41"/>
        <v>158032320</v>
      </c>
      <c r="P815" s="32">
        <v>0.2</v>
      </c>
      <c r="R815" s="2">
        <v>161960000</v>
      </c>
    </row>
    <row r="816" spans="1:18" ht="24" hidden="1" customHeight="1" x14ac:dyDescent="0.2">
      <c r="A816" s="13">
        <v>802</v>
      </c>
      <c r="B816" s="14" t="s">
        <v>713</v>
      </c>
      <c r="C816" s="14" t="s">
        <v>932</v>
      </c>
      <c r="D816" s="14" t="s">
        <v>950</v>
      </c>
      <c r="E816" s="15">
        <v>721220110020001</v>
      </c>
      <c r="F816" s="13">
        <v>42</v>
      </c>
      <c r="G816" s="13">
        <v>236</v>
      </c>
      <c r="H816" s="13">
        <v>278</v>
      </c>
      <c r="I816" s="11">
        <v>63615040</v>
      </c>
      <c r="J816" s="11">
        <v>58565653.333333336</v>
      </c>
      <c r="K816" s="11">
        <v>63615040</v>
      </c>
      <c r="L816" s="11">
        <v>58565653.333333336</v>
      </c>
      <c r="M816" s="11">
        <f t="shared" si="42"/>
        <v>50892032</v>
      </c>
      <c r="N816" s="11">
        <f t="shared" si="43"/>
        <v>46852522.666666672</v>
      </c>
      <c r="O816" s="2">
        <f t="shared" ref="O816:O890" si="44">K816+K816*P816</f>
        <v>76338048</v>
      </c>
      <c r="P816" s="32">
        <v>0.2</v>
      </c>
      <c r="R816" s="2">
        <v>77350000</v>
      </c>
    </row>
    <row r="817" spans="1:18" ht="24" hidden="1" customHeight="1" x14ac:dyDescent="0.2">
      <c r="A817" s="8">
        <v>803</v>
      </c>
      <c r="B817" s="9" t="s">
        <v>713</v>
      </c>
      <c r="C817" s="9" t="s">
        <v>932</v>
      </c>
      <c r="D817" s="9" t="s">
        <v>951</v>
      </c>
      <c r="E817" s="10" t="s">
        <v>952</v>
      </c>
      <c r="F817" s="8">
        <v>42</v>
      </c>
      <c r="G817" s="8">
        <v>236</v>
      </c>
      <c r="H817" s="8">
        <v>278</v>
      </c>
      <c r="I817" s="11">
        <v>69565920</v>
      </c>
      <c r="J817" s="11">
        <v>61004000</v>
      </c>
      <c r="K817" s="12">
        <v>69565920</v>
      </c>
      <c r="L817" s="12">
        <v>61004000</v>
      </c>
      <c r="M817" s="12">
        <f t="shared" si="42"/>
        <v>55652736</v>
      </c>
      <c r="N817" s="12">
        <f t="shared" si="43"/>
        <v>48803200</v>
      </c>
      <c r="O817" s="2">
        <f t="shared" si="44"/>
        <v>83479104</v>
      </c>
      <c r="P817" s="32">
        <v>0.2</v>
      </c>
      <c r="R817" s="2">
        <v>77350000</v>
      </c>
    </row>
    <row r="818" spans="1:18" ht="24" hidden="1" customHeight="1" x14ac:dyDescent="0.2">
      <c r="A818" s="13">
        <v>804</v>
      </c>
      <c r="B818" s="14" t="s">
        <v>713</v>
      </c>
      <c r="C818" s="14" t="s">
        <v>932</v>
      </c>
      <c r="D818" s="14" t="s">
        <v>953</v>
      </c>
      <c r="E818" s="15">
        <v>721220110010001</v>
      </c>
      <c r="F818" s="13">
        <v>70</v>
      </c>
      <c r="G818" s="13">
        <v>468</v>
      </c>
      <c r="H818" s="13">
        <v>538</v>
      </c>
      <c r="I818" s="11">
        <v>118506400</v>
      </c>
      <c r="J818" s="11">
        <v>108500533.33333333</v>
      </c>
      <c r="K818" s="11">
        <v>118506400</v>
      </c>
      <c r="L818" s="11">
        <v>108500533.33333333</v>
      </c>
      <c r="M818" s="11">
        <f t="shared" si="42"/>
        <v>94805120</v>
      </c>
      <c r="N818" s="11">
        <f t="shared" si="43"/>
        <v>86800426.666666672</v>
      </c>
      <c r="O818" s="2">
        <f t="shared" si="44"/>
        <v>142207680</v>
      </c>
      <c r="P818" s="32">
        <v>0.2</v>
      </c>
      <c r="R818" s="2">
        <v>149790000</v>
      </c>
    </row>
    <row r="819" spans="1:18" ht="24" hidden="1" customHeight="1" x14ac:dyDescent="0.2">
      <c r="A819" s="8">
        <v>805</v>
      </c>
      <c r="B819" s="9" t="s">
        <v>713</v>
      </c>
      <c r="C819" s="9" t="s">
        <v>932</v>
      </c>
      <c r="D819" s="9" t="s">
        <v>954</v>
      </c>
      <c r="E819" s="10" t="s">
        <v>955</v>
      </c>
      <c r="F819" s="8">
        <v>70</v>
      </c>
      <c r="G819" s="8">
        <v>468</v>
      </c>
      <c r="H819" s="8">
        <v>538</v>
      </c>
      <c r="I819" s="11">
        <v>128729760</v>
      </c>
      <c r="J819" s="11">
        <v>113166560</v>
      </c>
      <c r="K819" s="12">
        <v>128729760</v>
      </c>
      <c r="L819" s="12">
        <v>113166560</v>
      </c>
      <c r="M819" s="12">
        <f t="shared" si="42"/>
        <v>102983808</v>
      </c>
      <c r="N819" s="12">
        <f t="shared" si="43"/>
        <v>90533248</v>
      </c>
      <c r="O819" s="2">
        <f t="shared" si="44"/>
        <v>154475712</v>
      </c>
      <c r="P819" s="32">
        <v>0.2</v>
      </c>
      <c r="R819" s="2">
        <v>149790000</v>
      </c>
    </row>
    <row r="820" spans="1:18" ht="24" hidden="1" customHeight="1" x14ac:dyDescent="0.2">
      <c r="A820" s="13">
        <v>806</v>
      </c>
      <c r="B820" s="14" t="s">
        <v>713</v>
      </c>
      <c r="C820" s="14" t="s">
        <v>932</v>
      </c>
      <c r="D820" s="14" t="s">
        <v>956</v>
      </c>
      <c r="E820" s="15" t="s">
        <v>957</v>
      </c>
      <c r="F820" s="13">
        <v>64</v>
      </c>
      <c r="G820" s="13">
        <v>496</v>
      </c>
      <c r="H820" s="13">
        <v>560</v>
      </c>
      <c r="I820" s="11">
        <v>134423760</v>
      </c>
      <c r="J820" s="11">
        <v>118066120</v>
      </c>
      <c r="K820" s="11">
        <v>134423760</v>
      </c>
      <c r="L820" s="11">
        <v>118066120</v>
      </c>
      <c r="M820" s="11">
        <f t="shared" si="42"/>
        <v>107539008</v>
      </c>
      <c r="N820" s="11">
        <f t="shared" si="43"/>
        <v>94452896</v>
      </c>
      <c r="O820" s="2">
        <f t="shared" si="44"/>
        <v>161308512</v>
      </c>
      <c r="P820" s="32">
        <v>0.2</v>
      </c>
      <c r="R820" s="2">
        <v>155990000</v>
      </c>
    </row>
    <row r="821" spans="1:18" ht="24" hidden="1" customHeight="1" x14ac:dyDescent="0.2">
      <c r="A821" s="8">
        <v>807</v>
      </c>
      <c r="B821" s="9" t="s">
        <v>713</v>
      </c>
      <c r="C821" s="9" t="s">
        <v>932</v>
      </c>
      <c r="D821" s="9" t="s">
        <v>958</v>
      </c>
      <c r="E821" s="10" t="s">
        <v>959</v>
      </c>
      <c r="F821" s="8">
        <v>34</v>
      </c>
      <c r="G821" s="8">
        <v>286</v>
      </c>
      <c r="H821" s="8">
        <v>320</v>
      </c>
      <c r="I821" s="11">
        <v>79600080</v>
      </c>
      <c r="J821" s="11">
        <v>69913480</v>
      </c>
      <c r="K821" s="12">
        <v>79600080</v>
      </c>
      <c r="L821" s="12">
        <v>69913480</v>
      </c>
      <c r="M821" s="12">
        <f t="shared" si="42"/>
        <v>63680064</v>
      </c>
      <c r="N821" s="12">
        <f t="shared" si="43"/>
        <v>55930784</v>
      </c>
      <c r="O821" s="2">
        <f t="shared" si="44"/>
        <v>95520096</v>
      </c>
      <c r="P821" s="32">
        <v>0.2</v>
      </c>
      <c r="R821" s="2">
        <v>89160000</v>
      </c>
    </row>
    <row r="822" spans="1:18" ht="24" hidden="1" customHeight="1" x14ac:dyDescent="0.2">
      <c r="A822" s="13">
        <v>808</v>
      </c>
      <c r="B822" s="14" t="s">
        <v>713</v>
      </c>
      <c r="C822" s="14" t="s">
        <v>932</v>
      </c>
      <c r="D822" s="14" t="s">
        <v>960</v>
      </c>
      <c r="E822" s="15">
        <v>721220110120001</v>
      </c>
      <c r="F822" s="13">
        <v>96</v>
      </c>
      <c r="G822" s="13">
        <v>400</v>
      </c>
      <c r="H822" s="13">
        <v>496</v>
      </c>
      <c r="I822" s="11">
        <v>110492640</v>
      </c>
      <c r="J822" s="11">
        <v>101019360</v>
      </c>
      <c r="K822" s="11">
        <v>110492640</v>
      </c>
      <c r="L822" s="11">
        <v>101019360</v>
      </c>
      <c r="M822" s="11">
        <f t="shared" si="42"/>
        <v>88394112</v>
      </c>
      <c r="N822" s="11">
        <f t="shared" si="43"/>
        <v>80815488</v>
      </c>
      <c r="O822" s="2">
        <f t="shared" si="44"/>
        <v>132591168</v>
      </c>
      <c r="P822" s="32">
        <v>0.2</v>
      </c>
      <c r="R822" s="2">
        <v>137840000</v>
      </c>
    </row>
    <row r="823" spans="1:18" ht="24" hidden="1" customHeight="1" x14ac:dyDescent="0.2">
      <c r="A823" s="8">
        <v>809</v>
      </c>
      <c r="B823" s="9" t="s">
        <v>713</v>
      </c>
      <c r="C823" s="9" t="s">
        <v>932</v>
      </c>
      <c r="D823" s="9" t="s">
        <v>961</v>
      </c>
      <c r="E823" s="10">
        <v>721220110130001</v>
      </c>
      <c r="F823" s="8">
        <v>45</v>
      </c>
      <c r="G823" s="8">
        <v>260</v>
      </c>
      <c r="H823" s="8">
        <v>305</v>
      </c>
      <c r="I823" s="11">
        <v>70091040</v>
      </c>
      <c r="J823" s="11">
        <v>63945520</v>
      </c>
      <c r="K823" s="12">
        <v>70091040</v>
      </c>
      <c r="L823" s="12">
        <v>63945520</v>
      </c>
      <c r="M823" s="12">
        <f t="shared" si="42"/>
        <v>56072832</v>
      </c>
      <c r="N823" s="12">
        <f t="shared" si="43"/>
        <v>51156416</v>
      </c>
      <c r="O823" s="2">
        <f t="shared" si="44"/>
        <v>84109248</v>
      </c>
      <c r="P823" s="32">
        <v>0.2</v>
      </c>
      <c r="R823" s="2">
        <v>84870000</v>
      </c>
    </row>
    <row r="824" spans="1:18" ht="24" hidden="1" customHeight="1" x14ac:dyDescent="0.2">
      <c r="A824" s="13">
        <v>810</v>
      </c>
      <c r="B824" s="14" t="s">
        <v>713</v>
      </c>
      <c r="C824" s="14" t="s">
        <v>932</v>
      </c>
      <c r="D824" s="14" t="s">
        <v>962</v>
      </c>
      <c r="E824" s="15" t="s">
        <v>963</v>
      </c>
      <c r="F824" s="13">
        <v>64</v>
      </c>
      <c r="G824" s="13">
        <v>224</v>
      </c>
      <c r="H824" s="13">
        <v>288</v>
      </c>
      <c r="I824" s="11">
        <v>72534000</v>
      </c>
      <c r="J824" s="11">
        <v>62622280</v>
      </c>
      <c r="K824" s="11">
        <v>72534000</v>
      </c>
      <c r="L824" s="11">
        <v>62622280</v>
      </c>
      <c r="M824" s="11">
        <f t="shared" si="42"/>
        <v>58027200</v>
      </c>
      <c r="N824" s="11">
        <f t="shared" si="43"/>
        <v>50097824</v>
      </c>
      <c r="O824" s="2">
        <f t="shared" si="44"/>
        <v>87040800</v>
      </c>
      <c r="P824" s="32">
        <v>0.2</v>
      </c>
      <c r="R824" s="2">
        <v>79970000</v>
      </c>
    </row>
    <row r="825" spans="1:18" ht="24" hidden="1" customHeight="1" x14ac:dyDescent="0.2">
      <c r="A825" s="8">
        <v>811</v>
      </c>
      <c r="B825" s="9" t="s">
        <v>713</v>
      </c>
      <c r="C825" s="9" t="s">
        <v>932</v>
      </c>
      <c r="D825" s="9" t="s">
        <v>964</v>
      </c>
      <c r="E825" s="10" t="s">
        <v>965</v>
      </c>
      <c r="F825" s="8">
        <v>33</v>
      </c>
      <c r="G825" s="8">
        <v>180</v>
      </c>
      <c r="H825" s="8">
        <v>213</v>
      </c>
      <c r="I825" s="11">
        <v>53724480</v>
      </c>
      <c r="J825" s="11">
        <v>47023280</v>
      </c>
      <c r="K825" s="12">
        <v>53724480</v>
      </c>
      <c r="L825" s="12">
        <v>47023280</v>
      </c>
      <c r="M825" s="12">
        <f t="shared" si="42"/>
        <v>42979584</v>
      </c>
      <c r="N825" s="12">
        <f t="shared" si="43"/>
        <v>37618624</v>
      </c>
      <c r="O825" s="2">
        <f t="shared" si="44"/>
        <v>64469376</v>
      </c>
      <c r="P825" s="32">
        <v>0.2</v>
      </c>
      <c r="R825" s="2">
        <v>59260000</v>
      </c>
    </row>
    <row r="826" spans="1:18" ht="24" hidden="1" customHeight="1" x14ac:dyDescent="0.2">
      <c r="A826" s="13">
        <v>812</v>
      </c>
      <c r="B826" s="14" t="s">
        <v>713</v>
      </c>
      <c r="C826" s="14" t="s">
        <v>932</v>
      </c>
      <c r="D826" s="14" t="s">
        <v>966</v>
      </c>
      <c r="E826" s="15" t="s">
        <v>967</v>
      </c>
      <c r="F826" s="13">
        <v>19</v>
      </c>
      <c r="G826" s="13">
        <v>177</v>
      </c>
      <c r="H826" s="13">
        <v>196</v>
      </c>
      <c r="I826" s="11">
        <v>51306480</v>
      </c>
      <c r="J826" s="11">
        <v>45372840</v>
      </c>
      <c r="K826" s="11">
        <v>51306480</v>
      </c>
      <c r="L826" s="11">
        <v>45372840</v>
      </c>
      <c r="M826" s="11">
        <f t="shared" si="42"/>
        <v>41045184</v>
      </c>
      <c r="N826" s="11">
        <f t="shared" si="43"/>
        <v>36298272</v>
      </c>
      <c r="O826" s="2">
        <f t="shared" si="44"/>
        <v>61567776</v>
      </c>
      <c r="P826" s="32">
        <v>0.2</v>
      </c>
      <c r="R826" s="2">
        <v>54620000</v>
      </c>
    </row>
    <row r="827" spans="1:18" ht="24" hidden="1" customHeight="1" x14ac:dyDescent="0.2">
      <c r="A827" s="8">
        <v>813</v>
      </c>
      <c r="B827" s="9" t="s">
        <v>713</v>
      </c>
      <c r="C827" s="9" t="s">
        <v>932</v>
      </c>
      <c r="D827" s="9" t="s">
        <v>968</v>
      </c>
      <c r="E827" s="10" t="s">
        <v>969</v>
      </c>
      <c r="F827" s="8">
        <v>2</v>
      </c>
      <c r="G827" s="8">
        <v>62</v>
      </c>
      <c r="H827" s="8">
        <v>64</v>
      </c>
      <c r="I827" s="11">
        <v>17261520</v>
      </c>
      <c r="J827" s="11">
        <v>15004520</v>
      </c>
      <c r="K827" s="12">
        <v>17261520</v>
      </c>
      <c r="L827" s="12">
        <v>15004520</v>
      </c>
      <c r="M827" s="12">
        <f t="shared" si="42"/>
        <v>13809216</v>
      </c>
      <c r="N827" s="12">
        <f t="shared" si="43"/>
        <v>12003616</v>
      </c>
      <c r="O827" s="2">
        <f t="shared" si="44"/>
        <v>20713824</v>
      </c>
      <c r="P827" s="32">
        <v>0.2</v>
      </c>
      <c r="R827" s="2">
        <v>17870000</v>
      </c>
    </row>
    <row r="828" spans="1:18" ht="24" customHeight="1" x14ac:dyDescent="0.2">
      <c r="A828" s="13">
        <v>814</v>
      </c>
      <c r="B828" s="14" t="s">
        <v>713</v>
      </c>
      <c r="C828" s="14" t="s">
        <v>932</v>
      </c>
      <c r="D828" s="14" t="s">
        <v>970</v>
      </c>
      <c r="E828" s="15">
        <v>721220110210001</v>
      </c>
      <c r="F828" s="13">
        <v>17</v>
      </c>
      <c r="G828" s="13">
        <v>83</v>
      </c>
      <c r="H828" s="13">
        <v>100</v>
      </c>
      <c r="I828" s="11">
        <v>24346080</v>
      </c>
      <c r="J828" s="11">
        <v>21936000</v>
      </c>
      <c r="K828" s="11">
        <v>24346080</v>
      </c>
      <c r="L828" s="11">
        <v>21936000</v>
      </c>
      <c r="M828" s="11">
        <f t="shared" si="42"/>
        <v>19476864</v>
      </c>
      <c r="N828" s="11">
        <f t="shared" si="43"/>
        <v>17548800</v>
      </c>
      <c r="O828" s="2">
        <f t="shared" si="44"/>
        <v>34084512</v>
      </c>
      <c r="P828" s="32">
        <v>0.4</v>
      </c>
      <c r="R828" s="2">
        <v>27810000</v>
      </c>
    </row>
    <row r="829" spans="1:18" ht="24" customHeight="1" x14ac:dyDescent="0.2">
      <c r="A829" s="8">
        <v>815</v>
      </c>
      <c r="B829" s="9" t="s">
        <v>713</v>
      </c>
      <c r="C829" s="9" t="s">
        <v>971</v>
      </c>
      <c r="D829" s="9" t="s">
        <v>972</v>
      </c>
      <c r="E829" s="10">
        <v>432320120000011</v>
      </c>
      <c r="F829" s="8">
        <v>12</v>
      </c>
      <c r="G829" s="8">
        <v>8</v>
      </c>
      <c r="H829" s="8">
        <v>20</v>
      </c>
      <c r="I829" s="11">
        <v>4671200</v>
      </c>
      <c r="J829" s="11">
        <v>4230506.666666667</v>
      </c>
      <c r="K829" s="12">
        <v>4671200</v>
      </c>
      <c r="L829" s="12">
        <v>4230506.666666667</v>
      </c>
      <c r="M829" s="12">
        <f t="shared" si="42"/>
        <v>3736960</v>
      </c>
      <c r="N829" s="12">
        <f t="shared" si="43"/>
        <v>3384405.333333334</v>
      </c>
      <c r="O829" s="2">
        <f t="shared" si="44"/>
        <v>6539680</v>
      </c>
      <c r="P829" s="32">
        <v>0.4</v>
      </c>
      <c r="R829" s="2">
        <v>5490000</v>
      </c>
    </row>
    <row r="830" spans="1:18" ht="24" customHeight="1" x14ac:dyDescent="0.2">
      <c r="A830" s="13">
        <v>816</v>
      </c>
      <c r="B830" s="14" t="s">
        <v>713</v>
      </c>
      <c r="C830" s="14" t="s">
        <v>973</v>
      </c>
      <c r="D830" s="14" t="s">
        <v>974</v>
      </c>
      <c r="E830" s="15">
        <v>933310140010001</v>
      </c>
      <c r="F830" s="13">
        <v>36</v>
      </c>
      <c r="G830" s="13">
        <v>84</v>
      </c>
      <c r="H830" s="13">
        <v>120</v>
      </c>
      <c r="I830" s="11">
        <v>25390660</v>
      </c>
      <c r="J830" s="11">
        <v>22286080</v>
      </c>
      <c r="K830" s="11">
        <v>25390660</v>
      </c>
      <c r="L830" s="11">
        <v>22286080</v>
      </c>
      <c r="M830" s="11">
        <f t="shared" si="42"/>
        <v>20312528</v>
      </c>
      <c r="N830" s="11">
        <f t="shared" si="43"/>
        <v>17828864</v>
      </c>
      <c r="O830" s="2">
        <f t="shared" si="44"/>
        <v>35546924</v>
      </c>
      <c r="P830" s="32">
        <v>0.4</v>
      </c>
      <c r="R830" s="2">
        <v>33240000</v>
      </c>
    </row>
    <row r="831" spans="1:18" ht="24" customHeight="1" x14ac:dyDescent="0.2">
      <c r="A831" s="8">
        <v>817</v>
      </c>
      <c r="B831" s="9" t="s">
        <v>713</v>
      </c>
      <c r="C831" s="9" t="s">
        <v>975</v>
      </c>
      <c r="D831" s="9" t="s">
        <v>976</v>
      </c>
      <c r="E831" s="10">
        <v>834220130070001</v>
      </c>
      <c r="F831" s="8">
        <v>54</v>
      </c>
      <c r="G831" s="8">
        <v>82</v>
      </c>
      <c r="H831" s="8">
        <v>136</v>
      </c>
      <c r="I831" s="11">
        <v>34423440</v>
      </c>
      <c r="J831" s="11">
        <v>29816840</v>
      </c>
      <c r="K831" s="12">
        <v>34423440</v>
      </c>
      <c r="L831" s="12">
        <v>29816840</v>
      </c>
      <c r="M831" s="12">
        <f t="shared" si="42"/>
        <v>27538752</v>
      </c>
      <c r="N831" s="12">
        <f t="shared" si="43"/>
        <v>23853472</v>
      </c>
      <c r="O831" s="2">
        <f t="shared" si="44"/>
        <v>48192816</v>
      </c>
      <c r="P831" s="32">
        <v>0.4</v>
      </c>
      <c r="R831" s="2">
        <v>37570000</v>
      </c>
    </row>
    <row r="832" spans="1:18" ht="24" customHeight="1" x14ac:dyDescent="0.2">
      <c r="A832" s="13">
        <v>818</v>
      </c>
      <c r="B832" s="14" t="s">
        <v>713</v>
      </c>
      <c r="C832" s="14" t="s">
        <v>975</v>
      </c>
      <c r="D832" s="14" t="s">
        <v>977</v>
      </c>
      <c r="E832" s="15">
        <v>834220130090001</v>
      </c>
      <c r="F832" s="13">
        <v>62</v>
      </c>
      <c r="G832" s="13">
        <v>98</v>
      </c>
      <c r="H832" s="13">
        <v>160</v>
      </c>
      <c r="I832" s="11">
        <v>40512960</v>
      </c>
      <c r="J832" s="11">
        <v>35007360</v>
      </c>
      <c r="K832" s="11">
        <v>40512960</v>
      </c>
      <c r="L832" s="11">
        <v>35007360</v>
      </c>
      <c r="M832" s="11">
        <f t="shared" si="42"/>
        <v>32410368</v>
      </c>
      <c r="N832" s="11">
        <f t="shared" si="43"/>
        <v>28005888</v>
      </c>
      <c r="O832" s="2">
        <f t="shared" si="44"/>
        <v>56718144</v>
      </c>
      <c r="P832" s="32">
        <v>0.4</v>
      </c>
      <c r="R832" s="2">
        <v>44210000</v>
      </c>
    </row>
    <row r="833" spans="1:18" ht="24" customHeight="1" x14ac:dyDescent="0.2">
      <c r="A833" s="8">
        <v>819</v>
      </c>
      <c r="B833" s="9" t="s">
        <v>713</v>
      </c>
      <c r="C833" s="9" t="s">
        <v>975</v>
      </c>
      <c r="D833" s="9" t="s">
        <v>978</v>
      </c>
      <c r="E833" s="10">
        <v>833220130060001</v>
      </c>
      <c r="F833" s="8">
        <v>34</v>
      </c>
      <c r="G833" s="8">
        <v>66</v>
      </c>
      <c r="H833" s="8">
        <v>100</v>
      </c>
      <c r="I833" s="11">
        <v>25365120</v>
      </c>
      <c r="J833" s="11">
        <v>22269920</v>
      </c>
      <c r="K833" s="12">
        <v>25365120</v>
      </c>
      <c r="L833" s="12">
        <v>22269920</v>
      </c>
      <c r="M833" s="12">
        <f t="shared" si="42"/>
        <v>20292096</v>
      </c>
      <c r="N833" s="12">
        <f t="shared" si="43"/>
        <v>17815936</v>
      </c>
      <c r="O833" s="2">
        <f t="shared" si="44"/>
        <v>35511168</v>
      </c>
      <c r="P833" s="32">
        <v>0.4</v>
      </c>
      <c r="R833" s="2">
        <v>27670000</v>
      </c>
    </row>
    <row r="834" spans="1:18" ht="24" customHeight="1" x14ac:dyDescent="0.2">
      <c r="A834" s="13">
        <v>820</v>
      </c>
      <c r="B834" s="14" t="s">
        <v>713</v>
      </c>
      <c r="C834" s="14" t="s">
        <v>975</v>
      </c>
      <c r="D834" s="14" t="s">
        <v>979</v>
      </c>
      <c r="E834" s="15">
        <v>834320130120002</v>
      </c>
      <c r="F834" s="13">
        <v>30</v>
      </c>
      <c r="G834" s="13">
        <v>90</v>
      </c>
      <c r="H834" s="13">
        <v>120</v>
      </c>
      <c r="I834" s="11">
        <v>30529680</v>
      </c>
      <c r="J834" s="11">
        <v>26304920</v>
      </c>
      <c r="K834" s="11">
        <v>30529680</v>
      </c>
      <c r="L834" s="11">
        <v>26304920</v>
      </c>
      <c r="M834" s="11">
        <f t="shared" si="42"/>
        <v>24423744</v>
      </c>
      <c r="N834" s="11">
        <f t="shared" si="43"/>
        <v>21043936</v>
      </c>
      <c r="O834" s="2">
        <f t="shared" si="44"/>
        <v>42741552</v>
      </c>
      <c r="P834" s="32">
        <v>0.4</v>
      </c>
      <c r="R834" s="2">
        <v>33290000</v>
      </c>
    </row>
    <row r="835" spans="1:18" ht="24" customHeight="1" x14ac:dyDescent="0.2">
      <c r="A835" s="8">
        <v>821</v>
      </c>
      <c r="B835" s="9" t="s">
        <v>713</v>
      </c>
      <c r="C835" s="9" t="s">
        <v>975</v>
      </c>
      <c r="D835" s="9" t="s">
        <v>980</v>
      </c>
      <c r="E835" s="10">
        <v>834320130130002</v>
      </c>
      <c r="F835" s="8">
        <v>38</v>
      </c>
      <c r="G835" s="8">
        <v>82</v>
      </c>
      <c r="H835" s="8">
        <v>120</v>
      </c>
      <c r="I835" s="11">
        <v>30125040</v>
      </c>
      <c r="J835" s="11">
        <v>26305400</v>
      </c>
      <c r="K835" s="12">
        <v>30125040</v>
      </c>
      <c r="L835" s="12">
        <v>26305400</v>
      </c>
      <c r="M835" s="12">
        <f t="shared" si="42"/>
        <v>24100032</v>
      </c>
      <c r="N835" s="12">
        <f t="shared" si="43"/>
        <v>21044320</v>
      </c>
      <c r="O835" s="2">
        <f t="shared" si="44"/>
        <v>42175056</v>
      </c>
      <c r="P835" s="32">
        <v>0.4</v>
      </c>
      <c r="R835" s="2">
        <v>33230000</v>
      </c>
    </row>
    <row r="836" spans="1:18" ht="24" customHeight="1" x14ac:dyDescent="0.2">
      <c r="A836" s="13">
        <v>822</v>
      </c>
      <c r="B836" s="14" t="s">
        <v>713</v>
      </c>
      <c r="C836" s="14" t="s">
        <v>975</v>
      </c>
      <c r="D836" s="14" t="s">
        <v>981</v>
      </c>
      <c r="E836" s="15">
        <v>834320130140001</v>
      </c>
      <c r="F836" s="13">
        <v>27</v>
      </c>
      <c r="G836" s="13">
        <v>69</v>
      </c>
      <c r="H836" s="13">
        <v>96</v>
      </c>
      <c r="I836" s="11">
        <v>24559440</v>
      </c>
      <c r="J836" s="11">
        <v>21190280</v>
      </c>
      <c r="K836" s="11">
        <v>24559440</v>
      </c>
      <c r="L836" s="11">
        <v>21190280</v>
      </c>
      <c r="M836" s="11">
        <f t="shared" si="42"/>
        <v>19647552</v>
      </c>
      <c r="N836" s="11">
        <f t="shared" si="43"/>
        <v>16952224</v>
      </c>
      <c r="O836" s="2">
        <f t="shared" si="44"/>
        <v>34383216</v>
      </c>
      <c r="P836" s="32">
        <v>0.4</v>
      </c>
      <c r="R836" s="2">
        <v>26610000</v>
      </c>
    </row>
    <row r="837" spans="1:18" ht="24" customHeight="1" x14ac:dyDescent="0.2">
      <c r="A837" s="8">
        <v>823</v>
      </c>
      <c r="B837" s="9" t="s">
        <v>713</v>
      </c>
      <c r="C837" s="9" t="s">
        <v>975</v>
      </c>
      <c r="D837" s="9" t="s">
        <v>982</v>
      </c>
      <c r="E837" s="10">
        <v>834320130150001</v>
      </c>
      <c r="F837" s="8">
        <v>49</v>
      </c>
      <c r="G837" s="8">
        <v>116</v>
      </c>
      <c r="H837" s="8">
        <v>165</v>
      </c>
      <c r="I837" s="11">
        <v>41918640</v>
      </c>
      <c r="J837" s="11">
        <v>36427400</v>
      </c>
      <c r="K837" s="12">
        <v>41918640</v>
      </c>
      <c r="L837" s="12">
        <v>36427400</v>
      </c>
      <c r="M837" s="12">
        <f t="shared" si="42"/>
        <v>33534912</v>
      </c>
      <c r="N837" s="12">
        <f t="shared" si="43"/>
        <v>29141920</v>
      </c>
      <c r="O837" s="2">
        <f t="shared" si="44"/>
        <v>58686096</v>
      </c>
      <c r="P837" s="32">
        <v>0.4</v>
      </c>
      <c r="R837" s="2">
        <v>45710000</v>
      </c>
    </row>
    <row r="838" spans="1:18" ht="24" customHeight="1" x14ac:dyDescent="0.2">
      <c r="A838" s="13">
        <v>824</v>
      </c>
      <c r="B838" s="14" t="s">
        <v>713</v>
      </c>
      <c r="C838" s="14" t="s">
        <v>975</v>
      </c>
      <c r="D838" s="14" t="s">
        <v>983</v>
      </c>
      <c r="E838" s="15">
        <v>834220130190001</v>
      </c>
      <c r="F838" s="13">
        <v>62</v>
      </c>
      <c r="G838" s="13">
        <v>98</v>
      </c>
      <c r="H838" s="13">
        <v>160</v>
      </c>
      <c r="I838" s="11">
        <v>40512960</v>
      </c>
      <c r="J838" s="11">
        <v>34936800</v>
      </c>
      <c r="K838" s="11">
        <v>40512960</v>
      </c>
      <c r="L838" s="11">
        <v>34936800</v>
      </c>
      <c r="M838" s="11">
        <f t="shared" si="42"/>
        <v>32410368</v>
      </c>
      <c r="N838" s="11">
        <f t="shared" si="43"/>
        <v>27949440</v>
      </c>
      <c r="O838" s="2">
        <f t="shared" si="44"/>
        <v>56718144</v>
      </c>
      <c r="P838" s="32">
        <v>0.4</v>
      </c>
      <c r="R838" s="2">
        <v>44210000</v>
      </c>
    </row>
    <row r="839" spans="1:18" ht="24" customHeight="1" x14ac:dyDescent="0.2">
      <c r="A839" s="8">
        <v>825</v>
      </c>
      <c r="B839" s="9" t="s">
        <v>713</v>
      </c>
      <c r="C839" s="9" t="s">
        <v>975</v>
      </c>
      <c r="D839" s="9" t="s">
        <v>984</v>
      </c>
      <c r="E839" s="10">
        <v>834420140010001</v>
      </c>
      <c r="F839" s="8">
        <v>55</v>
      </c>
      <c r="G839" s="8">
        <v>95</v>
      </c>
      <c r="H839" s="8">
        <v>150</v>
      </c>
      <c r="I839" s="11">
        <v>38001600</v>
      </c>
      <c r="J839" s="11">
        <v>32981760</v>
      </c>
      <c r="K839" s="12">
        <v>38001600</v>
      </c>
      <c r="L839" s="12">
        <v>32981760</v>
      </c>
      <c r="M839" s="12">
        <f t="shared" si="42"/>
        <v>30401280</v>
      </c>
      <c r="N839" s="12">
        <f t="shared" si="43"/>
        <v>26385408</v>
      </c>
      <c r="O839" s="2">
        <f t="shared" si="44"/>
        <v>53202240</v>
      </c>
      <c r="P839" s="32">
        <v>0.4</v>
      </c>
      <c r="R839" s="2">
        <v>41470000</v>
      </c>
    </row>
    <row r="840" spans="1:18" ht="24" customHeight="1" x14ac:dyDescent="0.2">
      <c r="A840" s="13">
        <v>826</v>
      </c>
      <c r="B840" s="14" t="s">
        <v>713</v>
      </c>
      <c r="C840" s="14" t="s">
        <v>975</v>
      </c>
      <c r="D840" s="14" t="s">
        <v>985</v>
      </c>
      <c r="E840" s="15">
        <v>832120130000011</v>
      </c>
      <c r="F840" s="13">
        <v>8</v>
      </c>
      <c r="G840" s="13">
        <v>8</v>
      </c>
      <c r="H840" s="13">
        <v>16</v>
      </c>
      <c r="I840" s="11">
        <v>4027680</v>
      </c>
      <c r="J840" s="11">
        <v>3460560</v>
      </c>
      <c r="K840" s="11">
        <v>4027680</v>
      </c>
      <c r="L840" s="11">
        <v>3460560</v>
      </c>
      <c r="M840" s="11">
        <f t="shared" si="42"/>
        <v>3222144</v>
      </c>
      <c r="N840" s="11">
        <f t="shared" si="43"/>
        <v>2768448</v>
      </c>
      <c r="O840" s="2">
        <f t="shared" si="44"/>
        <v>5638752</v>
      </c>
      <c r="P840" s="32">
        <v>0.4</v>
      </c>
      <c r="R840" s="2">
        <v>4400000</v>
      </c>
    </row>
    <row r="841" spans="1:18" ht="24" customHeight="1" x14ac:dyDescent="0.2">
      <c r="A841" s="8">
        <v>827</v>
      </c>
      <c r="B841" s="9" t="s">
        <v>713</v>
      </c>
      <c r="C841" s="9" t="s">
        <v>975</v>
      </c>
      <c r="D841" s="9" t="s">
        <v>986</v>
      </c>
      <c r="E841" s="10">
        <v>832220130000071</v>
      </c>
      <c r="F841" s="8">
        <v>4</v>
      </c>
      <c r="G841" s="8">
        <v>4</v>
      </c>
      <c r="H841" s="8">
        <v>8</v>
      </c>
      <c r="I841" s="11">
        <v>2013840</v>
      </c>
      <c r="J841" s="11">
        <v>1730280</v>
      </c>
      <c r="K841" s="12">
        <v>2013840</v>
      </c>
      <c r="L841" s="12">
        <v>1730280</v>
      </c>
      <c r="M841" s="12">
        <f t="shared" si="42"/>
        <v>1611072</v>
      </c>
      <c r="N841" s="12">
        <f t="shared" si="43"/>
        <v>1384224</v>
      </c>
      <c r="O841" s="2">
        <f t="shared" si="44"/>
        <v>2819376</v>
      </c>
      <c r="P841" s="32">
        <v>0.4</v>
      </c>
      <c r="R841" s="2">
        <v>2200000</v>
      </c>
    </row>
    <row r="842" spans="1:18" ht="24" customHeight="1" x14ac:dyDescent="0.2">
      <c r="A842" s="13">
        <v>828</v>
      </c>
      <c r="B842" s="14" t="s">
        <v>713</v>
      </c>
      <c r="C842" s="14" t="s">
        <v>975</v>
      </c>
      <c r="D842" s="14" t="s">
        <v>987</v>
      </c>
      <c r="E842" s="15">
        <v>832220130000061</v>
      </c>
      <c r="F842" s="13">
        <v>4</v>
      </c>
      <c r="G842" s="13">
        <v>4</v>
      </c>
      <c r="H842" s="13">
        <v>8</v>
      </c>
      <c r="I842" s="11">
        <v>2013840</v>
      </c>
      <c r="J842" s="11">
        <v>1730280</v>
      </c>
      <c r="K842" s="11">
        <v>2013840</v>
      </c>
      <c r="L842" s="11">
        <v>1730280</v>
      </c>
      <c r="M842" s="11">
        <f t="shared" si="42"/>
        <v>1611072</v>
      </c>
      <c r="N842" s="11">
        <f t="shared" si="43"/>
        <v>1384224</v>
      </c>
      <c r="O842" s="2">
        <f t="shared" si="44"/>
        <v>2819376</v>
      </c>
      <c r="P842" s="32">
        <v>0.4</v>
      </c>
      <c r="R842" s="2">
        <v>2200000</v>
      </c>
    </row>
    <row r="843" spans="1:18" ht="24" customHeight="1" x14ac:dyDescent="0.2">
      <c r="A843" s="8">
        <v>829</v>
      </c>
      <c r="B843" s="9" t="s">
        <v>713</v>
      </c>
      <c r="C843" s="9" t="s">
        <v>975</v>
      </c>
      <c r="D843" s="9" t="s">
        <v>988</v>
      </c>
      <c r="E843" s="10">
        <v>832220130000011</v>
      </c>
      <c r="F843" s="8">
        <v>11</v>
      </c>
      <c r="G843" s="8">
        <v>13</v>
      </c>
      <c r="H843" s="8">
        <v>24</v>
      </c>
      <c r="I843" s="11">
        <v>6053520</v>
      </c>
      <c r="J843" s="11">
        <v>5190760</v>
      </c>
      <c r="K843" s="12">
        <v>6053520</v>
      </c>
      <c r="L843" s="12">
        <v>5190760</v>
      </c>
      <c r="M843" s="12">
        <f t="shared" si="42"/>
        <v>4842816</v>
      </c>
      <c r="N843" s="12">
        <f t="shared" si="43"/>
        <v>4152608</v>
      </c>
      <c r="O843" s="2">
        <f t="shared" si="44"/>
        <v>8474928</v>
      </c>
      <c r="P843" s="32">
        <v>0.4</v>
      </c>
      <c r="R843" s="2">
        <v>6610000</v>
      </c>
    </row>
    <row r="844" spans="1:18" ht="24" customHeight="1" x14ac:dyDescent="0.2">
      <c r="A844" s="13">
        <v>830</v>
      </c>
      <c r="B844" s="14" t="s">
        <v>713</v>
      </c>
      <c r="C844" s="14" t="s">
        <v>975</v>
      </c>
      <c r="D844" s="14" t="s">
        <v>989</v>
      </c>
      <c r="E844" s="15">
        <v>311530130010001</v>
      </c>
      <c r="F844" s="13">
        <v>76</v>
      </c>
      <c r="G844" s="13">
        <v>124</v>
      </c>
      <c r="H844" s="13">
        <v>200</v>
      </c>
      <c r="I844" s="11">
        <v>58717540</v>
      </c>
      <c r="J844" s="11">
        <v>51494880</v>
      </c>
      <c r="K844" s="11">
        <v>58717540</v>
      </c>
      <c r="L844" s="11">
        <v>51494880</v>
      </c>
      <c r="M844" s="11">
        <f t="shared" si="42"/>
        <v>46974032</v>
      </c>
      <c r="N844" s="11">
        <f t="shared" si="43"/>
        <v>41195904</v>
      </c>
      <c r="O844" s="2">
        <f t="shared" si="44"/>
        <v>82204556</v>
      </c>
      <c r="P844" s="32">
        <v>0.4</v>
      </c>
      <c r="R844" s="2">
        <v>55280000</v>
      </c>
    </row>
    <row r="845" spans="1:18" ht="24" customHeight="1" x14ac:dyDescent="0.2">
      <c r="A845" s="8">
        <v>831</v>
      </c>
      <c r="B845" s="9" t="s">
        <v>713</v>
      </c>
      <c r="C845" s="9" t="s">
        <v>975</v>
      </c>
      <c r="D845" s="9" t="s">
        <v>990</v>
      </c>
      <c r="E845" s="10">
        <v>216440130000011</v>
      </c>
      <c r="F845" s="8">
        <v>17</v>
      </c>
      <c r="G845" s="8">
        <v>47</v>
      </c>
      <c r="H845" s="8">
        <v>64</v>
      </c>
      <c r="I845" s="11">
        <v>20862240</v>
      </c>
      <c r="J845" s="11">
        <v>18248720</v>
      </c>
      <c r="K845" s="12">
        <v>20862240</v>
      </c>
      <c r="L845" s="12">
        <v>18248720</v>
      </c>
      <c r="M845" s="12">
        <f t="shared" si="42"/>
        <v>16689792</v>
      </c>
      <c r="N845" s="12">
        <f t="shared" si="43"/>
        <v>14598976</v>
      </c>
      <c r="O845" s="2">
        <f t="shared" si="44"/>
        <v>29207136</v>
      </c>
      <c r="P845" s="32">
        <v>0.4</v>
      </c>
      <c r="R845" s="2">
        <v>17740000</v>
      </c>
    </row>
    <row r="846" spans="1:18" ht="24" customHeight="1" x14ac:dyDescent="0.2">
      <c r="A846" s="13">
        <v>832</v>
      </c>
      <c r="B846" s="14" t="s">
        <v>713</v>
      </c>
      <c r="C846" s="14" t="s">
        <v>975</v>
      </c>
      <c r="D846" s="14" t="s">
        <v>991</v>
      </c>
      <c r="E846" s="15">
        <v>833220130170011</v>
      </c>
      <c r="F846" s="13">
        <v>28</v>
      </c>
      <c r="G846" s="13">
        <v>14</v>
      </c>
      <c r="H846" s="13">
        <v>42</v>
      </c>
      <c r="I846" s="11">
        <v>10524720</v>
      </c>
      <c r="J846" s="11">
        <v>9133480</v>
      </c>
      <c r="K846" s="11">
        <v>10524720</v>
      </c>
      <c r="L846" s="11">
        <v>9133480</v>
      </c>
      <c r="M846" s="11">
        <f t="shared" si="42"/>
        <v>8419776</v>
      </c>
      <c r="N846" s="11">
        <f t="shared" si="43"/>
        <v>7306784</v>
      </c>
      <c r="O846" s="2">
        <f t="shared" si="44"/>
        <v>14734608</v>
      </c>
      <c r="P846" s="32">
        <v>0.4</v>
      </c>
      <c r="R846" s="2">
        <v>11510000</v>
      </c>
    </row>
    <row r="847" spans="1:18" ht="24" customHeight="1" x14ac:dyDescent="0.2">
      <c r="A847" s="8">
        <v>833</v>
      </c>
      <c r="B847" s="9" t="s">
        <v>713</v>
      </c>
      <c r="C847" s="9" t="s">
        <v>975</v>
      </c>
      <c r="D847" s="9" t="s">
        <v>992</v>
      </c>
      <c r="E847" s="10">
        <v>833120130030011</v>
      </c>
      <c r="F847" s="8">
        <v>28</v>
      </c>
      <c r="G847" s="8">
        <v>12</v>
      </c>
      <c r="H847" s="8">
        <v>40</v>
      </c>
      <c r="I847" s="11">
        <v>10009200</v>
      </c>
      <c r="J847" s="11">
        <v>8752600</v>
      </c>
      <c r="K847" s="12">
        <v>10009200</v>
      </c>
      <c r="L847" s="12">
        <v>8752600</v>
      </c>
      <c r="M847" s="12">
        <f t="shared" si="42"/>
        <v>8007360</v>
      </c>
      <c r="N847" s="12">
        <f t="shared" si="43"/>
        <v>7002080</v>
      </c>
      <c r="O847" s="2">
        <f t="shared" si="44"/>
        <v>14012880</v>
      </c>
      <c r="P847" s="32">
        <v>0.4</v>
      </c>
      <c r="R847" s="2">
        <v>10950000</v>
      </c>
    </row>
    <row r="848" spans="1:18" ht="24" customHeight="1" x14ac:dyDescent="0.2">
      <c r="A848" s="13">
        <v>834</v>
      </c>
      <c r="B848" s="14" t="s">
        <v>713</v>
      </c>
      <c r="C848" s="14" t="s">
        <v>975</v>
      </c>
      <c r="D848" s="14" t="s">
        <v>993</v>
      </c>
      <c r="E848" s="15">
        <v>834320130040002</v>
      </c>
      <c r="F848" s="13">
        <v>46</v>
      </c>
      <c r="G848" s="13">
        <v>90</v>
      </c>
      <c r="H848" s="13">
        <v>136</v>
      </c>
      <c r="I848" s="11">
        <v>35146560</v>
      </c>
      <c r="J848" s="11">
        <v>30012880</v>
      </c>
      <c r="K848" s="11">
        <v>35146560</v>
      </c>
      <c r="L848" s="11">
        <v>30012880</v>
      </c>
      <c r="M848" s="11">
        <f t="shared" ref="M848:M922" si="45">K848*0.8</f>
        <v>28117248</v>
      </c>
      <c r="N848" s="11">
        <f t="shared" ref="N848:N922" si="46">L848*0.8</f>
        <v>24010304</v>
      </c>
      <c r="O848" s="2">
        <f t="shared" si="44"/>
        <v>49205184</v>
      </c>
      <c r="P848" s="32">
        <v>0.4</v>
      </c>
      <c r="R848" s="2">
        <v>37630000</v>
      </c>
    </row>
    <row r="849" spans="1:20" ht="24" customHeight="1" x14ac:dyDescent="0.2">
      <c r="A849" s="8">
        <v>835</v>
      </c>
      <c r="B849" s="9" t="s">
        <v>713</v>
      </c>
      <c r="C849" s="9" t="s">
        <v>975</v>
      </c>
      <c r="D849" s="9" t="s">
        <v>994</v>
      </c>
      <c r="E849" s="10">
        <v>834320130050001</v>
      </c>
      <c r="F849" s="8">
        <v>122</v>
      </c>
      <c r="G849" s="8">
        <v>357</v>
      </c>
      <c r="H849" s="8">
        <v>479</v>
      </c>
      <c r="I849" s="11">
        <v>119106240</v>
      </c>
      <c r="J849" s="11">
        <v>104525360</v>
      </c>
      <c r="K849" s="12">
        <v>119106240</v>
      </c>
      <c r="L849" s="12">
        <v>104525360</v>
      </c>
      <c r="M849" s="12">
        <f t="shared" si="45"/>
        <v>95284992</v>
      </c>
      <c r="N849" s="12">
        <f t="shared" si="46"/>
        <v>83620288</v>
      </c>
      <c r="O849" s="2">
        <f t="shared" si="44"/>
        <v>166748736</v>
      </c>
      <c r="P849" s="32">
        <v>0.4</v>
      </c>
      <c r="R849" s="2">
        <v>132880000</v>
      </c>
    </row>
    <row r="850" spans="1:20" ht="24" customHeight="1" x14ac:dyDescent="0.2">
      <c r="A850" s="13">
        <v>836</v>
      </c>
      <c r="B850" s="14" t="s">
        <v>713</v>
      </c>
      <c r="C850" s="14" t="s">
        <v>975</v>
      </c>
      <c r="D850" s="14" t="s">
        <v>995</v>
      </c>
      <c r="E850" s="15">
        <v>132440130010001</v>
      </c>
      <c r="F850" s="13">
        <v>46</v>
      </c>
      <c r="G850" s="13">
        <v>56</v>
      </c>
      <c r="H850" s="13">
        <v>102</v>
      </c>
      <c r="I850" s="11">
        <v>35392460</v>
      </c>
      <c r="J850" s="11">
        <v>31027640</v>
      </c>
      <c r="K850" s="11">
        <v>35392460</v>
      </c>
      <c r="L850" s="11">
        <v>31027640</v>
      </c>
      <c r="M850" s="11">
        <f t="shared" si="45"/>
        <v>28313968</v>
      </c>
      <c r="N850" s="11">
        <f t="shared" si="46"/>
        <v>24822112</v>
      </c>
      <c r="O850" s="2">
        <f t="shared" si="44"/>
        <v>49549444</v>
      </c>
      <c r="P850" s="32">
        <v>0.4</v>
      </c>
      <c r="R850" s="2">
        <v>28130000</v>
      </c>
    </row>
    <row r="851" spans="1:20" ht="24" customHeight="1" x14ac:dyDescent="0.2">
      <c r="A851" s="8">
        <v>837</v>
      </c>
      <c r="B851" s="9" t="s">
        <v>713</v>
      </c>
      <c r="C851" s="9" t="s">
        <v>975</v>
      </c>
      <c r="D851" s="9" t="s">
        <v>996</v>
      </c>
      <c r="E851" s="10">
        <v>432320130110001</v>
      </c>
      <c r="F851" s="8">
        <v>55</v>
      </c>
      <c r="G851" s="8">
        <v>95</v>
      </c>
      <c r="H851" s="8">
        <v>150</v>
      </c>
      <c r="I851" s="11">
        <v>38001600</v>
      </c>
      <c r="J851" s="11">
        <v>32921280</v>
      </c>
      <c r="K851" s="12">
        <v>38001600</v>
      </c>
      <c r="L851" s="12">
        <v>32921280</v>
      </c>
      <c r="M851" s="12">
        <f t="shared" si="45"/>
        <v>30401280</v>
      </c>
      <c r="N851" s="12">
        <f t="shared" si="46"/>
        <v>26337024</v>
      </c>
      <c r="O851" s="2">
        <f t="shared" si="44"/>
        <v>53202240</v>
      </c>
      <c r="P851" s="32">
        <v>0.4</v>
      </c>
      <c r="R851" s="2">
        <v>41470000</v>
      </c>
    </row>
    <row r="852" spans="1:20" ht="24" customHeight="1" x14ac:dyDescent="0.2">
      <c r="A852" s="13">
        <v>838</v>
      </c>
      <c r="B852" s="14" t="s">
        <v>713</v>
      </c>
      <c r="C852" s="14" t="s">
        <v>975</v>
      </c>
      <c r="D852" s="14" t="s">
        <v>997</v>
      </c>
      <c r="E852" s="15">
        <v>834320130060001</v>
      </c>
      <c r="F852" s="13">
        <v>52</v>
      </c>
      <c r="G852" s="13">
        <v>82</v>
      </c>
      <c r="H852" s="13">
        <v>134</v>
      </c>
      <c r="I852" s="11">
        <v>33149760</v>
      </c>
      <c r="J852" s="11">
        <v>29067920</v>
      </c>
      <c r="K852" s="11">
        <v>33149760</v>
      </c>
      <c r="L852" s="11">
        <v>29067920</v>
      </c>
      <c r="M852" s="11">
        <f t="shared" si="45"/>
        <v>26519808</v>
      </c>
      <c r="N852" s="11">
        <f t="shared" si="46"/>
        <v>23254336</v>
      </c>
      <c r="O852" s="2">
        <f t="shared" si="44"/>
        <v>46409664</v>
      </c>
      <c r="P852" s="32">
        <v>0.4</v>
      </c>
      <c r="R852" s="2">
        <v>37030000</v>
      </c>
    </row>
    <row r="853" spans="1:20" ht="24" customHeight="1" x14ac:dyDescent="0.2">
      <c r="A853" s="8">
        <v>839</v>
      </c>
      <c r="B853" s="9" t="s">
        <v>713</v>
      </c>
      <c r="C853" s="9" t="s">
        <v>975</v>
      </c>
      <c r="D853" s="9" t="s">
        <v>998</v>
      </c>
      <c r="E853" s="9">
        <v>832220130000091</v>
      </c>
      <c r="F853" s="9">
        <v>12</v>
      </c>
      <c r="G853" s="9">
        <v>12</v>
      </c>
      <c r="H853" s="9">
        <v>24</v>
      </c>
      <c r="I853" s="11">
        <v>6108000</v>
      </c>
      <c r="J853" s="11">
        <v>5226080</v>
      </c>
      <c r="K853" s="12">
        <v>6108000</v>
      </c>
      <c r="L853" s="12">
        <v>5226080</v>
      </c>
      <c r="M853" s="12">
        <f t="shared" si="45"/>
        <v>4886400</v>
      </c>
      <c r="N853" s="12">
        <f t="shared" si="46"/>
        <v>4180864</v>
      </c>
      <c r="O853" s="2">
        <f t="shared" si="44"/>
        <v>8551200</v>
      </c>
      <c r="P853" s="32">
        <v>0.4</v>
      </c>
      <c r="R853" s="2" t="s">
        <v>2327</v>
      </c>
      <c r="T853" s="2" t="s">
        <v>2327</v>
      </c>
    </row>
    <row r="854" spans="1:20" ht="24" hidden="1" customHeight="1" x14ac:dyDescent="0.2">
      <c r="A854" s="8"/>
      <c r="B854" s="14" t="s">
        <v>713</v>
      </c>
      <c r="C854" s="14" t="s">
        <v>975</v>
      </c>
      <c r="D854" s="14" t="s">
        <v>2261</v>
      </c>
      <c r="E854" s="14"/>
      <c r="F854" s="14">
        <v>16</v>
      </c>
      <c r="G854" s="14">
        <v>38</v>
      </c>
      <c r="H854" s="14">
        <f>F854+G854</f>
        <v>54</v>
      </c>
      <c r="I854" s="11"/>
      <c r="J854" s="11"/>
      <c r="K854" s="51" t="s">
        <v>2272</v>
      </c>
      <c r="L854" s="12"/>
      <c r="M854" s="12">
        <f t="shared" ref="M854:M861" si="47">Q854*0.8</f>
        <v>19880000</v>
      </c>
      <c r="N854" s="12"/>
      <c r="O854" s="2">
        <f>H854*400000</f>
        <v>21600000</v>
      </c>
      <c r="P854" s="32" t="s">
        <v>2338</v>
      </c>
      <c r="Q854" s="50">
        <v>24850000</v>
      </c>
      <c r="R854" s="2">
        <v>460185.18518518517</v>
      </c>
      <c r="T854" s="2">
        <f>Q854/H854</f>
        <v>460185.18518518517</v>
      </c>
    </row>
    <row r="855" spans="1:20" ht="24" hidden="1" customHeight="1" x14ac:dyDescent="0.2">
      <c r="A855" s="8"/>
      <c r="B855" s="9" t="s">
        <v>713</v>
      </c>
      <c r="C855" s="9" t="s">
        <v>975</v>
      </c>
      <c r="D855" s="9" t="s">
        <v>2262</v>
      </c>
      <c r="E855" s="9"/>
      <c r="F855" s="9">
        <v>16</v>
      </c>
      <c r="G855" s="9">
        <v>38</v>
      </c>
      <c r="H855" s="9">
        <f t="shared" ref="H855:H864" si="48">F855+G855</f>
        <v>54</v>
      </c>
      <c r="I855" s="11"/>
      <c r="J855" s="11"/>
      <c r="K855" s="51" t="s">
        <v>2272</v>
      </c>
      <c r="L855" s="12"/>
      <c r="M855" s="12">
        <f t="shared" si="47"/>
        <v>19880000</v>
      </c>
      <c r="N855" s="12"/>
      <c r="O855" s="2">
        <f t="shared" ref="O855:O864" si="49">H855*400000</f>
        <v>21600000</v>
      </c>
      <c r="Q855" s="50">
        <v>24850000</v>
      </c>
      <c r="R855" s="2">
        <v>460185.18518518517</v>
      </c>
      <c r="T855" s="2">
        <f t="shared" ref="T855:T864" si="50">Q855/H855</f>
        <v>460185.18518518517</v>
      </c>
    </row>
    <row r="856" spans="1:20" ht="24" hidden="1" customHeight="1" x14ac:dyDescent="0.2">
      <c r="A856" s="8"/>
      <c r="B856" s="14" t="s">
        <v>713</v>
      </c>
      <c r="C856" s="14" t="s">
        <v>975</v>
      </c>
      <c r="D856" s="14" t="s">
        <v>2263</v>
      </c>
      <c r="E856" s="14"/>
      <c r="F856" s="14">
        <v>16</v>
      </c>
      <c r="G856" s="14">
        <v>38</v>
      </c>
      <c r="H856" s="14">
        <f t="shared" si="48"/>
        <v>54</v>
      </c>
      <c r="I856" s="11"/>
      <c r="J856" s="11"/>
      <c r="K856" s="51" t="s">
        <v>2272</v>
      </c>
      <c r="L856" s="12"/>
      <c r="M856" s="12">
        <f t="shared" si="47"/>
        <v>18360000</v>
      </c>
      <c r="N856" s="12"/>
      <c r="O856" s="2">
        <f t="shared" si="49"/>
        <v>21600000</v>
      </c>
      <c r="Q856" s="50">
        <v>22950000</v>
      </c>
      <c r="R856" s="2">
        <v>425000</v>
      </c>
      <c r="T856" s="2">
        <f t="shared" si="50"/>
        <v>425000</v>
      </c>
    </row>
    <row r="857" spans="1:20" ht="24" hidden="1" customHeight="1" x14ac:dyDescent="0.2">
      <c r="A857" s="8"/>
      <c r="B857" s="9" t="s">
        <v>713</v>
      </c>
      <c r="C857" s="9" t="s">
        <v>975</v>
      </c>
      <c r="D857" s="9" t="s">
        <v>2264</v>
      </c>
      <c r="E857" s="9"/>
      <c r="F857" s="9">
        <v>15</v>
      </c>
      <c r="G857" s="9">
        <v>36</v>
      </c>
      <c r="H857" s="9">
        <f t="shared" si="48"/>
        <v>51</v>
      </c>
      <c r="I857" s="11"/>
      <c r="J857" s="11"/>
      <c r="K857" s="51" t="s">
        <v>2272</v>
      </c>
      <c r="L857" s="12"/>
      <c r="M857" s="12">
        <f t="shared" si="47"/>
        <v>20280000</v>
      </c>
      <c r="N857" s="12"/>
      <c r="O857" s="2">
        <f t="shared" si="49"/>
        <v>20400000</v>
      </c>
      <c r="Q857" s="50">
        <v>25350000</v>
      </c>
      <c r="R857" s="2">
        <v>497058.82352941175</v>
      </c>
      <c r="T857" s="2">
        <f t="shared" si="50"/>
        <v>497058.82352941175</v>
      </c>
    </row>
    <row r="858" spans="1:20" ht="24" hidden="1" customHeight="1" x14ac:dyDescent="0.2">
      <c r="A858" s="8"/>
      <c r="B858" s="14" t="s">
        <v>713</v>
      </c>
      <c r="C858" s="14" t="s">
        <v>975</v>
      </c>
      <c r="D858" s="14" t="s">
        <v>2265</v>
      </c>
      <c r="E858" s="14"/>
      <c r="F858" s="14">
        <v>15</v>
      </c>
      <c r="G858" s="14">
        <v>36</v>
      </c>
      <c r="H858" s="14">
        <f t="shared" si="48"/>
        <v>51</v>
      </c>
      <c r="I858" s="11"/>
      <c r="J858" s="11"/>
      <c r="K858" s="51" t="s">
        <v>2272</v>
      </c>
      <c r="L858" s="12"/>
      <c r="M858" s="12">
        <f t="shared" si="47"/>
        <v>17400000</v>
      </c>
      <c r="N858" s="12"/>
      <c r="O858" s="2">
        <f t="shared" si="49"/>
        <v>20400000</v>
      </c>
      <c r="Q858" s="50">
        <v>21750000</v>
      </c>
      <c r="R858" s="2">
        <v>426470.5882352941</v>
      </c>
      <c r="T858" s="2">
        <f t="shared" si="50"/>
        <v>426470.5882352941</v>
      </c>
    </row>
    <row r="859" spans="1:20" ht="24" hidden="1" customHeight="1" x14ac:dyDescent="0.2">
      <c r="A859" s="8"/>
      <c r="B859" s="9" t="s">
        <v>713</v>
      </c>
      <c r="C859" s="9" t="s">
        <v>975</v>
      </c>
      <c r="D859" s="9" t="s">
        <v>2266</v>
      </c>
      <c r="E859" s="9"/>
      <c r="F859" s="9">
        <v>15</v>
      </c>
      <c r="G859" s="9">
        <v>36</v>
      </c>
      <c r="H859" s="9">
        <f t="shared" si="48"/>
        <v>51</v>
      </c>
      <c r="I859" s="11"/>
      <c r="J859" s="11"/>
      <c r="K859" s="51" t="s">
        <v>2272</v>
      </c>
      <c r="L859" s="12"/>
      <c r="M859" s="12">
        <f t="shared" si="47"/>
        <v>17400000</v>
      </c>
      <c r="N859" s="12"/>
      <c r="O859" s="2">
        <f t="shared" si="49"/>
        <v>20400000</v>
      </c>
      <c r="Q859" s="50">
        <v>21750000</v>
      </c>
      <c r="R859" s="2">
        <v>426470.5882352941</v>
      </c>
      <c r="T859" s="2">
        <f t="shared" si="50"/>
        <v>426470.5882352941</v>
      </c>
    </row>
    <row r="860" spans="1:20" ht="24" hidden="1" customHeight="1" x14ac:dyDescent="0.2">
      <c r="A860" s="8"/>
      <c r="B860" s="14" t="s">
        <v>713</v>
      </c>
      <c r="C860" s="14" t="s">
        <v>975</v>
      </c>
      <c r="D860" s="14" t="s">
        <v>2267</v>
      </c>
      <c r="E860" s="14"/>
      <c r="F860" s="14">
        <v>14</v>
      </c>
      <c r="G860" s="14">
        <v>10</v>
      </c>
      <c r="H860" s="14">
        <f t="shared" si="48"/>
        <v>24</v>
      </c>
      <c r="I860" s="11"/>
      <c r="J860" s="11"/>
      <c r="K860" s="51" t="s">
        <v>2272</v>
      </c>
      <c r="L860" s="12"/>
      <c r="M860" s="12">
        <f t="shared" si="47"/>
        <v>8200000</v>
      </c>
      <c r="N860" s="12"/>
      <c r="O860" s="2">
        <f t="shared" si="49"/>
        <v>9600000</v>
      </c>
      <c r="Q860" s="50">
        <v>10250000</v>
      </c>
      <c r="R860" s="2">
        <v>427083.33333333331</v>
      </c>
      <c r="T860" s="2">
        <f t="shared" si="50"/>
        <v>427083.33333333331</v>
      </c>
    </row>
    <row r="861" spans="1:20" ht="24" hidden="1" customHeight="1" x14ac:dyDescent="0.2">
      <c r="A861" s="8"/>
      <c r="B861" s="9" t="s">
        <v>713</v>
      </c>
      <c r="C861" s="9" t="s">
        <v>975</v>
      </c>
      <c r="D861" s="9" t="s">
        <v>2268</v>
      </c>
      <c r="E861" s="9"/>
      <c r="F861" s="9">
        <v>10</v>
      </c>
      <c r="G861" s="9">
        <v>20</v>
      </c>
      <c r="H861" s="9">
        <f t="shared" si="48"/>
        <v>30</v>
      </c>
      <c r="I861" s="11"/>
      <c r="J861" s="11"/>
      <c r="K861" s="51" t="s">
        <v>2272</v>
      </c>
      <c r="L861" s="12"/>
      <c r="M861" s="12">
        <f t="shared" si="47"/>
        <v>12840000</v>
      </c>
      <c r="N861" s="12"/>
      <c r="O861" s="2">
        <f t="shared" si="49"/>
        <v>12000000</v>
      </c>
      <c r="Q861" s="50">
        <v>16050000</v>
      </c>
      <c r="R861" s="2">
        <v>535000</v>
      </c>
      <c r="T861" s="2">
        <f t="shared" si="50"/>
        <v>535000</v>
      </c>
    </row>
    <row r="862" spans="1:20" ht="24" hidden="1" customHeight="1" x14ac:dyDescent="0.2">
      <c r="A862" s="8"/>
      <c r="B862" s="14" t="s">
        <v>713</v>
      </c>
      <c r="C862" s="14" t="s">
        <v>975</v>
      </c>
      <c r="D862" s="14" t="s">
        <v>2269</v>
      </c>
      <c r="E862" s="14"/>
      <c r="F862" s="14">
        <v>10</v>
      </c>
      <c r="G862" s="14">
        <v>20</v>
      </c>
      <c r="H862" s="14">
        <f t="shared" si="48"/>
        <v>30</v>
      </c>
      <c r="I862" s="11"/>
      <c r="J862" s="11"/>
      <c r="K862" s="51" t="s">
        <v>2272</v>
      </c>
      <c r="L862" s="12"/>
      <c r="M862" s="12"/>
      <c r="N862" s="12"/>
      <c r="O862" s="2">
        <f t="shared" si="49"/>
        <v>12000000</v>
      </c>
      <c r="Q862" s="50">
        <v>16050000</v>
      </c>
      <c r="R862" s="2">
        <v>535000</v>
      </c>
      <c r="T862" s="2">
        <f t="shared" si="50"/>
        <v>535000</v>
      </c>
    </row>
    <row r="863" spans="1:20" ht="24" hidden="1" customHeight="1" x14ac:dyDescent="0.2">
      <c r="A863" s="8"/>
      <c r="B863" s="9" t="s">
        <v>713</v>
      </c>
      <c r="C863" s="9" t="s">
        <v>975</v>
      </c>
      <c r="D863" s="9" t="s">
        <v>2270</v>
      </c>
      <c r="E863" s="9"/>
      <c r="F863" s="9">
        <v>28</v>
      </c>
      <c r="G863" s="9">
        <v>14</v>
      </c>
      <c r="H863" s="9">
        <f t="shared" si="48"/>
        <v>42</v>
      </c>
      <c r="I863" s="11"/>
      <c r="J863" s="11"/>
      <c r="K863" s="51" t="s">
        <v>2272</v>
      </c>
      <c r="L863" s="12"/>
      <c r="M863" s="12"/>
      <c r="N863" s="12"/>
      <c r="O863" s="2">
        <f t="shared" si="49"/>
        <v>16800000</v>
      </c>
      <c r="Q863" s="50">
        <v>16450000</v>
      </c>
      <c r="R863" s="2">
        <v>391666.66666666669</v>
      </c>
      <c r="T863" s="2">
        <f t="shared" si="50"/>
        <v>391666.66666666669</v>
      </c>
    </row>
    <row r="864" spans="1:20" ht="24" hidden="1" customHeight="1" x14ac:dyDescent="0.2">
      <c r="A864" s="8"/>
      <c r="B864" s="14" t="s">
        <v>713</v>
      </c>
      <c r="C864" s="14" t="s">
        <v>975</v>
      </c>
      <c r="D864" s="14" t="s">
        <v>2271</v>
      </c>
      <c r="E864" s="14"/>
      <c r="F864" s="14">
        <v>28</v>
      </c>
      <c r="G864" s="14">
        <v>12</v>
      </c>
      <c r="H864" s="14">
        <f t="shared" si="48"/>
        <v>40</v>
      </c>
      <c r="I864" s="11"/>
      <c r="J864" s="11"/>
      <c r="K864" s="51" t="s">
        <v>2272</v>
      </c>
      <c r="L864" s="12"/>
      <c r="M864" s="12"/>
      <c r="N864" s="12"/>
      <c r="O864" s="2">
        <f t="shared" si="49"/>
        <v>16000000</v>
      </c>
      <c r="Q864" s="50">
        <v>15450000</v>
      </c>
      <c r="R864" s="2">
        <v>386250</v>
      </c>
      <c r="T864" s="2">
        <f t="shared" si="50"/>
        <v>386250</v>
      </c>
    </row>
    <row r="865" spans="1:16" ht="24" hidden="1" customHeight="1" x14ac:dyDescent="0.2">
      <c r="A865" s="13">
        <v>840</v>
      </c>
      <c r="B865" s="14" t="s">
        <v>713</v>
      </c>
      <c r="C865" s="14" t="s">
        <v>999</v>
      </c>
      <c r="D865" s="14" t="s">
        <v>1000</v>
      </c>
      <c r="E865" s="15" t="s">
        <v>1001</v>
      </c>
      <c r="F865" s="13">
        <v>39</v>
      </c>
      <c r="G865" s="13">
        <v>101</v>
      </c>
      <c r="H865" s="13">
        <v>140</v>
      </c>
      <c r="I865" s="11">
        <v>34294080</v>
      </c>
      <c r="J865" s="11">
        <v>29776240</v>
      </c>
      <c r="K865" s="11">
        <v>34294080</v>
      </c>
      <c r="L865" s="11">
        <v>29776240</v>
      </c>
      <c r="M865" s="11">
        <f t="shared" si="45"/>
        <v>27435264</v>
      </c>
      <c r="N865" s="11">
        <f t="shared" si="46"/>
        <v>23820992</v>
      </c>
      <c r="O865" s="2">
        <f t="shared" si="44"/>
        <v>41152896</v>
      </c>
      <c r="P865" s="32">
        <v>0.2</v>
      </c>
    </row>
    <row r="866" spans="1:16" ht="24" hidden="1" customHeight="1" x14ac:dyDescent="0.2">
      <c r="A866" s="8">
        <v>841</v>
      </c>
      <c r="B866" s="9" t="s">
        <v>713</v>
      </c>
      <c r="C866" s="9" t="s">
        <v>999</v>
      </c>
      <c r="D866" s="9" t="s">
        <v>1002</v>
      </c>
      <c r="E866" s="10">
        <v>721420290030001</v>
      </c>
      <c r="F866" s="8">
        <v>47</v>
      </c>
      <c r="G866" s="8">
        <v>100</v>
      </c>
      <c r="H866" s="8">
        <v>147</v>
      </c>
      <c r="I866" s="11">
        <v>32477120</v>
      </c>
      <c r="J866" s="11">
        <v>29493066.666666668</v>
      </c>
      <c r="K866" s="12">
        <v>32477120</v>
      </c>
      <c r="L866" s="12">
        <v>29493066.666666668</v>
      </c>
      <c r="M866" s="12">
        <f t="shared" si="45"/>
        <v>25981696</v>
      </c>
      <c r="N866" s="12">
        <f t="shared" si="46"/>
        <v>23594453.333333336</v>
      </c>
      <c r="O866" s="2">
        <f t="shared" si="44"/>
        <v>38972544</v>
      </c>
      <c r="P866" s="32">
        <v>0.2</v>
      </c>
    </row>
    <row r="867" spans="1:16" ht="24" hidden="1" customHeight="1" x14ac:dyDescent="0.2">
      <c r="A867" s="13">
        <v>842</v>
      </c>
      <c r="B867" s="14" t="s">
        <v>713</v>
      </c>
      <c r="C867" s="14" t="s">
        <v>999</v>
      </c>
      <c r="D867" s="14" t="s">
        <v>1003</v>
      </c>
      <c r="E867" s="15" t="s">
        <v>1004</v>
      </c>
      <c r="F867" s="13">
        <v>47</v>
      </c>
      <c r="G867" s="13">
        <v>100</v>
      </c>
      <c r="H867" s="13">
        <v>147</v>
      </c>
      <c r="I867" s="11">
        <v>35777280</v>
      </c>
      <c r="J867" s="11">
        <v>30706480</v>
      </c>
      <c r="K867" s="11">
        <v>35777280</v>
      </c>
      <c r="L867" s="11">
        <v>30706480</v>
      </c>
      <c r="M867" s="11">
        <f t="shared" si="45"/>
        <v>28621824</v>
      </c>
      <c r="N867" s="11">
        <f t="shared" si="46"/>
        <v>24565184</v>
      </c>
      <c r="O867" s="2">
        <f t="shared" si="44"/>
        <v>42932736</v>
      </c>
      <c r="P867" s="32">
        <v>0.2</v>
      </c>
    </row>
    <row r="868" spans="1:16" ht="24" hidden="1" customHeight="1" x14ac:dyDescent="0.2">
      <c r="A868" s="8">
        <v>843</v>
      </c>
      <c r="B868" s="9" t="s">
        <v>713</v>
      </c>
      <c r="C868" s="9" t="s">
        <v>999</v>
      </c>
      <c r="D868" s="9" t="s">
        <v>1005</v>
      </c>
      <c r="E868" s="10">
        <v>226340290000011</v>
      </c>
      <c r="F868" s="8">
        <v>36</v>
      </c>
      <c r="G868" s="8">
        <v>14</v>
      </c>
      <c r="H868" s="8">
        <v>50</v>
      </c>
      <c r="I868" s="11">
        <v>15857413.333333334</v>
      </c>
      <c r="J868" s="11">
        <v>14372720</v>
      </c>
      <c r="K868" s="12">
        <v>15857413.333333334</v>
      </c>
      <c r="L868" s="12">
        <v>14372720</v>
      </c>
      <c r="M868" s="12">
        <f t="shared" si="45"/>
        <v>12685930.666666668</v>
      </c>
      <c r="N868" s="12">
        <f t="shared" si="46"/>
        <v>11498176</v>
      </c>
      <c r="O868" s="2">
        <f t="shared" si="44"/>
        <v>19028896</v>
      </c>
      <c r="P868" s="32">
        <v>0.2</v>
      </c>
    </row>
    <row r="869" spans="1:16" ht="24" hidden="1" customHeight="1" x14ac:dyDescent="0.2">
      <c r="A869" s="13">
        <v>844</v>
      </c>
      <c r="B869" s="14" t="s">
        <v>713</v>
      </c>
      <c r="C869" s="14" t="s">
        <v>999</v>
      </c>
      <c r="D869" s="14" t="s">
        <v>1006</v>
      </c>
      <c r="E869" s="15">
        <v>711420290020001</v>
      </c>
      <c r="F869" s="13">
        <v>52</v>
      </c>
      <c r="G869" s="13">
        <v>113</v>
      </c>
      <c r="H869" s="13">
        <v>165</v>
      </c>
      <c r="I869" s="11">
        <v>36266720</v>
      </c>
      <c r="J869" s="11">
        <v>33187146.666666668</v>
      </c>
      <c r="K869" s="11">
        <v>36266720</v>
      </c>
      <c r="L869" s="11">
        <v>33187146.666666668</v>
      </c>
      <c r="M869" s="11">
        <f t="shared" si="45"/>
        <v>29013376</v>
      </c>
      <c r="N869" s="11">
        <f t="shared" si="46"/>
        <v>26549717.333333336</v>
      </c>
      <c r="O869" s="2">
        <f t="shared" si="44"/>
        <v>43520064</v>
      </c>
      <c r="P869" s="32">
        <v>0.2</v>
      </c>
    </row>
    <row r="870" spans="1:16" ht="24" hidden="1" customHeight="1" x14ac:dyDescent="0.2">
      <c r="A870" s="8">
        <v>845</v>
      </c>
      <c r="B870" s="9" t="s">
        <v>713</v>
      </c>
      <c r="C870" s="9" t="s">
        <v>999</v>
      </c>
      <c r="D870" s="9" t="s">
        <v>1007</v>
      </c>
      <c r="E870" s="10">
        <v>311130290020002</v>
      </c>
      <c r="F870" s="8">
        <v>35</v>
      </c>
      <c r="G870" s="8">
        <v>115</v>
      </c>
      <c r="H870" s="8">
        <v>150</v>
      </c>
      <c r="I870" s="11">
        <v>39187746.666666664</v>
      </c>
      <c r="J870" s="11">
        <v>35749920</v>
      </c>
      <c r="K870" s="12">
        <v>39187746.666666664</v>
      </c>
      <c r="L870" s="12">
        <v>35749920</v>
      </c>
      <c r="M870" s="12">
        <f t="shared" si="45"/>
        <v>31350197.333333332</v>
      </c>
      <c r="N870" s="12">
        <f t="shared" si="46"/>
        <v>28599936</v>
      </c>
      <c r="O870" s="2">
        <f t="shared" si="44"/>
        <v>47025296</v>
      </c>
      <c r="P870" s="32">
        <v>0.2</v>
      </c>
    </row>
    <row r="871" spans="1:16" ht="24" hidden="1" customHeight="1" x14ac:dyDescent="0.2">
      <c r="A871" s="13">
        <v>846</v>
      </c>
      <c r="B871" s="14" t="s">
        <v>713</v>
      </c>
      <c r="C871" s="14" t="s">
        <v>999</v>
      </c>
      <c r="D871" s="14" t="s">
        <v>1008</v>
      </c>
      <c r="E871" s="15">
        <v>711420290080001</v>
      </c>
      <c r="F871" s="13">
        <v>55</v>
      </c>
      <c r="G871" s="13">
        <v>115</v>
      </c>
      <c r="H871" s="13">
        <v>170</v>
      </c>
      <c r="I871" s="11">
        <v>37560960</v>
      </c>
      <c r="J871" s="11">
        <v>34298640</v>
      </c>
      <c r="K871" s="11">
        <v>37560960</v>
      </c>
      <c r="L871" s="11">
        <v>34298640</v>
      </c>
      <c r="M871" s="11">
        <f t="shared" si="45"/>
        <v>30048768</v>
      </c>
      <c r="N871" s="11">
        <f t="shared" si="46"/>
        <v>27438912</v>
      </c>
      <c r="O871" s="2">
        <f t="shared" si="44"/>
        <v>45073152</v>
      </c>
      <c r="P871" s="32">
        <v>0.2</v>
      </c>
    </row>
    <row r="872" spans="1:16" ht="24" hidden="1" customHeight="1" x14ac:dyDescent="0.2">
      <c r="A872" s="8">
        <v>847</v>
      </c>
      <c r="B872" s="9" t="s">
        <v>713</v>
      </c>
      <c r="C872" s="9" t="s">
        <v>999</v>
      </c>
      <c r="D872" s="9" t="s">
        <v>1009</v>
      </c>
      <c r="E872" s="10" t="s">
        <v>1010</v>
      </c>
      <c r="F872" s="8">
        <v>55</v>
      </c>
      <c r="G872" s="8">
        <v>115</v>
      </c>
      <c r="H872" s="8">
        <v>170</v>
      </c>
      <c r="I872" s="11">
        <v>40489200</v>
      </c>
      <c r="J872" s="11">
        <v>35625960</v>
      </c>
      <c r="K872" s="12">
        <v>40489200</v>
      </c>
      <c r="L872" s="12">
        <v>35625960</v>
      </c>
      <c r="M872" s="12">
        <f t="shared" si="45"/>
        <v>32391360</v>
      </c>
      <c r="N872" s="12">
        <f t="shared" si="46"/>
        <v>28500768</v>
      </c>
      <c r="O872" s="2">
        <f t="shared" si="44"/>
        <v>48587040</v>
      </c>
      <c r="P872" s="32">
        <v>0.2</v>
      </c>
    </row>
    <row r="873" spans="1:16" ht="24" hidden="1" customHeight="1" x14ac:dyDescent="0.2">
      <c r="A873" s="13">
        <v>848</v>
      </c>
      <c r="B873" s="14" t="s">
        <v>713</v>
      </c>
      <c r="C873" s="14" t="s">
        <v>999</v>
      </c>
      <c r="D873" s="14" t="s">
        <v>1011</v>
      </c>
      <c r="E873" s="15">
        <v>132340290010021</v>
      </c>
      <c r="F873" s="13">
        <v>8</v>
      </c>
      <c r="G873" s="13">
        <v>32</v>
      </c>
      <c r="H873" s="13">
        <v>40</v>
      </c>
      <c r="I873" s="11">
        <v>12692320</v>
      </c>
      <c r="J873" s="11">
        <v>11605733.333333334</v>
      </c>
      <c r="K873" s="11">
        <v>12692320</v>
      </c>
      <c r="L873" s="11">
        <v>11605733.333333334</v>
      </c>
      <c r="M873" s="11">
        <f t="shared" si="45"/>
        <v>10153856</v>
      </c>
      <c r="N873" s="11">
        <f t="shared" si="46"/>
        <v>9284586.6666666679</v>
      </c>
      <c r="O873" s="2">
        <f t="shared" si="44"/>
        <v>15230784</v>
      </c>
      <c r="P873" s="32">
        <v>0.2</v>
      </c>
    </row>
    <row r="874" spans="1:16" ht="24" hidden="1" customHeight="1" x14ac:dyDescent="0.2">
      <c r="A874" s="8">
        <v>849</v>
      </c>
      <c r="B874" s="9" t="s">
        <v>713</v>
      </c>
      <c r="C874" s="9" t="s">
        <v>999</v>
      </c>
      <c r="D874" s="9" t="s">
        <v>1012</v>
      </c>
      <c r="E874" s="10">
        <v>311230290470031</v>
      </c>
      <c r="F874" s="8">
        <v>70</v>
      </c>
      <c r="G874" s="8">
        <v>40</v>
      </c>
      <c r="H874" s="8">
        <v>110</v>
      </c>
      <c r="I874" s="11">
        <v>28146306.666666668</v>
      </c>
      <c r="J874" s="11">
        <v>25762880</v>
      </c>
      <c r="K874" s="12">
        <v>28146306.666666668</v>
      </c>
      <c r="L874" s="12">
        <v>25762880</v>
      </c>
      <c r="M874" s="12">
        <f t="shared" si="45"/>
        <v>22517045.333333336</v>
      </c>
      <c r="N874" s="12">
        <f t="shared" si="46"/>
        <v>20610304</v>
      </c>
      <c r="O874" s="2">
        <f t="shared" si="44"/>
        <v>33775568</v>
      </c>
      <c r="P874" s="32">
        <v>0.2</v>
      </c>
    </row>
    <row r="875" spans="1:16" ht="24" hidden="1" customHeight="1" x14ac:dyDescent="0.2">
      <c r="A875" s="13">
        <v>850</v>
      </c>
      <c r="B875" s="14" t="s">
        <v>713</v>
      </c>
      <c r="C875" s="14" t="s">
        <v>999</v>
      </c>
      <c r="D875" s="14" t="s">
        <v>1013</v>
      </c>
      <c r="E875" s="15" t="s">
        <v>1014</v>
      </c>
      <c r="F875" s="13">
        <v>69</v>
      </c>
      <c r="G875" s="13">
        <v>201</v>
      </c>
      <c r="H875" s="13">
        <v>270</v>
      </c>
      <c r="I875" s="11">
        <v>65334720</v>
      </c>
      <c r="J875" s="11">
        <v>56488480</v>
      </c>
      <c r="K875" s="11">
        <v>65334720</v>
      </c>
      <c r="L875" s="11">
        <v>56488480</v>
      </c>
      <c r="M875" s="11">
        <f t="shared" si="45"/>
        <v>52267776</v>
      </c>
      <c r="N875" s="11">
        <f t="shared" si="46"/>
        <v>45190784</v>
      </c>
      <c r="O875" s="2">
        <f t="shared" si="44"/>
        <v>78401664</v>
      </c>
      <c r="P875" s="32">
        <v>0.2</v>
      </c>
    </row>
    <row r="876" spans="1:16" ht="24" hidden="1" customHeight="1" x14ac:dyDescent="0.2">
      <c r="A876" s="8">
        <v>851</v>
      </c>
      <c r="B876" s="9" t="s">
        <v>713</v>
      </c>
      <c r="C876" s="9" t="s">
        <v>999</v>
      </c>
      <c r="D876" s="9" t="s">
        <v>1015</v>
      </c>
      <c r="E876" s="10">
        <v>214240290030031</v>
      </c>
      <c r="F876" s="8">
        <v>23</v>
      </c>
      <c r="G876" s="8">
        <v>33</v>
      </c>
      <c r="H876" s="8">
        <v>56</v>
      </c>
      <c r="I876" s="11">
        <v>17505986.666666668</v>
      </c>
      <c r="J876" s="11">
        <v>16010906.666666666</v>
      </c>
      <c r="K876" s="12">
        <v>17505986.666666668</v>
      </c>
      <c r="L876" s="12">
        <v>16010906.666666666</v>
      </c>
      <c r="M876" s="12">
        <f t="shared" si="45"/>
        <v>14004789.333333336</v>
      </c>
      <c r="N876" s="12">
        <f t="shared" si="46"/>
        <v>12808725.333333334</v>
      </c>
      <c r="O876" s="2">
        <f t="shared" si="44"/>
        <v>21007184</v>
      </c>
      <c r="P876" s="32">
        <v>0.2</v>
      </c>
    </row>
    <row r="877" spans="1:16" ht="24" hidden="1" customHeight="1" x14ac:dyDescent="0.2">
      <c r="A877" s="13">
        <v>852</v>
      </c>
      <c r="B877" s="14" t="s">
        <v>713</v>
      </c>
      <c r="C877" s="14" t="s">
        <v>999</v>
      </c>
      <c r="D877" s="14" t="s">
        <v>1016</v>
      </c>
      <c r="E877" s="15">
        <v>214240290030002</v>
      </c>
      <c r="F877" s="13">
        <v>52</v>
      </c>
      <c r="G877" s="13">
        <v>98</v>
      </c>
      <c r="H877" s="13">
        <v>150</v>
      </c>
      <c r="I877" s="11">
        <v>46480613.333333336</v>
      </c>
      <c r="J877" s="11">
        <v>42531173.333333336</v>
      </c>
      <c r="K877" s="11">
        <v>46480613.333333336</v>
      </c>
      <c r="L877" s="11">
        <v>42531173.333333336</v>
      </c>
      <c r="M877" s="11">
        <f t="shared" si="45"/>
        <v>37184490.666666672</v>
      </c>
      <c r="N877" s="11">
        <f t="shared" si="46"/>
        <v>34024938.666666672</v>
      </c>
      <c r="O877" s="2">
        <f t="shared" si="44"/>
        <v>55776736</v>
      </c>
      <c r="P877" s="32">
        <v>0.2</v>
      </c>
    </row>
    <row r="878" spans="1:16" ht="24" hidden="1" customHeight="1" x14ac:dyDescent="0.2">
      <c r="A878" s="8">
        <v>853</v>
      </c>
      <c r="B878" s="9" t="s">
        <v>713</v>
      </c>
      <c r="C878" s="9" t="s">
        <v>999</v>
      </c>
      <c r="D878" s="9" t="s">
        <v>1017</v>
      </c>
      <c r="E878" s="10">
        <v>711320290030002</v>
      </c>
      <c r="F878" s="8">
        <v>46</v>
      </c>
      <c r="G878" s="8">
        <v>104</v>
      </c>
      <c r="H878" s="8">
        <v>150</v>
      </c>
      <c r="I878" s="11">
        <v>33755840</v>
      </c>
      <c r="J878" s="11">
        <v>30803146.666666668</v>
      </c>
      <c r="K878" s="12">
        <v>33755840</v>
      </c>
      <c r="L878" s="12">
        <v>30803146.666666668</v>
      </c>
      <c r="M878" s="12">
        <f t="shared" si="45"/>
        <v>27004672</v>
      </c>
      <c r="N878" s="12">
        <f t="shared" si="46"/>
        <v>24642517.333333336</v>
      </c>
      <c r="O878" s="2">
        <f t="shared" si="44"/>
        <v>40507008</v>
      </c>
      <c r="P878" s="32">
        <v>0.2</v>
      </c>
    </row>
    <row r="879" spans="1:16" ht="24" hidden="1" customHeight="1" x14ac:dyDescent="0.2">
      <c r="A879" s="13">
        <v>854</v>
      </c>
      <c r="B879" s="14" t="s">
        <v>713</v>
      </c>
      <c r="C879" s="14" t="s">
        <v>999</v>
      </c>
      <c r="D879" s="14" t="s">
        <v>1018</v>
      </c>
      <c r="E879" s="15" t="s">
        <v>1019</v>
      </c>
      <c r="F879" s="13">
        <v>44</v>
      </c>
      <c r="G879" s="13">
        <v>106</v>
      </c>
      <c r="H879" s="13">
        <v>150</v>
      </c>
      <c r="I879" s="11">
        <v>36823440</v>
      </c>
      <c r="J879" s="11">
        <v>32330920</v>
      </c>
      <c r="K879" s="11">
        <v>36823440</v>
      </c>
      <c r="L879" s="11">
        <v>32330920</v>
      </c>
      <c r="M879" s="11">
        <f t="shared" si="45"/>
        <v>29458752</v>
      </c>
      <c r="N879" s="11">
        <f t="shared" si="46"/>
        <v>25864736</v>
      </c>
      <c r="O879" s="2">
        <f t="shared" si="44"/>
        <v>44188128</v>
      </c>
      <c r="P879" s="32">
        <v>0.2</v>
      </c>
    </row>
    <row r="880" spans="1:16" ht="24" hidden="1" customHeight="1" x14ac:dyDescent="0.2">
      <c r="A880" s="8">
        <v>855</v>
      </c>
      <c r="B880" s="9" t="s">
        <v>713</v>
      </c>
      <c r="C880" s="9" t="s">
        <v>999</v>
      </c>
      <c r="D880" s="9" t="s">
        <v>1020</v>
      </c>
      <c r="E880" s="10">
        <v>311830290010021</v>
      </c>
      <c r="F880" s="8">
        <v>40</v>
      </c>
      <c r="G880" s="8">
        <v>52</v>
      </c>
      <c r="H880" s="8">
        <v>92</v>
      </c>
      <c r="I880" s="11">
        <v>23558333.333333332</v>
      </c>
      <c r="J880" s="11">
        <v>21433440</v>
      </c>
      <c r="K880" s="12">
        <v>23558333.333333332</v>
      </c>
      <c r="L880" s="12">
        <v>21433440</v>
      </c>
      <c r="M880" s="12">
        <f t="shared" si="45"/>
        <v>18846666.666666668</v>
      </c>
      <c r="N880" s="12">
        <f t="shared" si="46"/>
        <v>17146752</v>
      </c>
      <c r="O880" s="2">
        <f t="shared" si="44"/>
        <v>28270000</v>
      </c>
      <c r="P880" s="32">
        <v>0.2</v>
      </c>
    </row>
    <row r="881" spans="1:16" ht="24" hidden="1" customHeight="1" x14ac:dyDescent="0.2">
      <c r="A881" s="13">
        <v>856</v>
      </c>
      <c r="B881" s="14" t="s">
        <v>713</v>
      </c>
      <c r="C881" s="14" t="s">
        <v>999</v>
      </c>
      <c r="D881" s="14" t="s">
        <v>1021</v>
      </c>
      <c r="E881" s="15">
        <v>711920290030001</v>
      </c>
      <c r="F881" s="13">
        <v>29</v>
      </c>
      <c r="G881" s="13">
        <v>184</v>
      </c>
      <c r="H881" s="13">
        <v>213</v>
      </c>
      <c r="I881" s="11">
        <v>47297440</v>
      </c>
      <c r="J881" s="11">
        <v>42899893.333333336</v>
      </c>
      <c r="K881" s="11">
        <v>47297440</v>
      </c>
      <c r="L881" s="11">
        <v>42899893.333333336</v>
      </c>
      <c r="M881" s="11">
        <f t="shared" si="45"/>
        <v>37837952</v>
      </c>
      <c r="N881" s="11">
        <f t="shared" si="46"/>
        <v>34319914.666666672</v>
      </c>
      <c r="O881" s="2">
        <f t="shared" si="44"/>
        <v>56756928</v>
      </c>
      <c r="P881" s="32">
        <v>0.2</v>
      </c>
    </row>
    <row r="882" spans="1:16" ht="24" hidden="1" customHeight="1" x14ac:dyDescent="0.2">
      <c r="A882" s="8">
        <v>857</v>
      </c>
      <c r="B882" s="9" t="s">
        <v>713</v>
      </c>
      <c r="C882" s="9" t="s">
        <v>999</v>
      </c>
      <c r="D882" s="9" t="s">
        <v>1022</v>
      </c>
      <c r="E882" s="10" t="s">
        <v>1023</v>
      </c>
      <c r="F882" s="8">
        <v>37</v>
      </c>
      <c r="G882" s="8">
        <v>149</v>
      </c>
      <c r="H882" s="8">
        <v>186</v>
      </c>
      <c r="I882" s="11">
        <v>44504880</v>
      </c>
      <c r="J882" s="11">
        <v>39084920</v>
      </c>
      <c r="K882" s="12">
        <v>44504880</v>
      </c>
      <c r="L882" s="12">
        <v>39084920</v>
      </c>
      <c r="M882" s="12">
        <f t="shared" si="45"/>
        <v>35603904</v>
      </c>
      <c r="N882" s="12">
        <f t="shared" si="46"/>
        <v>31267936</v>
      </c>
      <c r="O882" s="2">
        <f t="shared" si="44"/>
        <v>53405856</v>
      </c>
      <c r="P882" s="32">
        <v>0.2</v>
      </c>
    </row>
    <row r="883" spans="1:16" ht="24" hidden="1" customHeight="1" x14ac:dyDescent="0.2">
      <c r="A883" s="13">
        <v>858</v>
      </c>
      <c r="B883" s="14" t="s">
        <v>713</v>
      </c>
      <c r="C883" s="14" t="s">
        <v>999</v>
      </c>
      <c r="D883" s="14" t="s">
        <v>1024</v>
      </c>
      <c r="E883" s="15">
        <v>722120290010001</v>
      </c>
      <c r="F883" s="13">
        <v>54</v>
      </c>
      <c r="G883" s="13">
        <v>156</v>
      </c>
      <c r="H883" s="13">
        <v>210</v>
      </c>
      <c r="I883" s="11">
        <v>45976480</v>
      </c>
      <c r="J883" s="11">
        <v>41887413.333333336</v>
      </c>
      <c r="K883" s="11">
        <v>45976480</v>
      </c>
      <c r="L883" s="11">
        <v>41887413.333333336</v>
      </c>
      <c r="M883" s="11">
        <f t="shared" si="45"/>
        <v>36781184</v>
      </c>
      <c r="N883" s="11">
        <f t="shared" si="46"/>
        <v>33509930.666666672</v>
      </c>
      <c r="O883" s="2">
        <f t="shared" si="44"/>
        <v>55171776</v>
      </c>
      <c r="P883" s="32">
        <v>0.2</v>
      </c>
    </row>
    <row r="884" spans="1:16" ht="24" hidden="1" customHeight="1" x14ac:dyDescent="0.2">
      <c r="A884" s="8">
        <v>859</v>
      </c>
      <c r="B884" s="9" t="s">
        <v>713</v>
      </c>
      <c r="C884" s="9" t="s">
        <v>999</v>
      </c>
      <c r="D884" s="9" t="s">
        <v>1025</v>
      </c>
      <c r="E884" s="10" t="s">
        <v>1026</v>
      </c>
      <c r="F884" s="8">
        <v>65</v>
      </c>
      <c r="G884" s="8">
        <v>135</v>
      </c>
      <c r="H884" s="8">
        <v>200</v>
      </c>
      <c r="I884" s="11">
        <v>48814800</v>
      </c>
      <c r="J884" s="11">
        <v>42589160</v>
      </c>
      <c r="K884" s="12">
        <v>48814800</v>
      </c>
      <c r="L884" s="12">
        <v>42589160</v>
      </c>
      <c r="M884" s="12">
        <f t="shared" si="45"/>
        <v>39051840</v>
      </c>
      <c r="N884" s="12">
        <f t="shared" si="46"/>
        <v>34071328</v>
      </c>
      <c r="O884" s="2">
        <f t="shared" si="44"/>
        <v>58577760</v>
      </c>
      <c r="P884" s="32">
        <v>0.2</v>
      </c>
    </row>
    <row r="885" spans="1:16" ht="24" hidden="1" customHeight="1" x14ac:dyDescent="0.2">
      <c r="A885" s="13">
        <v>860</v>
      </c>
      <c r="B885" s="14" t="s">
        <v>713</v>
      </c>
      <c r="C885" s="14" t="s">
        <v>999</v>
      </c>
      <c r="D885" s="14" t="s">
        <v>1027</v>
      </c>
      <c r="E885" s="15">
        <v>711320290040002</v>
      </c>
      <c r="F885" s="13">
        <v>46</v>
      </c>
      <c r="G885" s="13">
        <v>104</v>
      </c>
      <c r="H885" s="13">
        <v>150</v>
      </c>
      <c r="I885" s="11">
        <v>33566240</v>
      </c>
      <c r="J885" s="11">
        <v>30566506.666666668</v>
      </c>
      <c r="K885" s="11">
        <v>33566240</v>
      </c>
      <c r="L885" s="11">
        <v>30566506.666666668</v>
      </c>
      <c r="M885" s="11">
        <f t="shared" si="45"/>
        <v>26852992</v>
      </c>
      <c r="N885" s="11">
        <f t="shared" si="46"/>
        <v>24453205.333333336</v>
      </c>
      <c r="O885" s="2">
        <f t="shared" si="44"/>
        <v>40279488</v>
      </c>
      <c r="P885" s="32">
        <v>0.2</v>
      </c>
    </row>
    <row r="886" spans="1:16" ht="24" hidden="1" customHeight="1" x14ac:dyDescent="0.2">
      <c r="A886" s="8">
        <v>861</v>
      </c>
      <c r="B886" s="9" t="s">
        <v>713</v>
      </c>
      <c r="C886" s="9" t="s">
        <v>999</v>
      </c>
      <c r="D886" s="9" t="s">
        <v>1028</v>
      </c>
      <c r="E886" s="10">
        <v>814220290010001</v>
      </c>
      <c r="F886" s="8">
        <v>47</v>
      </c>
      <c r="G886" s="8">
        <v>153</v>
      </c>
      <c r="H886" s="8">
        <v>200</v>
      </c>
      <c r="I886" s="11">
        <v>44466400</v>
      </c>
      <c r="J886" s="11">
        <v>40311413.333333336</v>
      </c>
      <c r="K886" s="12">
        <v>44466400</v>
      </c>
      <c r="L886" s="12">
        <v>40311413.333333336</v>
      </c>
      <c r="M886" s="12">
        <f t="shared" si="45"/>
        <v>35573120</v>
      </c>
      <c r="N886" s="12">
        <f t="shared" si="46"/>
        <v>32249130.666666672</v>
      </c>
      <c r="O886" s="2">
        <f t="shared" si="44"/>
        <v>53359680</v>
      </c>
      <c r="P886" s="32">
        <v>0.2</v>
      </c>
    </row>
    <row r="887" spans="1:16" ht="24" hidden="1" customHeight="1" x14ac:dyDescent="0.2">
      <c r="A887" s="13">
        <v>862</v>
      </c>
      <c r="B887" s="14" t="s">
        <v>713</v>
      </c>
      <c r="C887" s="14" t="s">
        <v>999</v>
      </c>
      <c r="D887" s="14" t="s">
        <v>1029</v>
      </c>
      <c r="E887" s="15">
        <v>311230290170001</v>
      </c>
      <c r="F887" s="13">
        <v>101</v>
      </c>
      <c r="G887" s="13">
        <v>244</v>
      </c>
      <c r="H887" s="13">
        <v>345</v>
      </c>
      <c r="I887" s="11">
        <v>88637213.333333328</v>
      </c>
      <c r="J887" s="11">
        <v>80696320</v>
      </c>
      <c r="K887" s="11">
        <v>88637213.333333328</v>
      </c>
      <c r="L887" s="11">
        <v>80696320</v>
      </c>
      <c r="M887" s="11">
        <f t="shared" si="45"/>
        <v>70909770.666666672</v>
      </c>
      <c r="N887" s="11">
        <f t="shared" si="46"/>
        <v>64557056</v>
      </c>
      <c r="O887" s="2">
        <f t="shared" si="44"/>
        <v>106364656</v>
      </c>
      <c r="P887" s="32">
        <v>0.2</v>
      </c>
    </row>
    <row r="888" spans="1:16" ht="24" hidden="1" customHeight="1" x14ac:dyDescent="0.2">
      <c r="A888" s="8">
        <v>863</v>
      </c>
      <c r="B888" s="9" t="s">
        <v>713</v>
      </c>
      <c r="C888" s="9" t="s">
        <v>999</v>
      </c>
      <c r="D888" s="9" t="s">
        <v>1030</v>
      </c>
      <c r="E888" s="10">
        <v>214240290220001</v>
      </c>
      <c r="F888" s="8">
        <v>16</v>
      </c>
      <c r="G888" s="8">
        <v>84</v>
      </c>
      <c r="H888" s="8">
        <v>100</v>
      </c>
      <c r="I888" s="11">
        <v>31117693.333333332</v>
      </c>
      <c r="J888" s="11">
        <v>28432186.666666668</v>
      </c>
      <c r="K888" s="12">
        <v>31117693.333333332</v>
      </c>
      <c r="L888" s="12">
        <v>28432186.666666668</v>
      </c>
      <c r="M888" s="12">
        <f t="shared" si="45"/>
        <v>24894154.666666668</v>
      </c>
      <c r="N888" s="12">
        <f t="shared" si="46"/>
        <v>22745749.333333336</v>
      </c>
      <c r="O888" s="2">
        <f t="shared" si="44"/>
        <v>37341232</v>
      </c>
      <c r="P888" s="32">
        <v>0.2</v>
      </c>
    </row>
    <row r="889" spans="1:16" ht="24" hidden="1" customHeight="1" x14ac:dyDescent="0.2">
      <c r="A889" s="13">
        <v>864</v>
      </c>
      <c r="B889" s="14" t="s">
        <v>713</v>
      </c>
      <c r="C889" s="14" t="s">
        <v>999</v>
      </c>
      <c r="D889" s="14" t="s">
        <v>1031</v>
      </c>
      <c r="E889" s="15">
        <v>214240290230001</v>
      </c>
      <c r="F889" s="13">
        <v>22</v>
      </c>
      <c r="G889" s="13">
        <v>78</v>
      </c>
      <c r="H889" s="13">
        <v>100</v>
      </c>
      <c r="I889" s="11">
        <v>31609760</v>
      </c>
      <c r="J889" s="11">
        <v>28919146.666666668</v>
      </c>
      <c r="K889" s="11">
        <v>31609760</v>
      </c>
      <c r="L889" s="11">
        <v>28919146.666666668</v>
      </c>
      <c r="M889" s="11">
        <f t="shared" si="45"/>
        <v>25287808</v>
      </c>
      <c r="N889" s="11">
        <f t="shared" si="46"/>
        <v>23135317.333333336</v>
      </c>
      <c r="O889" s="2">
        <f t="shared" si="44"/>
        <v>37931712</v>
      </c>
      <c r="P889" s="32">
        <v>0.2</v>
      </c>
    </row>
    <row r="890" spans="1:16" ht="24" hidden="1" customHeight="1" x14ac:dyDescent="0.2">
      <c r="A890" s="8">
        <v>865</v>
      </c>
      <c r="B890" s="9" t="s">
        <v>713</v>
      </c>
      <c r="C890" s="9" t="s">
        <v>999</v>
      </c>
      <c r="D890" s="9" t="s">
        <v>1032</v>
      </c>
      <c r="E890" s="10">
        <v>214240290080001</v>
      </c>
      <c r="F890" s="8">
        <v>42</v>
      </c>
      <c r="G890" s="8">
        <v>78</v>
      </c>
      <c r="H890" s="8">
        <v>120</v>
      </c>
      <c r="I890" s="11">
        <v>37063453.333333336</v>
      </c>
      <c r="J890" s="11">
        <v>33888506.666666664</v>
      </c>
      <c r="K890" s="12">
        <v>37063453.333333336</v>
      </c>
      <c r="L890" s="12">
        <v>33888506.666666664</v>
      </c>
      <c r="M890" s="12">
        <f t="shared" si="45"/>
        <v>29650762.666666672</v>
      </c>
      <c r="N890" s="12">
        <f t="shared" si="46"/>
        <v>27110805.333333332</v>
      </c>
      <c r="O890" s="2">
        <f t="shared" si="44"/>
        <v>44476144</v>
      </c>
      <c r="P890" s="32">
        <v>0.2</v>
      </c>
    </row>
    <row r="891" spans="1:16" ht="24" hidden="1" customHeight="1" x14ac:dyDescent="0.2">
      <c r="A891" s="13">
        <v>866</v>
      </c>
      <c r="B891" s="14" t="s">
        <v>713</v>
      </c>
      <c r="C891" s="14" t="s">
        <v>999</v>
      </c>
      <c r="D891" s="14" t="s">
        <v>1033</v>
      </c>
      <c r="E891" s="15">
        <v>214240290130011</v>
      </c>
      <c r="F891" s="13">
        <v>10</v>
      </c>
      <c r="G891" s="13">
        <v>38</v>
      </c>
      <c r="H891" s="13">
        <v>48</v>
      </c>
      <c r="I891" s="11">
        <v>14856226.666666666</v>
      </c>
      <c r="J891" s="11">
        <v>13588133.333333334</v>
      </c>
      <c r="K891" s="11">
        <v>14856226.666666666</v>
      </c>
      <c r="L891" s="11">
        <v>13588133.333333334</v>
      </c>
      <c r="M891" s="11">
        <f t="shared" si="45"/>
        <v>11884981.333333334</v>
      </c>
      <c r="N891" s="11">
        <f t="shared" si="46"/>
        <v>10870506.666666668</v>
      </c>
      <c r="O891" s="2">
        <f t="shared" ref="O891:O954" si="51">K891+K891*P891</f>
        <v>17827472</v>
      </c>
      <c r="P891" s="32">
        <v>0.2</v>
      </c>
    </row>
    <row r="892" spans="1:16" ht="24" hidden="1" customHeight="1" x14ac:dyDescent="0.2">
      <c r="A892" s="8">
        <v>867</v>
      </c>
      <c r="B892" s="9" t="s">
        <v>713</v>
      </c>
      <c r="C892" s="9" t="s">
        <v>999</v>
      </c>
      <c r="D892" s="9" t="s">
        <v>1034</v>
      </c>
      <c r="E892" s="10">
        <v>214240290000041</v>
      </c>
      <c r="F892" s="8">
        <v>8</v>
      </c>
      <c r="G892" s="8">
        <v>24</v>
      </c>
      <c r="H892" s="8">
        <v>32</v>
      </c>
      <c r="I892" s="11">
        <v>10089440</v>
      </c>
      <c r="J892" s="11">
        <v>9214906.666666666</v>
      </c>
      <c r="K892" s="12">
        <v>10089440</v>
      </c>
      <c r="L892" s="12">
        <v>9214906.666666666</v>
      </c>
      <c r="M892" s="12">
        <f t="shared" si="45"/>
        <v>8071552</v>
      </c>
      <c r="N892" s="12">
        <f t="shared" si="46"/>
        <v>7371925.333333333</v>
      </c>
      <c r="O892" s="2">
        <f t="shared" si="51"/>
        <v>12107328</v>
      </c>
      <c r="P892" s="32">
        <v>0.2</v>
      </c>
    </row>
    <row r="893" spans="1:16" ht="24" hidden="1" customHeight="1" x14ac:dyDescent="0.2">
      <c r="A893" s="13">
        <v>868</v>
      </c>
      <c r="B893" s="14" t="s">
        <v>713</v>
      </c>
      <c r="C893" s="14" t="s">
        <v>999</v>
      </c>
      <c r="D893" s="14" t="s">
        <v>1035</v>
      </c>
      <c r="E893" s="15">
        <v>214240290030051</v>
      </c>
      <c r="F893" s="13">
        <v>24</v>
      </c>
      <c r="G893" s="13">
        <v>36</v>
      </c>
      <c r="H893" s="13">
        <v>60</v>
      </c>
      <c r="I893" s="11">
        <v>18424093.333333332</v>
      </c>
      <c r="J893" s="11">
        <v>16835066.666666668</v>
      </c>
      <c r="K893" s="11">
        <v>18424093.333333332</v>
      </c>
      <c r="L893" s="11">
        <v>16835066.666666668</v>
      </c>
      <c r="M893" s="11">
        <f t="shared" si="45"/>
        <v>14739274.666666666</v>
      </c>
      <c r="N893" s="11">
        <f t="shared" si="46"/>
        <v>13468053.333333336</v>
      </c>
      <c r="O893" s="2">
        <f t="shared" si="51"/>
        <v>22108912</v>
      </c>
      <c r="P893" s="32">
        <v>0.2</v>
      </c>
    </row>
    <row r="894" spans="1:16" ht="24" hidden="1" customHeight="1" x14ac:dyDescent="0.2">
      <c r="A894" s="8">
        <v>869</v>
      </c>
      <c r="B894" s="9" t="s">
        <v>713</v>
      </c>
      <c r="C894" s="9" t="s">
        <v>999</v>
      </c>
      <c r="D894" s="9" t="s">
        <v>1036</v>
      </c>
      <c r="E894" s="10">
        <v>214240290030021</v>
      </c>
      <c r="F894" s="8">
        <v>39</v>
      </c>
      <c r="G894" s="8">
        <v>111</v>
      </c>
      <c r="H894" s="8">
        <v>150</v>
      </c>
      <c r="I894" s="11">
        <v>47458146.666666664</v>
      </c>
      <c r="J894" s="11">
        <v>43524640</v>
      </c>
      <c r="K894" s="12">
        <v>47458146.666666664</v>
      </c>
      <c r="L894" s="12">
        <v>43524640</v>
      </c>
      <c r="M894" s="12">
        <f t="shared" si="45"/>
        <v>37966517.333333336</v>
      </c>
      <c r="N894" s="12">
        <f t="shared" si="46"/>
        <v>34819712</v>
      </c>
      <c r="O894" s="2">
        <f t="shared" si="51"/>
        <v>56949776</v>
      </c>
      <c r="P894" s="32">
        <v>0.2</v>
      </c>
    </row>
    <row r="895" spans="1:16" ht="24" hidden="1" customHeight="1" x14ac:dyDescent="0.2">
      <c r="A895" s="13">
        <v>870</v>
      </c>
      <c r="B895" s="14" t="s">
        <v>713</v>
      </c>
      <c r="C895" s="14" t="s">
        <v>999</v>
      </c>
      <c r="D895" s="14" t="s">
        <v>1037</v>
      </c>
      <c r="E895" s="15">
        <v>214240290000061</v>
      </c>
      <c r="F895" s="13">
        <v>14</v>
      </c>
      <c r="G895" s="13">
        <v>56</v>
      </c>
      <c r="H895" s="13">
        <v>70</v>
      </c>
      <c r="I895" s="11">
        <v>21965693.333333332</v>
      </c>
      <c r="J895" s="11">
        <v>20011920</v>
      </c>
      <c r="K895" s="11">
        <v>21965693.333333332</v>
      </c>
      <c r="L895" s="11">
        <v>20011920</v>
      </c>
      <c r="M895" s="11">
        <f t="shared" si="45"/>
        <v>17572554.666666668</v>
      </c>
      <c r="N895" s="11">
        <f t="shared" si="46"/>
        <v>16009536</v>
      </c>
      <c r="O895" s="2">
        <f t="shared" si="51"/>
        <v>26358832</v>
      </c>
      <c r="P895" s="32">
        <v>0.2</v>
      </c>
    </row>
    <row r="896" spans="1:16" ht="24" hidden="1" customHeight="1" x14ac:dyDescent="0.2">
      <c r="A896" s="8">
        <v>871</v>
      </c>
      <c r="B896" s="9" t="s">
        <v>713</v>
      </c>
      <c r="C896" s="9" t="s">
        <v>999</v>
      </c>
      <c r="D896" s="9" t="s">
        <v>1038</v>
      </c>
      <c r="E896" s="10">
        <v>711920290270001</v>
      </c>
      <c r="F896" s="8">
        <v>62</v>
      </c>
      <c r="G896" s="8">
        <v>188</v>
      </c>
      <c r="H896" s="8">
        <v>250</v>
      </c>
      <c r="I896" s="11">
        <v>55157440</v>
      </c>
      <c r="J896" s="11">
        <v>50142773.333333336</v>
      </c>
      <c r="K896" s="12">
        <v>55157440</v>
      </c>
      <c r="L896" s="12">
        <v>50142773.333333336</v>
      </c>
      <c r="M896" s="12">
        <f t="shared" si="45"/>
        <v>44125952</v>
      </c>
      <c r="N896" s="12">
        <f t="shared" si="46"/>
        <v>40114218.666666672</v>
      </c>
      <c r="O896" s="2">
        <f t="shared" si="51"/>
        <v>66188928</v>
      </c>
      <c r="P896" s="32">
        <v>0.2</v>
      </c>
    </row>
    <row r="897" spans="1:16" ht="24" hidden="1" customHeight="1" x14ac:dyDescent="0.2">
      <c r="A897" s="13">
        <v>872</v>
      </c>
      <c r="B897" s="14" t="s">
        <v>713</v>
      </c>
      <c r="C897" s="14" t="s">
        <v>999</v>
      </c>
      <c r="D897" s="14" t="s">
        <v>1039</v>
      </c>
      <c r="E897" s="15" t="s">
        <v>1040</v>
      </c>
      <c r="F897" s="13">
        <v>62</v>
      </c>
      <c r="G897" s="13">
        <v>188</v>
      </c>
      <c r="H897" s="13">
        <v>250</v>
      </c>
      <c r="I897" s="11">
        <v>61340640</v>
      </c>
      <c r="J897" s="11">
        <v>53858960</v>
      </c>
      <c r="K897" s="11">
        <v>61340640</v>
      </c>
      <c r="L897" s="11">
        <v>53858960</v>
      </c>
      <c r="M897" s="11">
        <f t="shared" si="45"/>
        <v>49072512</v>
      </c>
      <c r="N897" s="11">
        <f t="shared" si="46"/>
        <v>43087168</v>
      </c>
      <c r="O897" s="2">
        <f t="shared" si="51"/>
        <v>73608768</v>
      </c>
      <c r="P897" s="32">
        <v>0.2</v>
      </c>
    </row>
    <row r="898" spans="1:16" ht="24" hidden="1" customHeight="1" x14ac:dyDescent="0.2">
      <c r="A898" s="8">
        <v>873</v>
      </c>
      <c r="B898" s="9" t="s">
        <v>713</v>
      </c>
      <c r="C898" s="9" t="s">
        <v>999</v>
      </c>
      <c r="D898" s="9" t="s">
        <v>1041</v>
      </c>
      <c r="E898" s="10">
        <v>711420290050001</v>
      </c>
      <c r="F898" s="8">
        <v>46</v>
      </c>
      <c r="G898" s="8">
        <v>98</v>
      </c>
      <c r="H898" s="8">
        <v>144</v>
      </c>
      <c r="I898" s="11">
        <v>31344800</v>
      </c>
      <c r="J898" s="11">
        <v>28582746.666666668</v>
      </c>
      <c r="K898" s="12">
        <v>31344800</v>
      </c>
      <c r="L898" s="12">
        <v>28582746.666666668</v>
      </c>
      <c r="M898" s="12">
        <f t="shared" si="45"/>
        <v>25075840</v>
      </c>
      <c r="N898" s="12">
        <f t="shared" si="46"/>
        <v>22866197.333333336</v>
      </c>
      <c r="O898" s="2">
        <f t="shared" si="51"/>
        <v>37613760</v>
      </c>
      <c r="P898" s="32">
        <v>0.2</v>
      </c>
    </row>
    <row r="899" spans="1:16" ht="24" hidden="1" customHeight="1" x14ac:dyDescent="0.2">
      <c r="A899" s="13">
        <v>874</v>
      </c>
      <c r="B899" s="14" t="s">
        <v>713</v>
      </c>
      <c r="C899" s="14" t="s">
        <v>999</v>
      </c>
      <c r="D899" s="14" t="s">
        <v>1042</v>
      </c>
      <c r="E899" s="15" t="s">
        <v>1043</v>
      </c>
      <c r="F899" s="13">
        <v>46</v>
      </c>
      <c r="G899" s="13">
        <v>98</v>
      </c>
      <c r="H899" s="13">
        <v>144</v>
      </c>
      <c r="I899" s="11">
        <v>34585680</v>
      </c>
      <c r="J899" s="11">
        <v>30543400</v>
      </c>
      <c r="K899" s="11">
        <v>34585680</v>
      </c>
      <c r="L899" s="11">
        <v>30543400</v>
      </c>
      <c r="M899" s="11">
        <f t="shared" si="45"/>
        <v>27668544</v>
      </c>
      <c r="N899" s="11">
        <f t="shared" si="46"/>
        <v>24434720</v>
      </c>
      <c r="O899" s="2">
        <f t="shared" si="51"/>
        <v>41502816</v>
      </c>
      <c r="P899" s="32">
        <v>0.2</v>
      </c>
    </row>
    <row r="900" spans="1:16" ht="24" hidden="1" customHeight="1" x14ac:dyDescent="0.2">
      <c r="A900" s="8">
        <v>875</v>
      </c>
      <c r="B900" s="9" t="s">
        <v>713</v>
      </c>
      <c r="C900" s="9" t="s">
        <v>999</v>
      </c>
      <c r="D900" s="9" t="s">
        <v>1044</v>
      </c>
      <c r="E900" s="10">
        <v>325730290000021</v>
      </c>
      <c r="F900" s="8">
        <v>16</v>
      </c>
      <c r="G900" s="8">
        <v>32</v>
      </c>
      <c r="H900" s="8">
        <v>48</v>
      </c>
      <c r="I900" s="11">
        <v>12013026.666666666</v>
      </c>
      <c r="J900" s="11">
        <v>10777760</v>
      </c>
      <c r="K900" s="12">
        <v>12013026.666666666</v>
      </c>
      <c r="L900" s="12">
        <v>10777760</v>
      </c>
      <c r="M900" s="12">
        <f t="shared" si="45"/>
        <v>9610421.333333334</v>
      </c>
      <c r="N900" s="12">
        <f t="shared" si="46"/>
        <v>8622208</v>
      </c>
      <c r="O900" s="2">
        <f t="shared" si="51"/>
        <v>14415632</v>
      </c>
      <c r="P900" s="32">
        <v>0.2</v>
      </c>
    </row>
    <row r="901" spans="1:16" ht="24" hidden="1" customHeight="1" x14ac:dyDescent="0.2">
      <c r="A901" s="13">
        <v>876</v>
      </c>
      <c r="B901" s="14" t="s">
        <v>713</v>
      </c>
      <c r="C901" s="14" t="s">
        <v>999</v>
      </c>
      <c r="D901" s="14" t="s">
        <v>1045</v>
      </c>
      <c r="E901" s="15">
        <v>311230290000181</v>
      </c>
      <c r="F901" s="13">
        <v>28</v>
      </c>
      <c r="G901" s="13">
        <v>54</v>
      </c>
      <c r="H901" s="13">
        <v>82</v>
      </c>
      <c r="I901" s="11">
        <v>22063746.666666668</v>
      </c>
      <c r="J901" s="11">
        <v>20103200</v>
      </c>
      <c r="K901" s="11">
        <v>22063746.666666668</v>
      </c>
      <c r="L901" s="11">
        <v>20103200</v>
      </c>
      <c r="M901" s="11">
        <f t="shared" si="45"/>
        <v>17650997.333333336</v>
      </c>
      <c r="N901" s="11">
        <f t="shared" si="46"/>
        <v>16082560</v>
      </c>
      <c r="O901" s="2">
        <f t="shared" si="51"/>
        <v>26476496</v>
      </c>
      <c r="P901" s="32">
        <v>0.2</v>
      </c>
    </row>
    <row r="902" spans="1:16" ht="24" hidden="1" customHeight="1" x14ac:dyDescent="0.2">
      <c r="A902" s="8">
        <v>877</v>
      </c>
      <c r="B902" s="9" t="s">
        <v>713</v>
      </c>
      <c r="C902" s="9" t="s">
        <v>999</v>
      </c>
      <c r="D902" s="9" t="s">
        <v>1046</v>
      </c>
      <c r="E902" s="10">
        <v>721420290070001</v>
      </c>
      <c r="F902" s="8">
        <v>7</v>
      </c>
      <c r="G902" s="8">
        <v>9</v>
      </c>
      <c r="H902" s="8">
        <v>16</v>
      </c>
      <c r="I902" s="11">
        <v>3639200</v>
      </c>
      <c r="J902" s="11">
        <v>3333706.6666666665</v>
      </c>
      <c r="K902" s="12">
        <v>3639200</v>
      </c>
      <c r="L902" s="12">
        <v>3333706.6666666665</v>
      </c>
      <c r="M902" s="12">
        <f t="shared" si="45"/>
        <v>2911360</v>
      </c>
      <c r="N902" s="12">
        <f t="shared" si="46"/>
        <v>2666965.3333333335</v>
      </c>
      <c r="O902" s="2">
        <f t="shared" si="51"/>
        <v>4367040</v>
      </c>
      <c r="P902" s="32">
        <v>0.2</v>
      </c>
    </row>
    <row r="903" spans="1:16" ht="24" hidden="1" customHeight="1" x14ac:dyDescent="0.2">
      <c r="A903" s="13">
        <v>878</v>
      </c>
      <c r="B903" s="14" t="s">
        <v>713</v>
      </c>
      <c r="C903" s="14" t="s">
        <v>999</v>
      </c>
      <c r="D903" s="14" t="s">
        <v>1047</v>
      </c>
      <c r="E903" s="15">
        <v>711420290040001</v>
      </c>
      <c r="F903" s="13">
        <v>7</v>
      </c>
      <c r="G903" s="13">
        <v>9</v>
      </c>
      <c r="H903" s="13">
        <v>16</v>
      </c>
      <c r="I903" s="11">
        <v>3546560</v>
      </c>
      <c r="J903" s="11">
        <v>3180586.6666666665</v>
      </c>
      <c r="K903" s="11">
        <v>3546560</v>
      </c>
      <c r="L903" s="11">
        <v>3180586.6666666665</v>
      </c>
      <c r="M903" s="11">
        <f t="shared" si="45"/>
        <v>2837248</v>
      </c>
      <c r="N903" s="11">
        <f t="shared" si="46"/>
        <v>2544469.3333333335</v>
      </c>
      <c r="O903" s="2">
        <f t="shared" si="51"/>
        <v>4255872</v>
      </c>
      <c r="P903" s="32">
        <v>0.2</v>
      </c>
    </row>
    <row r="904" spans="1:16" ht="24" hidden="1" customHeight="1" x14ac:dyDescent="0.2">
      <c r="A904" s="8">
        <v>879</v>
      </c>
      <c r="B904" s="9" t="s">
        <v>713</v>
      </c>
      <c r="C904" s="9" t="s">
        <v>999</v>
      </c>
      <c r="D904" s="9" t="s">
        <v>1048</v>
      </c>
      <c r="E904" s="10">
        <v>711420290100001</v>
      </c>
      <c r="F904" s="8">
        <v>6</v>
      </c>
      <c r="G904" s="8">
        <v>10</v>
      </c>
      <c r="H904" s="8">
        <v>16</v>
      </c>
      <c r="I904" s="11">
        <v>3538560</v>
      </c>
      <c r="J904" s="11">
        <v>3225680</v>
      </c>
      <c r="K904" s="12">
        <v>3538560</v>
      </c>
      <c r="L904" s="12">
        <v>3225680</v>
      </c>
      <c r="M904" s="12">
        <f t="shared" si="45"/>
        <v>2830848</v>
      </c>
      <c r="N904" s="12">
        <f t="shared" si="46"/>
        <v>2580544</v>
      </c>
      <c r="O904" s="2">
        <f t="shared" si="51"/>
        <v>4246272</v>
      </c>
      <c r="P904" s="32">
        <v>0.2</v>
      </c>
    </row>
    <row r="905" spans="1:16" ht="24" hidden="1" customHeight="1" x14ac:dyDescent="0.2">
      <c r="A905" s="13">
        <v>880</v>
      </c>
      <c r="B905" s="14" t="s">
        <v>713</v>
      </c>
      <c r="C905" s="14" t="s">
        <v>999</v>
      </c>
      <c r="D905" s="14" t="s">
        <v>1049</v>
      </c>
      <c r="E905" s="15">
        <v>721420290060001</v>
      </c>
      <c r="F905" s="13">
        <v>25</v>
      </c>
      <c r="G905" s="13">
        <v>65</v>
      </c>
      <c r="H905" s="13">
        <v>90</v>
      </c>
      <c r="I905" s="11">
        <v>20010400</v>
      </c>
      <c r="J905" s="11">
        <v>18181413.333333332</v>
      </c>
      <c r="K905" s="11">
        <v>20010400</v>
      </c>
      <c r="L905" s="11">
        <v>18181413.333333332</v>
      </c>
      <c r="M905" s="11">
        <f t="shared" si="45"/>
        <v>16008320</v>
      </c>
      <c r="N905" s="11">
        <f t="shared" si="46"/>
        <v>14545130.666666666</v>
      </c>
      <c r="O905" s="2">
        <f t="shared" si="51"/>
        <v>24012480</v>
      </c>
      <c r="P905" s="32">
        <v>0.2</v>
      </c>
    </row>
    <row r="906" spans="1:16" ht="24" hidden="1" customHeight="1" x14ac:dyDescent="0.2">
      <c r="A906" s="8">
        <v>881</v>
      </c>
      <c r="B906" s="9" t="s">
        <v>713</v>
      </c>
      <c r="C906" s="9" t="s">
        <v>999</v>
      </c>
      <c r="D906" s="9" t="s">
        <v>1050</v>
      </c>
      <c r="E906" s="10">
        <v>722120290030001</v>
      </c>
      <c r="F906" s="8">
        <v>9</v>
      </c>
      <c r="G906" s="8">
        <v>17</v>
      </c>
      <c r="H906" s="8">
        <v>26</v>
      </c>
      <c r="I906" s="11">
        <v>6022560</v>
      </c>
      <c r="J906" s="11">
        <v>5475920</v>
      </c>
      <c r="K906" s="12">
        <v>6022560</v>
      </c>
      <c r="L906" s="12">
        <v>5475920</v>
      </c>
      <c r="M906" s="12">
        <f t="shared" si="45"/>
        <v>4818048</v>
      </c>
      <c r="N906" s="12">
        <f t="shared" si="46"/>
        <v>4380736</v>
      </c>
      <c r="O906" s="2">
        <f t="shared" si="51"/>
        <v>7227072</v>
      </c>
      <c r="P906" s="32">
        <v>0.2</v>
      </c>
    </row>
    <row r="907" spans="1:16" ht="24" hidden="1" customHeight="1" x14ac:dyDescent="0.2">
      <c r="A907" s="13">
        <v>882</v>
      </c>
      <c r="B907" s="14" t="s">
        <v>713</v>
      </c>
      <c r="C907" s="14" t="s">
        <v>999</v>
      </c>
      <c r="D907" s="14" t="s">
        <v>1051</v>
      </c>
      <c r="E907" s="15">
        <v>931310290000011</v>
      </c>
      <c r="F907" s="13">
        <v>14</v>
      </c>
      <c r="G907" s="13">
        <v>17</v>
      </c>
      <c r="H907" s="13">
        <v>31</v>
      </c>
      <c r="I907" s="11">
        <v>5762586.666666667</v>
      </c>
      <c r="J907" s="11">
        <v>5286986.666666667</v>
      </c>
      <c r="K907" s="11">
        <v>5762586.666666667</v>
      </c>
      <c r="L907" s="11">
        <v>5286986.666666667</v>
      </c>
      <c r="M907" s="11">
        <f t="shared" si="45"/>
        <v>4610069.333333334</v>
      </c>
      <c r="N907" s="11">
        <f t="shared" si="46"/>
        <v>4229589.333333334</v>
      </c>
      <c r="O907" s="2">
        <f t="shared" si="51"/>
        <v>6915104</v>
      </c>
      <c r="P907" s="32">
        <v>0.2</v>
      </c>
    </row>
    <row r="908" spans="1:16" ht="24" hidden="1" customHeight="1" x14ac:dyDescent="0.2">
      <c r="A908" s="8">
        <v>883</v>
      </c>
      <c r="B908" s="9" t="s">
        <v>713</v>
      </c>
      <c r="C908" s="9" t="s">
        <v>999</v>
      </c>
      <c r="D908" s="9" t="s">
        <v>1052</v>
      </c>
      <c r="E908" s="10">
        <v>711420290070001</v>
      </c>
      <c r="F908" s="8">
        <v>6</v>
      </c>
      <c r="G908" s="8">
        <v>10</v>
      </c>
      <c r="H908" s="8">
        <v>16</v>
      </c>
      <c r="I908" s="11">
        <v>3531360</v>
      </c>
      <c r="J908" s="11">
        <v>3211760</v>
      </c>
      <c r="K908" s="12">
        <v>3531360</v>
      </c>
      <c r="L908" s="12">
        <v>3211760</v>
      </c>
      <c r="M908" s="12">
        <f t="shared" si="45"/>
        <v>2825088</v>
      </c>
      <c r="N908" s="12">
        <f t="shared" si="46"/>
        <v>2569408</v>
      </c>
      <c r="O908" s="2">
        <f t="shared" si="51"/>
        <v>4237632</v>
      </c>
      <c r="P908" s="32">
        <v>0.2</v>
      </c>
    </row>
    <row r="909" spans="1:16" ht="24" hidden="1" customHeight="1" x14ac:dyDescent="0.2">
      <c r="A909" s="13">
        <v>884</v>
      </c>
      <c r="B909" s="14" t="s">
        <v>713</v>
      </c>
      <c r="C909" s="14" t="s">
        <v>999</v>
      </c>
      <c r="D909" s="14" t="s">
        <v>1053</v>
      </c>
      <c r="E909" s="15">
        <v>712620290050001</v>
      </c>
      <c r="F909" s="13">
        <v>13</v>
      </c>
      <c r="G909" s="13">
        <v>10</v>
      </c>
      <c r="H909" s="13">
        <v>23</v>
      </c>
      <c r="I909" s="11">
        <v>5011040</v>
      </c>
      <c r="J909" s="11">
        <v>4570106.666666667</v>
      </c>
      <c r="K909" s="11">
        <v>5011040</v>
      </c>
      <c r="L909" s="11">
        <v>4570106.666666667</v>
      </c>
      <c r="M909" s="11">
        <f t="shared" si="45"/>
        <v>4008832</v>
      </c>
      <c r="N909" s="11">
        <f t="shared" si="46"/>
        <v>3656085.333333334</v>
      </c>
      <c r="O909" s="2">
        <f t="shared" si="51"/>
        <v>6013248</v>
      </c>
      <c r="P909" s="32">
        <v>0.2</v>
      </c>
    </row>
    <row r="910" spans="1:16" ht="24" hidden="1" customHeight="1" x14ac:dyDescent="0.2">
      <c r="A910" s="8">
        <v>885</v>
      </c>
      <c r="B910" s="9" t="s">
        <v>713</v>
      </c>
      <c r="C910" s="9" t="s">
        <v>999</v>
      </c>
      <c r="D910" s="9" t="s">
        <v>1054</v>
      </c>
      <c r="E910" s="10">
        <v>712620290040001</v>
      </c>
      <c r="F910" s="8">
        <v>13</v>
      </c>
      <c r="G910" s="8">
        <v>15</v>
      </c>
      <c r="H910" s="8">
        <v>28</v>
      </c>
      <c r="I910" s="11">
        <v>6206080</v>
      </c>
      <c r="J910" s="11">
        <v>5667093.333333333</v>
      </c>
      <c r="K910" s="12">
        <v>6206080</v>
      </c>
      <c r="L910" s="12">
        <v>5667093.333333333</v>
      </c>
      <c r="M910" s="12">
        <f t="shared" si="45"/>
        <v>4964864</v>
      </c>
      <c r="N910" s="12">
        <f t="shared" si="46"/>
        <v>4533674.666666667</v>
      </c>
      <c r="O910" s="2">
        <f t="shared" si="51"/>
        <v>7447296</v>
      </c>
      <c r="P910" s="32">
        <v>0.2</v>
      </c>
    </row>
    <row r="911" spans="1:16" ht="24" hidden="1" customHeight="1" x14ac:dyDescent="0.2">
      <c r="A911" s="13">
        <v>886</v>
      </c>
      <c r="B911" s="14" t="s">
        <v>713</v>
      </c>
      <c r="C911" s="14" t="s">
        <v>999</v>
      </c>
      <c r="D911" s="14" t="s">
        <v>1055</v>
      </c>
      <c r="E911" s="15">
        <v>931410290070001</v>
      </c>
      <c r="F911" s="13">
        <v>8</v>
      </c>
      <c r="G911" s="13">
        <v>8</v>
      </c>
      <c r="H911" s="13">
        <v>16</v>
      </c>
      <c r="I911" s="11">
        <v>3039493.3333333335</v>
      </c>
      <c r="J911" s="11">
        <v>2778560</v>
      </c>
      <c r="K911" s="11">
        <v>3039493.3333333335</v>
      </c>
      <c r="L911" s="11">
        <v>2778560</v>
      </c>
      <c r="M911" s="11">
        <f t="shared" si="45"/>
        <v>2431594.666666667</v>
      </c>
      <c r="N911" s="11">
        <f t="shared" si="46"/>
        <v>2222848</v>
      </c>
      <c r="O911" s="2">
        <f t="shared" si="51"/>
        <v>3647392</v>
      </c>
      <c r="P911" s="32">
        <v>0.2</v>
      </c>
    </row>
    <row r="912" spans="1:16" ht="24" hidden="1" customHeight="1" x14ac:dyDescent="0.2">
      <c r="A912" s="8">
        <v>887</v>
      </c>
      <c r="B912" s="9" t="s">
        <v>713</v>
      </c>
      <c r="C912" s="9" t="s">
        <v>999</v>
      </c>
      <c r="D912" s="9" t="s">
        <v>1056</v>
      </c>
      <c r="E912" s="10">
        <v>311230290230001</v>
      </c>
      <c r="F912" s="8">
        <v>40</v>
      </c>
      <c r="G912" s="8">
        <v>60</v>
      </c>
      <c r="H912" s="8">
        <v>100</v>
      </c>
      <c r="I912" s="11">
        <v>25891613.333333332</v>
      </c>
      <c r="J912" s="11">
        <v>23691520</v>
      </c>
      <c r="K912" s="12">
        <v>25891613.333333332</v>
      </c>
      <c r="L912" s="12">
        <v>23691520</v>
      </c>
      <c r="M912" s="12">
        <f t="shared" si="45"/>
        <v>20713290.666666668</v>
      </c>
      <c r="N912" s="12">
        <f t="shared" si="46"/>
        <v>18953216</v>
      </c>
      <c r="O912" s="2">
        <f t="shared" si="51"/>
        <v>31069936</v>
      </c>
      <c r="P912" s="32">
        <v>0.2</v>
      </c>
    </row>
    <row r="913" spans="1:16" ht="24" hidden="1" customHeight="1" x14ac:dyDescent="0.2">
      <c r="A913" s="13">
        <v>888</v>
      </c>
      <c r="B913" s="14" t="s">
        <v>713</v>
      </c>
      <c r="C913" s="14" t="s">
        <v>999</v>
      </c>
      <c r="D913" s="14" t="s">
        <v>1057</v>
      </c>
      <c r="E913" s="15">
        <v>311230290000021</v>
      </c>
      <c r="F913" s="13">
        <v>32</v>
      </c>
      <c r="G913" s="13">
        <v>16</v>
      </c>
      <c r="H913" s="13">
        <v>48</v>
      </c>
      <c r="I913" s="11">
        <v>12875933.333333334</v>
      </c>
      <c r="J913" s="11">
        <v>11767520</v>
      </c>
      <c r="K913" s="11">
        <v>12875933.333333334</v>
      </c>
      <c r="L913" s="11">
        <v>11767520</v>
      </c>
      <c r="M913" s="11">
        <f t="shared" si="45"/>
        <v>10300746.666666668</v>
      </c>
      <c r="N913" s="11">
        <f t="shared" si="46"/>
        <v>9414016</v>
      </c>
      <c r="O913" s="2">
        <f t="shared" si="51"/>
        <v>15451120</v>
      </c>
      <c r="P913" s="32">
        <v>0.2</v>
      </c>
    </row>
    <row r="914" spans="1:16" ht="24" hidden="1" customHeight="1" x14ac:dyDescent="0.2">
      <c r="A914" s="8">
        <v>889</v>
      </c>
      <c r="B914" s="9" t="s">
        <v>713</v>
      </c>
      <c r="C914" s="9" t="s">
        <v>999</v>
      </c>
      <c r="D914" s="9" t="s">
        <v>1058</v>
      </c>
      <c r="E914" s="10" t="s">
        <v>1059</v>
      </c>
      <c r="F914" s="8">
        <v>44</v>
      </c>
      <c r="G914" s="8">
        <v>109</v>
      </c>
      <c r="H914" s="8">
        <v>153</v>
      </c>
      <c r="I914" s="11">
        <v>37728720</v>
      </c>
      <c r="J914" s="11">
        <v>32680440</v>
      </c>
      <c r="K914" s="12">
        <v>37728720</v>
      </c>
      <c r="L914" s="12">
        <v>32680440</v>
      </c>
      <c r="M914" s="12">
        <f t="shared" si="45"/>
        <v>30182976</v>
      </c>
      <c r="N914" s="12">
        <f t="shared" si="46"/>
        <v>26144352</v>
      </c>
      <c r="O914" s="2">
        <f t="shared" si="51"/>
        <v>45274464</v>
      </c>
      <c r="P914" s="32">
        <v>0.2</v>
      </c>
    </row>
    <row r="915" spans="1:16" ht="24" hidden="1" customHeight="1" x14ac:dyDescent="0.2">
      <c r="A915" s="13">
        <v>890</v>
      </c>
      <c r="B915" s="14" t="s">
        <v>713</v>
      </c>
      <c r="C915" s="14" t="s">
        <v>999</v>
      </c>
      <c r="D915" s="14" t="s">
        <v>1060</v>
      </c>
      <c r="E915" s="15">
        <v>711420290030001</v>
      </c>
      <c r="F915" s="13">
        <v>55</v>
      </c>
      <c r="G915" s="13">
        <v>111</v>
      </c>
      <c r="H915" s="13">
        <v>166</v>
      </c>
      <c r="I915" s="11">
        <v>36226720</v>
      </c>
      <c r="J915" s="11">
        <v>33138533.333333332</v>
      </c>
      <c r="K915" s="11">
        <v>36226720</v>
      </c>
      <c r="L915" s="11">
        <v>33138533.333333332</v>
      </c>
      <c r="M915" s="11">
        <f t="shared" si="45"/>
        <v>28981376</v>
      </c>
      <c r="N915" s="11">
        <f t="shared" si="46"/>
        <v>26510826.666666668</v>
      </c>
      <c r="O915" s="2">
        <f t="shared" si="51"/>
        <v>43472064</v>
      </c>
      <c r="P915" s="32">
        <v>0.2</v>
      </c>
    </row>
    <row r="916" spans="1:16" ht="24" hidden="1" customHeight="1" x14ac:dyDescent="0.2">
      <c r="A916" s="8">
        <v>891</v>
      </c>
      <c r="B916" s="9" t="s">
        <v>713</v>
      </c>
      <c r="C916" s="9" t="s">
        <v>999</v>
      </c>
      <c r="D916" s="9" t="s">
        <v>1061</v>
      </c>
      <c r="E916" s="10" t="s">
        <v>1062</v>
      </c>
      <c r="F916" s="8">
        <v>32</v>
      </c>
      <c r="G916" s="8">
        <v>53</v>
      </c>
      <c r="H916" s="8">
        <v>85</v>
      </c>
      <c r="I916" s="11">
        <v>20885040</v>
      </c>
      <c r="J916" s="11">
        <v>18178680</v>
      </c>
      <c r="K916" s="12">
        <v>20885040</v>
      </c>
      <c r="L916" s="12">
        <v>18178680</v>
      </c>
      <c r="M916" s="12">
        <f t="shared" si="45"/>
        <v>16708032</v>
      </c>
      <c r="N916" s="12">
        <f t="shared" si="46"/>
        <v>14542944</v>
      </c>
      <c r="O916" s="2">
        <f t="shared" si="51"/>
        <v>25062048</v>
      </c>
      <c r="P916" s="32">
        <v>0.2</v>
      </c>
    </row>
    <row r="917" spans="1:16" ht="24" hidden="1" customHeight="1" x14ac:dyDescent="0.2">
      <c r="A917" s="13">
        <v>892</v>
      </c>
      <c r="B917" s="14" t="s">
        <v>713</v>
      </c>
      <c r="C917" s="14" t="s">
        <v>999</v>
      </c>
      <c r="D917" s="14" t="s">
        <v>1063</v>
      </c>
      <c r="E917" s="15" t="s">
        <v>1064</v>
      </c>
      <c r="F917" s="13">
        <v>56</v>
      </c>
      <c r="G917" s="13">
        <v>118</v>
      </c>
      <c r="H917" s="13">
        <v>174</v>
      </c>
      <c r="I917" s="11">
        <v>42276240</v>
      </c>
      <c r="J917" s="11">
        <v>36962280</v>
      </c>
      <c r="K917" s="11">
        <v>42276240</v>
      </c>
      <c r="L917" s="11">
        <v>36962280</v>
      </c>
      <c r="M917" s="11">
        <f t="shared" si="45"/>
        <v>33820992</v>
      </c>
      <c r="N917" s="11">
        <f t="shared" si="46"/>
        <v>29569824</v>
      </c>
      <c r="O917" s="2">
        <f t="shared" si="51"/>
        <v>50731488</v>
      </c>
      <c r="P917" s="32">
        <v>0.2</v>
      </c>
    </row>
    <row r="918" spans="1:16" ht="24" hidden="1" customHeight="1" x14ac:dyDescent="0.2">
      <c r="A918" s="8">
        <v>893</v>
      </c>
      <c r="B918" s="9" t="s">
        <v>713</v>
      </c>
      <c r="C918" s="9" t="s">
        <v>999</v>
      </c>
      <c r="D918" s="9" t="s">
        <v>1065</v>
      </c>
      <c r="E918" s="10" t="s">
        <v>1066</v>
      </c>
      <c r="F918" s="8">
        <v>32</v>
      </c>
      <c r="G918" s="8">
        <v>78</v>
      </c>
      <c r="H918" s="8">
        <v>110</v>
      </c>
      <c r="I918" s="11">
        <v>26684400</v>
      </c>
      <c r="J918" s="11">
        <v>23302120</v>
      </c>
      <c r="K918" s="12">
        <v>26684400</v>
      </c>
      <c r="L918" s="12">
        <v>23302120</v>
      </c>
      <c r="M918" s="12">
        <f t="shared" si="45"/>
        <v>21347520</v>
      </c>
      <c r="N918" s="12">
        <f t="shared" si="46"/>
        <v>18641696</v>
      </c>
      <c r="O918" s="2">
        <f t="shared" si="51"/>
        <v>32021280</v>
      </c>
      <c r="P918" s="32">
        <v>0.2</v>
      </c>
    </row>
    <row r="919" spans="1:16" ht="24" hidden="1" customHeight="1" x14ac:dyDescent="0.2">
      <c r="A919" s="13">
        <v>894</v>
      </c>
      <c r="B919" s="14" t="s">
        <v>713</v>
      </c>
      <c r="C919" s="14" t="s">
        <v>999</v>
      </c>
      <c r="D919" s="14" t="s">
        <v>1067</v>
      </c>
      <c r="E919" s="15">
        <v>711920290260001</v>
      </c>
      <c r="F919" s="13">
        <v>15</v>
      </c>
      <c r="G919" s="13">
        <v>95</v>
      </c>
      <c r="H919" s="13">
        <v>110</v>
      </c>
      <c r="I919" s="11">
        <v>24578560</v>
      </c>
      <c r="J919" s="11">
        <v>22413893.333333332</v>
      </c>
      <c r="K919" s="11">
        <v>24578560</v>
      </c>
      <c r="L919" s="11">
        <v>22413893.333333332</v>
      </c>
      <c r="M919" s="11">
        <f t="shared" si="45"/>
        <v>19662848</v>
      </c>
      <c r="N919" s="11">
        <f t="shared" si="46"/>
        <v>17931114.666666668</v>
      </c>
      <c r="O919" s="2">
        <f t="shared" si="51"/>
        <v>29494272</v>
      </c>
      <c r="P919" s="32">
        <v>0.2</v>
      </c>
    </row>
    <row r="920" spans="1:16" ht="24" hidden="1" customHeight="1" x14ac:dyDescent="0.2">
      <c r="A920" s="8">
        <v>895</v>
      </c>
      <c r="B920" s="9" t="s">
        <v>713</v>
      </c>
      <c r="C920" s="9" t="s">
        <v>999</v>
      </c>
      <c r="D920" s="9" t="s">
        <v>1068</v>
      </c>
      <c r="E920" s="10">
        <v>712620290060001</v>
      </c>
      <c r="F920" s="8">
        <v>38</v>
      </c>
      <c r="G920" s="8">
        <v>88</v>
      </c>
      <c r="H920" s="8">
        <v>126</v>
      </c>
      <c r="I920" s="11">
        <v>27816480</v>
      </c>
      <c r="J920" s="11">
        <v>25194320</v>
      </c>
      <c r="K920" s="12">
        <v>27816480</v>
      </c>
      <c r="L920" s="12">
        <v>25194320</v>
      </c>
      <c r="M920" s="12">
        <f t="shared" si="45"/>
        <v>22253184</v>
      </c>
      <c r="N920" s="12">
        <f t="shared" si="46"/>
        <v>20155456</v>
      </c>
      <c r="O920" s="2">
        <f t="shared" si="51"/>
        <v>33379776</v>
      </c>
      <c r="P920" s="32">
        <v>0.2</v>
      </c>
    </row>
    <row r="921" spans="1:16" ht="24" hidden="1" customHeight="1" x14ac:dyDescent="0.2">
      <c r="A921" s="13">
        <v>896</v>
      </c>
      <c r="B921" s="14" t="s">
        <v>713</v>
      </c>
      <c r="C921" s="14" t="s">
        <v>999</v>
      </c>
      <c r="D921" s="14" t="s">
        <v>1069</v>
      </c>
      <c r="E921" s="15">
        <v>712620290010001</v>
      </c>
      <c r="F921" s="13">
        <v>65</v>
      </c>
      <c r="G921" s="13">
        <v>162</v>
      </c>
      <c r="H921" s="13">
        <v>227</v>
      </c>
      <c r="I921" s="11">
        <v>49720480</v>
      </c>
      <c r="J921" s="11">
        <v>45391893.333333336</v>
      </c>
      <c r="K921" s="11">
        <v>49720480</v>
      </c>
      <c r="L921" s="11">
        <v>45391893.333333336</v>
      </c>
      <c r="M921" s="11">
        <f t="shared" si="45"/>
        <v>39776384</v>
      </c>
      <c r="N921" s="11">
        <f t="shared" si="46"/>
        <v>36313514.666666672</v>
      </c>
      <c r="O921" s="2">
        <f t="shared" si="51"/>
        <v>59664576</v>
      </c>
      <c r="P921" s="32">
        <v>0.2</v>
      </c>
    </row>
    <row r="922" spans="1:16" ht="24" hidden="1" customHeight="1" x14ac:dyDescent="0.2">
      <c r="A922" s="8">
        <v>897</v>
      </c>
      <c r="B922" s="9" t="s">
        <v>713</v>
      </c>
      <c r="C922" s="9" t="s">
        <v>999</v>
      </c>
      <c r="D922" s="9" t="s">
        <v>1070</v>
      </c>
      <c r="E922" s="10">
        <v>311230290460001</v>
      </c>
      <c r="F922" s="8">
        <v>36</v>
      </c>
      <c r="G922" s="8">
        <v>70</v>
      </c>
      <c r="H922" s="8">
        <v>106</v>
      </c>
      <c r="I922" s="11">
        <v>26477413.333333332</v>
      </c>
      <c r="J922" s="11">
        <v>23985760</v>
      </c>
      <c r="K922" s="12">
        <v>26477413.333333332</v>
      </c>
      <c r="L922" s="12">
        <v>23985760</v>
      </c>
      <c r="M922" s="12">
        <f t="shared" si="45"/>
        <v>21181930.666666668</v>
      </c>
      <c r="N922" s="12">
        <f t="shared" si="46"/>
        <v>19188608</v>
      </c>
      <c r="O922" s="2">
        <f t="shared" si="51"/>
        <v>31772896</v>
      </c>
      <c r="P922" s="32">
        <v>0.2</v>
      </c>
    </row>
    <row r="923" spans="1:16" ht="24" hidden="1" customHeight="1" x14ac:dyDescent="0.2">
      <c r="A923" s="13">
        <v>898</v>
      </c>
      <c r="B923" s="14" t="s">
        <v>713</v>
      </c>
      <c r="C923" s="14" t="s">
        <v>999</v>
      </c>
      <c r="D923" s="14" t="s">
        <v>1071</v>
      </c>
      <c r="E923" s="15">
        <v>312330290020001</v>
      </c>
      <c r="F923" s="13">
        <v>63</v>
      </c>
      <c r="G923" s="13">
        <v>87</v>
      </c>
      <c r="H923" s="13">
        <v>150</v>
      </c>
      <c r="I923" s="11">
        <v>38348640</v>
      </c>
      <c r="J923" s="11">
        <v>34635360</v>
      </c>
      <c r="K923" s="11">
        <v>38348640</v>
      </c>
      <c r="L923" s="11">
        <v>34635360</v>
      </c>
      <c r="M923" s="11">
        <f t="shared" ref="M923:M986" si="52">K923*0.8</f>
        <v>30678912</v>
      </c>
      <c r="N923" s="11">
        <f t="shared" ref="N923:N986" si="53">L923*0.8</f>
        <v>27708288</v>
      </c>
      <c r="O923" s="2">
        <f t="shared" si="51"/>
        <v>46018368</v>
      </c>
      <c r="P923" s="32">
        <v>0.2</v>
      </c>
    </row>
    <row r="924" spans="1:16" ht="24" hidden="1" customHeight="1" x14ac:dyDescent="0.2">
      <c r="A924" s="8">
        <v>899</v>
      </c>
      <c r="B924" s="9" t="s">
        <v>713</v>
      </c>
      <c r="C924" s="9" t="s">
        <v>999</v>
      </c>
      <c r="D924" s="9" t="s">
        <v>1072</v>
      </c>
      <c r="E924" s="10">
        <v>311230290240001</v>
      </c>
      <c r="F924" s="8">
        <v>28</v>
      </c>
      <c r="G924" s="8">
        <v>42</v>
      </c>
      <c r="H924" s="8">
        <v>70</v>
      </c>
      <c r="I924" s="11">
        <v>18177053.333333332</v>
      </c>
      <c r="J924" s="11">
        <v>16573920</v>
      </c>
      <c r="K924" s="12">
        <v>18177053.333333332</v>
      </c>
      <c r="L924" s="12">
        <v>16573920</v>
      </c>
      <c r="M924" s="12">
        <f t="shared" si="52"/>
        <v>14541642.666666666</v>
      </c>
      <c r="N924" s="12">
        <f t="shared" si="53"/>
        <v>13259136</v>
      </c>
      <c r="O924" s="2">
        <f t="shared" si="51"/>
        <v>21812464</v>
      </c>
      <c r="P924" s="32">
        <v>0.2</v>
      </c>
    </row>
    <row r="925" spans="1:16" ht="24" hidden="1" customHeight="1" x14ac:dyDescent="0.2">
      <c r="A925" s="13">
        <v>900</v>
      </c>
      <c r="B925" s="14" t="s">
        <v>713</v>
      </c>
      <c r="C925" s="14" t="s">
        <v>999</v>
      </c>
      <c r="D925" s="14" t="s">
        <v>1073</v>
      </c>
      <c r="E925" s="15">
        <v>712620290020001</v>
      </c>
      <c r="F925" s="13">
        <v>26</v>
      </c>
      <c r="G925" s="13">
        <v>64</v>
      </c>
      <c r="H925" s="13">
        <v>90</v>
      </c>
      <c r="I925" s="11">
        <v>20313120</v>
      </c>
      <c r="J925" s="11">
        <v>18498240</v>
      </c>
      <c r="K925" s="11">
        <v>20313120</v>
      </c>
      <c r="L925" s="11">
        <v>18498240</v>
      </c>
      <c r="M925" s="11">
        <f t="shared" si="52"/>
        <v>16250496</v>
      </c>
      <c r="N925" s="11">
        <f t="shared" si="53"/>
        <v>14798592</v>
      </c>
      <c r="O925" s="2">
        <f t="shared" si="51"/>
        <v>24375744</v>
      </c>
      <c r="P925" s="32">
        <v>0.2</v>
      </c>
    </row>
    <row r="926" spans="1:16" ht="24" hidden="1" customHeight="1" x14ac:dyDescent="0.2">
      <c r="A926" s="8">
        <v>901</v>
      </c>
      <c r="B926" s="9" t="s">
        <v>713</v>
      </c>
      <c r="C926" s="9" t="s">
        <v>999</v>
      </c>
      <c r="D926" s="9" t="s">
        <v>1074</v>
      </c>
      <c r="E926" s="10">
        <v>712620290030001</v>
      </c>
      <c r="F926" s="8">
        <v>53</v>
      </c>
      <c r="G926" s="8">
        <v>161</v>
      </c>
      <c r="H926" s="8">
        <v>214</v>
      </c>
      <c r="I926" s="11">
        <v>47692000</v>
      </c>
      <c r="J926" s="11">
        <v>43663333.333333336</v>
      </c>
      <c r="K926" s="12">
        <v>47692000</v>
      </c>
      <c r="L926" s="12">
        <v>43663333.333333336</v>
      </c>
      <c r="M926" s="12">
        <f t="shared" si="52"/>
        <v>38153600</v>
      </c>
      <c r="N926" s="12">
        <f t="shared" si="53"/>
        <v>34930666.666666672</v>
      </c>
      <c r="O926" s="2">
        <f t="shared" si="51"/>
        <v>57230400</v>
      </c>
      <c r="P926" s="32">
        <v>0.2</v>
      </c>
    </row>
    <row r="927" spans="1:16" ht="24" hidden="1" customHeight="1" x14ac:dyDescent="0.2">
      <c r="A927" s="13">
        <v>902</v>
      </c>
      <c r="B927" s="14" t="s">
        <v>713</v>
      </c>
      <c r="C927" s="14" t="s">
        <v>999</v>
      </c>
      <c r="D927" s="14" t="s">
        <v>1075</v>
      </c>
      <c r="E927" s="15">
        <v>311230290450021</v>
      </c>
      <c r="F927" s="13">
        <v>32</v>
      </c>
      <c r="G927" s="13">
        <v>16</v>
      </c>
      <c r="H927" s="13">
        <v>48</v>
      </c>
      <c r="I927" s="11">
        <v>12494333.333333334</v>
      </c>
      <c r="J927" s="11">
        <v>11419520</v>
      </c>
      <c r="K927" s="11">
        <v>12494333.333333334</v>
      </c>
      <c r="L927" s="11">
        <v>11419520</v>
      </c>
      <c r="M927" s="11">
        <f t="shared" si="52"/>
        <v>9995466.6666666679</v>
      </c>
      <c r="N927" s="11">
        <f t="shared" si="53"/>
        <v>9135616</v>
      </c>
      <c r="O927" s="2">
        <f t="shared" si="51"/>
        <v>14993200</v>
      </c>
      <c r="P927" s="32">
        <v>0.2</v>
      </c>
    </row>
    <row r="928" spans="1:16" ht="24" hidden="1" customHeight="1" x14ac:dyDescent="0.2">
      <c r="A928" s="8">
        <v>903</v>
      </c>
      <c r="B928" s="9" t="s">
        <v>713</v>
      </c>
      <c r="C928" s="9" t="s">
        <v>999</v>
      </c>
      <c r="D928" s="9" t="s">
        <v>1076</v>
      </c>
      <c r="E928" s="10">
        <v>311230290450011</v>
      </c>
      <c r="F928" s="8">
        <v>32</v>
      </c>
      <c r="G928" s="8">
        <v>16</v>
      </c>
      <c r="H928" s="8">
        <v>48</v>
      </c>
      <c r="I928" s="11">
        <v>12494333.333333334</v>
      </c>
      <c r="J928" s="11">
        <v>11419520</v>
      </c>
      <c r="K928" s="12">
        <v>12494333.333333334</v>
      </c>
      <c r="L928" s="12">
        <v>11419520</v>
      </c>
      <c r="M928" s="12">
        <f t="shared" si="52"/>
        <v>9995466.6666666679</v>
      </c>
      <c r="N928" s="12">
        <f t="shared" si="53"/>
        <v>9135616</v>
      </c>
      <c r="O928" s="2">
        <f t="shared" si="51"/>
        <v>14993200</v>
      </c>
      <c r="P928" s="32">
        <v>0.2</v>
      </c>
    </row>
    <row r="929" spans="1:16" ht="24" hidden="1" customHeight="1" x14ac:dyDescent="0.2">
      <c r="A929" s="13">
        <v>904</v>
      </c>
      <c r="B929" s="14" t="s">
        <v>713</v>
      </c>
      <c r="C929" s="14" t="s">
        <v>999</v>
      </c>
      <c r="D929" s="14" t="s">
        <v>1077</v>
      </c>
      <c r="E929" s="15">
        <v>311230290000031</v>
      </c>
      <c r="F929" s="13">
        <v>29</v>
      </c>
      <c r="G929" s="13">
        <v>48</v>
      </c>
      <c r="H929" s="13">
        <v>77</v>
      </c>
      <c r="I929" s="11">
        <v>19875293.333333332</v>
      </c>
      <c r="J929" s="11">
        <v>18113440</v>
      </c>
      <c r="K929" s="11">
        <v>19875293.333333332</v>
      </c>
      <c r="L929" s="11">
        <v>18113440</v>
      </c>
      <c r="M929" s="11">
        <f t="shared" si="52"/>
        <v>15900234.666666666</v>
      </c>
      <c r="N929" s="11">
        <f t="shared" si="53"/>
        <v>14490752</v>
      </c>
      <c r="O929" s="2">
        <f t="shared" si="51"/>
        <v>23850352</v>
      </c>
      <c r="P929" s="32">
        <v>0.2</v>
      </c>
    </row>
    <row r="930" spans="1:16" ht="24" hidden="1" customHeight="1" x14ac:dyDescent="0.2">
      <c r="A930" s="8">
        <v>905</v>
      </c>
      <c r="B930" s="9" t="s">
        <v>713</v>
      </c>
      <c r="C930" s="9" t="s">
        <v>999</v>
      </c>
      <c r="D930" s="9" t="s">
        <v>1078</v>
      </c>
      <c r="E930" s="10">
        <v>311230290450001</v>
      </c>
      <c r="F930" s="8">
        <v>34</v>
      </c>
      <c r="G930" s="8">
        <v>70</v>
      </c>
      <c r="H930" s="8">
        <v>104</v>
      </c>
      <c r="I930" s="11">
        <v>26669346.666666668</v>
      </c>
      <c r="J930" s="11">
        <v>24306720</v>
      </c>
      <c r="K930" s="12">
        <v>26669346.666666668</v>
      </c>
      <c r="L930" s="12">
        <v>24306720</v>
      </c>
      <c r="M930" s="12">
        <f t="shared" si="52"/>
        <v>21335477.333333336</v>
      </c>
      <c r="N930" s="12">
        <f t="shared" si="53"/>
        <v>19445376</v>
      </c>
      <c r="O930" s="2">
        <f t="shared" si="51"/>
        <v>32003216</v>
      </c>
      <c r="P930" s="32">
        <v>0.2</v>
      </c>
    </row>
    <row r="931" spans="1:16" ht="24" hidden="1" customHeight="1" x14ac:dyDescent="0.2">
      <c r="A931" s="13">
        <v>906</v>
      </c>
      <c r="B931" s="14" t="s">
        <v>713</v>
      </c>
      <c r="C931" s="14" t="s">
        <v>999</v>
      </c>
      <c r="D931" s="14" t="s">
        <v>1079</v>
      </c>
      <c r="E931" s="15">
        <v>132340290010001</v>
      </c>
      <c r="F931" s="13">
        <v>224</v>
      </c>
      <c r="G931" s="13">
        <v>216</v>
      </c>
      <c r="H931" s="13">
        <v>440</v>
      </c>
      <c r="I931" s="11">
        <v>136964026.66666666</v>
      </c>
      <c r="J931" s="11">
        <v>125509360</v>
      </c>
      <c r="K931" s="11">
        <v>136964026.66666666</v>
      </c>
      <c r="L931" s="11">
        <v>125509360</v>
      </c>
      <c r="M931" s="11">
        <f t="shared" si="52"/>
        <v>109571221.33333333</v>
      </c>
      <c r="N931" s="11">
        <f t="shared" si="53"/>
        <v>100407488</v>
      </c>
      <c r="O931" s="2">
        <f t="shared" si="51"/>
        <v>164356832</v>
      </c>
      <c r="P931" s="32">
        <v>0.2</v>
      </c>
    </row>
    <row r="932" spans="1:16" ht="24" hidden="1" customHeight="1" x14ac:dyDescent="0.2">
      <c r="A932" s="8">
        <v>907</v>
      </c>
      <c r="B932" s="9" t="s">
        <v>713</v>
      </c>
      <c r="C932" s="9" t="s">
        <v>999</v>
      </c>
      <c r="D932" s="9" t="s">
        <v>1080</v>
      </c>
      <c r="E932" s="10">
        <v>261940290020001</v>
      </c>
      <c r="F932" s="8">
        <v>34</v>
      </c>
      <c r="G932" s="8">
        <v>6</v>
      </c>
      <c r="H932" s="8">
        <v>40</v>
      </c>
      <c r="I932" s="11">
        <v>12247040</v>
      </c>
      <c r="J932" s="11">
        <v>11238106.666666666</v>
      </c>
      <c r="K932" s="12">
        <v>12247040</v>
      </c>
      <c r="L932" s="12">
        <v>11238106.666666666</v>
      </c>
      <c r="M932" s="12">
        <f t="shared" si="52"/>
        <v>9797632</v>
      </c>
      <c r="N932" s="12">
        <f t="shared" si="53"/>
        <v>8990485.333333334</v>
      </c>
      <c r="O932" s="2">
        <f t="shared" si="51"/>
        <v>14696448</v>
      </c>
      <c r="P932" s="32">
        <v>0.2</v>
      </c>
    </row>
    <row r="933" spans="1:16" ht="24" hidden="1" customHeight="1" x14ac:dyDescent="0.2">
      <c r="A933" s="13">
        <v>908</v>
      </c>
      <c r="B933" s="14" t="s">
        <v>713</v>
      </c>
      <c r="C933" s="14" t="s">
        <v>999</v>
      </c>
      <c r="D933" s="14" t="s">
        <v>1081</v>
      </c>
      <c r="E933" s="15">
        <v>311230290470001</v>
      </c>
      <c r="F933" s="13">
        <v>120</v>
      </c>
      <c r="G933" s="13">
        <v>160</v>
      </c>
      <c r="H933" s="13">
        <v>280</v>
      </c>
      <c r="I933" s="11">
        <v>72090106.666666672</v>
      </c>
      <c r="J933" s="11">
        <v>65639200</v>
      </c>
      <c r="K933" s="11">
        <v>72090106.666666672</v>
      </c>
      <c r="L933" s="11">
        <v>65639200</v>
      </c>
      <c r="M933" s="11">
        <f t="shared" si="52"/>
        <v>57672085.333333343</v>
      </c>
      <c r="N933" s="11">
        <f t="shared" si="53"/>
        <v>52511360</v>
      </c>
      <c r="O933" s="2">
        <f t="shared" si="51"/>
        <v>86508128</v>
      </c>
      <c r="P933" s="32">
        <v>0.2</v>
      </c>
    </row>
    <row r="934" spans="1:16" ht="24" hidden="1" customHeight="1" x14ac:dyDescent="0.2">
      <c r="A934" s="8">
        <v>909</v>
      </c>
      <c r="B934" s="9" t="s">
        <v>713</v>
      </c>
      <c r="C934" s="9" t="s">
        <v>999</v>
      </c>
      <c r="D934" s="9" t="s">
        <v>1082</v>
      </c>
      <c r="E934" s="10">
        <v>312330290010001</v>
      </c>
      <c r="F934" s="8">
        <v>58</v>
      </c>
      <c r="G934" s="8">
        <v>62</v>
      </c>
      <c r="H934" s="8">
        <v>120</v>
      </c>
      <c r="I934" s="11">
        <v>31396933.333333332</v>
      </c>
      <c r="J934" s="11">
        <v>28517760</v>
      </c>
      <c r="K934" s="12">
        <v>31396933.333333332</v>
      </c>
      <c r="L934" s="12">
        <v>28517760</v>
      </c>
      <c r="M934" s="12">
        <f t="shared" si="52"/>
        <v>25117546.666666668</v>
      </c>
      <c r="N934" s="12">
        <f t="shared" si="53"/>
        <v>22814208</v>
      </c>
      <c r="O934" s="2">
        <f t="shared" si="51"/>
        <v>37676320</v>
      </c>
      <c r="P934" s="32">
        <v>0.2</v>
      </c>
    </row>
    <row r="935" spans="1:16" ht="24" hidden="1" customHeight="1" x14ac:dyDescent="0.2">
      <c r="A935" s="13">
        <v>910</v>
      </c>
      <c r="B935" s="14" t="s">
        <v>713</v>
      </c>
      <c r="C935" s="14" t="s">
        <v>999</v>
      </c>
      <c r="D935" s="14" t="s">
        <v>1083</v>
      </c>
      <c r="E935" s="15">
        <v>132340290010011</v>
      </c>
      <c r="F935" s="13">
        <v>35</v>
      </c>
      <c r="G935" s="13">
        <v>30</v>
      </c>
      <c r="H935" s="13">
        <v>65</v>
      </c>
      <c r="I935" s="11">
        <v>20408800</v>
      </c>
      <c r="J935" s="11">
        <v>18471573.333333332</v>
      </c>
      <c r="K935" s="11">
        <v>20408800</v>
      </c>
      <c r="L935" s="11">
        <v>18471573.333333332</v>
      </c>
      <c r="M935" s="11">
        <f t="shared" si="52"/>
        <v>16327040</v>
      </c>
      <c r="N935" s="11">
        <f t="shared" si="53"/>
        <v>14777258.666666666</v>
      </c>
      <c r="O935" s="2">
        <f t="shared" si="51"/>
        <v>24490560</v>
      </c>
      <c r="P935" s="32">
        <v>0.2</v>
      </c>
    </row>
    <row r="936" spans="1:16" ht="24" hidden="1" customHeight="1" x14ac:dyDescent="0.2">
      <c r="A936" s="8">
        <v>911</v>
      </c>
      <c r="B936" s="9" t="s">
        <v>713</v>
      </c>
      <c r="C936" s="9" t="s">
        <v>999</v>
      </c>
      <c r="D936" s="9" t="s">
        <v>1084</v>
      </c>
      <c r="E936" s="10">
        <v>311130290080001</v>
      </c>
      <c r="F936" s="8">
        <v>173</v>
      </c>
      <c r="G936" s="8">
        <v>307</v>
      </c>
      <c r="H936" s="8">
        <v>480</v>
      </c>
      <c r="I936" s="11">
        <v>123846653.33333333</v>
      </c>
      <c r="J936" s="11">
        <v>112740800</v>
      </c>
      <c r="K936" s="12">
        <v>123846653.33333333</v>
      </c>
      <c r="L936" s="12">
        <v>112740800</v>
      </c>
      <c r="M936" s="12">
        <f t="shared" si="52"/>
        <v>99077322.666666672</v>
      </c>
      <c r="N936" s="12">
        <f t="shared" si="53"/>
        <v>90192640</v>
      </c>
      <c r="O936" s="2">
        <f t="shared" si="51"/>
        <v>148615984</v>
      </c>
      <c r="P936" s="32">
        <v>0.2</v>
      </c>
    </row>
    <row r="937" spans="1:16" ht="24" hidden="1" customHeight="1" x14ac:dyDescent="0.2">
      <c r="A937" s="13">
        <v>912</v>
      </c>
      <c r="B937" s="14" t="s">
        <v>713</v>
      </c>
      <c r="C937" s="14" t="s">
        <v>999</v>
      </c>
      <c r="D937" s="14" t="s">
        <v>1085</v>
      </c>
      <c r="E937" s="15">
        <v>311230290510001</v>
      </c>
      <c r="F937" s="13">
        <v>50</v>
      </c>
      <c r="G937" s="13">
        <v>70</v>
      </c>
      <c r="H937" s="13">
        <v>120</v>
      </c>
      <c r="I937" s="11">
        <v>31427386.666666668</v>
      </c>
      <c r="J937" s="11">
        <v>28565760</v>
      </c>
      <c r="K937" s="11">
        <v>31427386.666666668</v>
      </c>
      <c r="L937" s="11">
        <v>28565760</v>
      </c>
      <c r="M937" s="11">
        <f t="shared" si="52"/>
        <v>25141909.333333336</v>
      </c>
      <c r="N937" s="11">
        <f t="shared" si="53"/>
        <v>22852608</v>
      </c>
      <c r="O937" s="2">
        <f t="shared" si="51"/>
        <v>37712864</v>
      </c>
      <c r="P937" s="32">
        <v>0.2</v>
      </c>
    </row>
    <row r="938" spans="1:16" ht="24" hidden="1" customHeight="1" x14ac:dyDescent="0.2">
      <c r="A938" s="8">
        <v>913</v>
      </c>
      <c r="B938" s="9" t="s">
        <v>713</v>
      </c>
      <c r="C938" s="9" t="s">
        <v>999</v>
      </c>
      <c r="D938" s="9" t="s">
        <v>1086</v>
      </c>
      <c r="E938" s="10">
        <v>311230290430001</v>
      </c>
      <c r="F938" s="8">
        <v>145</v>
      </c>
      <c r="G938" s="8">
        <v>175</v>
      </c>
      <c r="H938" s="8">
        <v>320</v>
      </c>
      <c r="I938" s="11">
        <v>81839520</v>
      </c>
      <c r="J938" s="11">
        <v>74816800</v>
      </c>
      <c r="K938" s="12">
        <v>81839520</v>
      </c>
      <c r="L938" s="12">
        <v>74816800</v>
      </c>
      <c r="M938" s="12">
        <f t="shared" si="52"/>
        <v>65471616</v>
      </c>
      <c r="N938" s="12">
        <f t="shared" si="53"/>
        <v>59853440</v>
      </c>
      <c r="O938" s="2">
        <f t="shared" si="51"/>
        <v>98207424</v>
      </c>
      <c r="P938" s="32">
        <v>0.2</v>
      </c>
    </row>
    <row r="939" spans="1:16" ht="24" hidden="1" customHeight="1" x14ac:dyDescent="0.2">
      <c r="A939" s="13">
        <v>914</v>
      </c>
      <c r="B939" s="14" t="s">
        <v>713</v>
      </c>
      <c r="C939" s="14" t="s">
        <v>999</v>
      </c>
      <c r="D939" s="14" t="s">
        <v>1087</v>
      </c>
      <c r="E939" s="15">
        <v>333430290020001</v>
      </c>
      <c r="F939" s="13">
        <v>38</v>
      </c>
      <c r="G939" s="13">
        <v>63</v>
      </c>
      <c r="H939" s="13">
        <v>101</v>
      </c>
      <c r="I939" s="11">
        <v>26265533.333333332</v>
      </c>
      <c r="J939" s="11">
        <v>23853280</v>
      </c>
      <c r="K939" s="11">
        <v>26265533.333333332</v>
      </c>
      <c r="L939" s="11">
        <v>23853280</v>
      </c>
      <c r="M939" s="11">
        <f t="shared" si="52"/>
        <v>21012426.666666668</v>
      </c>
      <c r="N939" s="11">
        <f t="shared" si="53"/>
        <v>19082624</v>
      </c>
      <c r="O939" s="2">
        <f t="shared" si="51"/>
        <v>31518640</v>
      </c>
      <c r="P939" s="32">
        <v>0.2</v>
      </c>
    </row>
    <row r="940" spans="1:16" ht="24" hidden="1" customHeight="1" x14ac:dyDescent="0.2">
      <c r="A940" s="8">
        <v>915</v>
      </c>
      <c r="B940" s="9" t="s">
        <v>713</v>
      </c>
      <c r="C940" s="9" t="s">
        <v>999</v>
      </c>
      <c r="D940" s="9" t="s">
        <v>1088</v>
      </c>
      <c r="E940" s="10">
        <v>311230290470011</v>
      </c>
      <c r="F940" s="8">
        <v>36</v>
      </c>
      <c r="G940" s="8">
        <v>14</v>
      </c>
      <c r="H940" s="8">
        <v>50</v>
      </c>
      <c r="I940" s="11">
        <v>12855906.666666666</v>
      </c>
      <c r="J940" s="11">
        <v>11768640</v>
      </c>
      <c r="K940" s="12">
        <v>12855906.666666666</v>
      </c>
      <c r="L940" s="12">
        <v>11768640</v>
      </c>
      <c r="M940" s="12">
        <f t="shared" si="52"/>
        <v>10284725.333333334</v>
      </c>
      <c r="N940" s="12">
        <f t="shared" si="53"/>
        <v>9414912</v>
      </c>
      <c r="O940" s="2">
        <f t="shared" si="51"/>
        <v>15427088</v>
      </c>
      <c r="P940" s="32">
        <v>0.2</v>
      </c>
    </row>
    <row r="941" spans="1:16" ht="24" hidden="1" customHeight="1" x14ac:dyDescent="0.2">
      <c r="A941" s="13">
        <v>916</v>
      </c>
      <c r="B941" s="14" t="s">
        <v>713</v>
      </c>
      <c r="C941" s="14" t="s">
        <v>999</v>
      </c>
      <c r="D941" s="14" t="s">
        <v>1089</v>
      </c>
      <c r="E941" s="15">
        <v>311230290260001</v>
      </c>
      <c r="F941" s="13">
        <v>53</v>
      </c>
      <c r="G941" s="13">
        <v>157</v>
      </c>
      <c r="H941" s="13">
        <v>210</v>
      </c>
      <c r="I941" s="11">
        <v>54220386.666666664</v>
      </c>
      <c r="J941" s="11">
        <v>49217760</v>
      </c>
      <c r="K941" s="11">
        <v>54220386.666666664</v>
      </c>
      <c r="L941" s="11">
        <v>49217760</v>
      </c>
      <c r="M941" s="11">
        <f t="shared" si="52"/>
        <v>43376309.333333336</v>
      </c>
      <c r="N941" s="11">
        <f t="shared" si="53"/>
        <v>39374208</v>
      </c>
      <c r="O941" s="2">
        <f t="shared" si="51"/>
        <v>65064464</v>
      </c>
      <c r="P941" s="32">
        <v>0.2</v>
      </c>
    </row>
    <row r="942" spans="1:16" ht="24" hidden="1" customHeight="1" x14ac:dyDescent="0.2">
      <c r="A942" s="8">
        <v>917</v>
      </c>
      <c r="B942" s="9" t="s">
        <v>713</v>
      </c>
      <c r="C942" s="9" t="s">
        <v>999</v>
      </c>
      <c r="D942" s="9" t="s">
        <v>1090</v>
      </c>
      <c r="E942" s="10">
        <v>311230290250001</v>
      </c>
      <c r="F942" s="8">
        <v>20</v>
      </c>
      <c r="G942" s="8">
        <v>25</v>
      </c>
      <c r="H942" s="8">
        <v>45</v>
      </c>
      <c r="I942" s="11">
        <v>12021733.333333334</v>
      </c>
      <c r="J942" s="11">
        <v>11038240</v>
      </c>
      <c r="K942" s="12">
        <v>12021733.333333334</v>
      </c>
      <c r="L942" s="12">
        <v>11038240</v>
      </c>
      <c r="M942" s="12">
        <f t="shared" si="52"/>
        <v>9617386.6666666679</v>
      </c>
      <c r="N942" s="12">
        <f t="shared" si="53"/>
        <v>8830592</v>
      </c>
      <c r="O942" s="2">
        <f t="shared" si="51"/>
        <v>14426080</v>
      </c>
      <c r="P942" s="32">
        <v>0.2</v>
      </c>
    </row>
    <row r="943" spans="1:16" ht="24" hidden="1" customHeight="1" x14ac:dyDescent="0.2">
      <c r="A943" s="13">
        <v>918</v>
      </c>
      <c r="B943" s="14" t="s">
        <v>713</v>
      </c>
      <c r="C943" s="14" t="s">
        <v>999</v>
      </c>
      <c r="D943" s="14" t="s">
        <v>1091</v>
      </c>
      <c r="E943" s="15">
        <v>311230290000221</v>
      </c>
      <c r="F943" s="13">
        <v>39</v>
      </c>
      <c r="G943" s="13">
        <v>64</v>
      </c>
      <c r="H943" s="13">
        <v>103</v>
      </c>
      <c r="I943" s="11">
        <v>30083140</v>
      </c>
      <c r="J943" s="11">
        <v>26490480</v>
      </c>
      <c r="K943" s="11">
        <v>30083140</v>
      </c>
      <c r="L943" s="11">
        <v>26490480</v>
      </c>
      <c r="M943" s="11">
        <f t="shared" si="52"/>
        <v>24066512</v>
      </c>
      <c r="N943" s="11">
        <f t="shared" si="53"/>
        <v>21192384</v>
      </c>
      <c r="O943" s="2">
        <f t="shared" si="51"/>
        <v>36099768</v>
      </c>
      <c r="P943" s="32">
        <v>0.2</v>
      </c>
    </row>
    <row r="944" spans="1:16" ht="24" hidden="1" customHeight="1" x14ac:dyDescent="0.2">
      <c r="A944" s="8">
        <v>919</v>
      </c>
      <c r="B944" s="9" t="s">
        <v>713</v>
      </c>
      <c r="C944" s="9" t="s">
        <v>999</v>
      </c>
      <c r="D944" s="9" t="s">
        <v>1092</v>
      </c>
      <c r="E944" s="10">
        <v>311830290010001</v>
      </c>
      <c r="F944" s="8">
        <v>150</v>
      </c>
      <c r="G944" s="8">
        <v>254</v>
      </c>
      <c r="H944" s="8">
        <v>404</v>
      </c>
      <c r="I944" s="11">
        <v>103424573.33333333</v>
      </c>
      <c r="J944" s="11">
        <v>94267840</v>
      </c>
      <c r="K944" s="12">
        <v>103424573.33333333</v>
      </c>
      <c r="L944" s="12">
        <v>94267840</v>
      </c>
      <c r="M944" s="12">
        <f t="shared" si="52"/>
        <v>82739658.666666672</v>
      </c>
      <c r="N944" s="12">
        <f t="shared" si="53"/>
        <v>75414272</v>
      </c>
      <c r="O944" s="2">
        <f t="shared" si="51"/>
        <v>124109488</v>
      </c>
      <c r="P944" s="32">
        <v>0.2</v>
      </c>
    </row>
    <row r="945" spans="1:16" ht="24" hidden="1" customHeight="1" x14ac:dyDescent="0.2">
      <c r="A945" s="13">
        <v>920</v>
      </c>
      <c r="B945" s="14" t="s">
        <v>713</v>
      </c>
      <c r="C945" s="14" t="s">
        <v>1093</v>
      </c>
      <c r="D945" s="14" t="s">
        <v>1094</v>
      </c>
      <c r="E945" s="15">
        <v>731420150210001</v>
      </c>
      <c r="F945" s="13">
        <v>188</v>
      </c>
      <c r="G945" s="13">
        <v>436</v>
      </c>
      <c r="H945" s="13">
        <v>624</v>
      </c>
      <c r="I945" s="11">
        <v>154002480</v>
      </c>
      <c r="J945" s="11">
        <v>134010440</v>
      </c>
      <c r="K945" s="11">
        <v>154002480</v>
      </c>
      <c r="L945" s="11">
        <v>134010440</v>
      </c>
      <c r="M945" s="11">
        <f t="shared" si="52"/>
        <v>123201984</v>
      </c>
      <c r="N945" s="11">
        <f t="shared" si="53"/>
        <v>107208352</v>
      </c>
      <c r="O945" s="2">
        <f t="shared" si="51"/>
        <v>184802976</v>
      </c>
      <c r="P945" s="32">
        <v>0.2</v>
      </c>
    </row>
    <row r="946" spans="1:16" ht="24" hidden="1" customHeight="1" x14ac:dyDescent="0.2">
      <c r="A946" s="8">
        <v>921</v>
      </c>
      <c r="B946" s="9" t="s">
        <v>713</v>
      </c>
      <c r="C946" s="9" t="s">
        <v>1093</v>
      </c>
      <c r="D946" s="9" t="s">
        <v>1095</v>
      </c>
      <c r="E946" s="10" t="s">
        <v>1096</v>
      </c>
      <c r="F946" s="8">
        <v>188</v>
      </c>
      <c r="G946" s="8">
        <v>436</v>
      </c>
      <c r="H946" s="8">
        <v>624</v>
      </c>
      <c r="I946" s="11">
        <v>150736560</v>
      </c>
      <c r="J946" s="11">
        <v>131177960</v>
      </c>
      <c r="K946" s="12">
        <v>150736560</v>
      </c>
      <c r="L946" s="12">
        <v>131177960</v>
      </c>
      <c r="M946" s="12">
        <f t="shared" si="52"/>
        <v>120589248</v>
      </c>
      <c r="N946" s="12">
        <f t="shared" si="53"/>
        <v>104942368</v>
      </c>
      <c r="O946" s="2">
        <f t="shared" si="51"/>
        <v>180883872</v>
      </c>
      <c r="P946" s="32">
        <v>0.2</v>
      </c>
    </row>
    <row r="947" spans="1:16" ht="24" hidden="1" customHeight="1" x14ac:dyDescent="0.2">
      <c r="A947" s="13">
        <v>922</v>
      </c>
      <c r="B947" s="14" t="s">
        <v>713</v>
      </c>
      <c r="C947" s="14" t="s">
        <v>1093</v>
      </c>
      <c r="D947" s="14" t="s">
        <v>1097</v>
      </c>
      <c r="E947" s="15">
        <v>731420150220001</v>
      </c>
      <c r="F947" s="13">
        <v>165</v>
      </c>
      <c r="G947" s="13">
        <v>430</v>
      </c>
      <c r="H947" s="13">
        <v>595</v>
      </c>
      <c r="I947" s="11">
        <v>146976960</v>
      </c>
      <c r="J947" s="11">
        <v>129318400</v>
      </c>
      <c r="K947" s="11">
        <v>146976960</v>
      </c>
      <c r="L947" s="11">
        <v>129318400</v>
      </c>
      <c r="M947" s="11">
        <f t="shared" si="52"/>
        <v>117581568</v>
      </c>
      <c r="N947" s="11">
        <f t="shared" si="53"/>
        <v>103454720</v>
      </c>
      <c r="O947" s="2">
        <f t="shared" si="51"/>
        <v>176372352</v>
      </c>
      <c r="P947" s="32">
        <v>0.2</v>
      </c>
    </row>
    <row r="948" spans="1:16" ht="24" hidden="1" customHeight="1" x14ac:dyDescent="0.2">
      <c r="A948" s="8">
        <v>923</v>
      </c>
      <c r="B948" s="9" t="s">
        <v>713</v>
      </c>
      <c r="C948" s="9" t="s">
        <v>1093</v>
      </c>
      <c r="D948" s="9" t="s">
        <v>1098</v>
      </c>
      <c r="E948" s="10" t="s">
        <v>1099</v>
      </c>
      <c r="F948" s="8">
        <v>165</v>
      </c>
      <c r="G948" s="8">
        <v>430</v>
      </c>
      <c r="H948" s="8">
        <v>595</v>
      </c>
      <c r="I948" s="11">
        <v>144708960</v>
      </c>
      <c r="J948" s="11">
        <v>127504000</v>
      </c>
      <c r="K948" s="12">
        <v>144708960</v>
      </c>
      <c r="L948" s="12">
        <v>127504000</v>
      </c>
      <c r="M948" s="12">
        <f t="shared" si="52"/>
        <v>115767168</v>
      </c>
      <c r="N948" s="12">
        <f t="shared" si="53"/>
        <v>102003200</v>
      </c>
      <c r="O948" s="2">
        <f t="shared" si="51"/>
        <v>173650752</v>
      </c>
      <c r="P948" s="32">
        <v>0.2</v>
      </c>
    </row>
    <row r="949" spans="1:16" ht="24" hidden="1" customHeight="1" x14ac:dyDescent="0.2">
      <c r="A949" s="13">
        <v>924</v>
      </c>
      <c r="B949" s="14" t="s">
        <v>713</v>
      </c>
      <c r="C949" s="14" t="s">
        <v>1093</v>
      </c>
      <c r="D949" s="14" t="s">
        <v>1100</v>
      </c>
      <c r="E949" s="15">
        <v>731420150230001</v>
      </c>
      <c r="F949" s="13">
        <v>72</v>
      </c>
      <c r="G949" s="13">
        <v>300</v>
      </c>
      <c r="H949" s="13">
        <v>372</v>
      </c>
      <c r="I949" s="11">
        <v>91432800</v>
      </c>
      <c r="J949" s="11">
        <v>80840880</v>
      </c>
      <c r="K949" s="11">
        <v>91432800</v>
      </c>
      <c r="L949" s="11">
        <v>80840880</v>
      </c>
      <c r="M949" s="11">
        <f t="shared" si="52"/>
        <v>73146240</v>
      </c>
      <c r="N949" s="11">
        <f t="shared" si="53"/>
        <v>64672704</v>
      </c>
      <c r="O949" s="2">
        <f t="shared" si="51"/>
        <v>109719360</v>
      </c>
      <c r="P949" s="32">
        <v>0.2</v>
      </c>
    </row>
    <row r="950" spans="1:16" ht="24" hidden="1" customHeight="1" x14ac:dyDescent="0.2">
      <c r="A950" s="8">
        <v>925</v>
      </c>
      <c r="B950" s="9" t="s">
        <v>713</v>
      </c>
      <c r="C950" s="9" t="s">
        <v>1101</v>
      </c>
      <c r="D950" s="9" t="s">
        <v>1102</v>
      </c>
      <c r="E950" s="10">
        <v>815520280120001</v>
      </c>
      <c r="F950" s="8">
        <v>12</v>
      </c>
      <c r="G950" s="8">
        <v>180</v>
      </c>
      <c r="H950" s="8">
        <v>192</v>
      </c>
      <c r="I950" s="11">
        <v>42446400</v>
      </c>
      <c r="J950" s="11">
        <v>38630560</v>
      </c>
      <c r="K950" s="12">
        <v>42446400</v>
      </c>
      <c r="L950" s="12">
        <v>38630560</v>
      </c>
      <c r="M950" s="12">
        <f t="shared" si="52"/>
        <v>33957120</v>
      </c>
      <c r="N950" s="12">
        <f t="shared" si="53"/>
        <v>30904448</v>
      </c>
      <c r="O950" s="2">
        <f t="shared" si="51"/>
        <v>50935680</v>
      </c>
      <c r="P950" s="32">
        <v>0.2</v>
      </c>
    </row>
    <row r="951" spans="1:16" ht="24" hidden="1" customHeight="1" x14ac:dyDescent="0.2">
      <c r="A951" s="13">
        <v>926</v>
      </c>
      <c r="B951" s="14" t="s">
        <v>713</v>
      </c>
      <c r="C951" s="14" t="s">
        <v>1101</v>
      </c>
      <c r="D951" s="14" t="s">
        <v>1103</v>
      </c>
      <c r="E951" s="15">
        <v>731820280020011</v>
      </c>
      <c r="F951" s="13">
        <v>20</v>
      </c>
      <c r="G951" s="13">
        <v>40</v>
      </c>
      <c r="H951" s="13">
        <v>60</v>
      </c>
      <c r="I951" s="11">
        <v>13496480</v>
      </c>
      <c r="J951" s="11">
        <v>12110026.666666666</v>
      </c>
      <c r="K951" s="11">
        <v>13496480</v>
      </c>
      <c r="L951" s="11">
        <v>12110026.666666666</v>
      </c>
      <c r="M951" s="11">
        <f t="shared" si="52"/>
        <v>10797184</v>
      </c>
      <c r="N951" s="11">
        <f t="shared" si="53"/>
        <v>9688021.333333334</v>
      </c>
      <c r="O951" s="2">
        <f t="shared" si="51"/>
        <v>16195776</v>
      </c>
      <c r="P951" s="32">
        <v>0.2</v>
      </c>
    </row>
    <row r="952" spans="1:16" ht="24" hidden="1" customHeight="1" x14ac:dyDescent="0.2">
      <c r="A952" s="8">
        <v>927</v>
      </c>
      <c r="B952" s="9" t="s">
        <v>713</v>
      </c>
      <c r="C952" s="9" t="s">
        <v>1101</v>
      </c>
      <c r="D952" s="9" t="s">
        <v>1104</v>
      </c>
      <c r="E952" s="10" t="s">
        <v>1105</v>
      </c>
      <c r="F952" s="8">
        <v>44</v>
      </c>
      <c r="G952" s="8">
        <v>144</v>
      </c>
      <c r="H952" s="8">
        <v>188</v>
      </c>
      <c r="I952" s="11">
        <v>45772800</v>
      </c>
      <c r="J952" s="11">
        <v>40499360</v>
      </c>
      <c r="K952" s="12">
        <v>45772800</v>
      </c>
      <c r="L952" s="12">
        <v>40499360</v>
      </c>
      <c r="M952" s="12">
        <f t="shared" si="52"/>
        <v>36618240</v>
      </c>
      <c r="N952" s="12">
        <f t="shared" si="53"/>
        <v>32399488</v>
      </c>
      <c r="O952" s="2">
        <f t="shared" si="51"/>
        <v>54927360</v>
      </c>
      <c r="P952" s="32">
        <v>0.2</v>
      </c>
    </row>
    <row r="953" spans="1:16" ht="24" hidden="1" customHeight="1" x14ac:dyDescent="0.2">
      <c r="A953" s="13">
        <v>928</v>
      </c>
      <c r="B953" s="14" t="s">
        <v>713</v>
      </c>
      <c r="C953" s="14" t="s">
        <v>1101</v>
      </c>
      <c r="D953" s="14" t="s">
        <v>1106</v>
      </c>
      <c r="E953" s="15" t="s">
        <v>1107</v>
      </c>
      <c r="F953" s="13">
        <v>44</v>
      </c>
      <c r="G953" s="13">
        <v>148</v>
      </c>
      <c r="H953" s="13">
        <v>192</v>
      </c>
      <c r="I953" s="11">
        <v>45791760</v>
      </c>
      <c r="J953" s="11">
        <v>40157320</v>
      </c>
      <c r="K953" s="11">
        <v>45791760</v>
      </c>
      <c r="L953" s="11">
        <v>40157320</v>
      </c>
      <c r="M953" s="11">
        <f t="shared" si="52"/>
        <v>36633408</v>
      </c>
      <c r="N953" s="11">
        <f t="shared" si="53"/>
        <v>32125856</v>
      </c>
      <c r="O953" s="2">
        <f t="shared" si="51"/>
        <v>54950112</v>
      </c>
      <c r="P953" s="32">
        <v>0.2</v>
      </c>
    </row>
    <row r="954" spans="1:16" ht="24" hidden="1" customHeight="1" x14ac:dyDescent="0.2">
      <c r="A954" s="8">
        <v>929</v>
      </c>
      <c r="B954" s="9" t="s">
        <v>713</v>
      </c>
      <c r="C954" s="9" t="s">
        <v>1101</v>
      </c>
      <c r="D954" s="9" t="s">
        <v>1108</v>
      </c>
      <c r="E954" s="10">
        <v>753620280010001</v>
      </c>
      <c r="F954" s="8">
        <v>40</v>
      </c>
      <c r="G954" s="8">
        <v>140</v>
      </c>
      <c r="H954" s="8">
        <v>180</v>
      </c>
      <c r="I954" s="11">
        <v>40770720</v>
      </c>
      <c r="J954" s="11">
        <v>37014720</v>
      </c>
      <c r="K954" s="12">
        <v>40770720</v>
      </c>
      <c r="L954" s="12">
        <v>37014720</v>
      </c>
      <c r="M954" s="12">
        <f t="shared" si="52"/>
        <v>32616576</v>
      </c>
      <c r="N954" s="12">
        <f t="shared" si="53"/>
        <v>29611776</v>
      </c>
      <c r="O954" s="2">
        <f t="shared" si="51"/>
        <v>48924864</v>
      </c>
      <c r="P954" s="32">
        <v>0.2</v>
      </c>
    </row>
    <row r="955" spans="1:16" ht="24" hidden="1" customHeight="1" x14ac:dyDescent="0.2">
      <c r="A955" s="13">
        <v>930</v>
      </c>
      <c r="B955" s="14" t="s">
        <v>713</v>
      </c>
      <c r="C955" s="14" t="s">
        <v>1101</v>
      </c>
      <c r="D955" s="14" t="s">
        <v>1109</v>
      </c>
      <c r="E955" s="15" t="s">
        <v>1110</v>
      </c>
      <c r="F955" s="13">
        <v>60</v>
      </c>
      <c r="G955" s="13">
        <v>240</v>
      </c>
      <c r="H955" s="13">
        <v>300</v>
      </c>
      <c r="I955" s="11">
        <v>74146800</v>
      </c>
      <c r="J955" s="11">
        <v>65149000</v>
      </c>
      <c r="K955" s="11">
        <v>74146800</v>
      </c>
      <c r="L955" s="11">
        <v>65149000</v>
      </c>
      <c r="M955" s="11">
        <f t="shared" si="52"/>
        <v>59317440</v>
      </c>
      <c r="N955" s="11">
        <f t="shared" si="53"/>
        <v>52119200</v>
      </c>
      <c r="O955" s="2">
        <f t="shared" ref="O955:O1018" si="54">K955+K955*P955</f>
        <v>88976160</v>
      </c>
      <c r="P955" s="32">
        <v>0.2</v>
      </c>
    </row>
    <row r="956" spans="1:16" ht="24" hidden="1" customHeight="1" x14ac:dyDescent="0.2">
      <c r="A956" s="8">
        <v>931</v>
      </c>
      <c r="B956" s="9" t="s">
        <v>713</v>
      </c>
      <c r="C956" s="9" t="s">
        <v>1101</v>
      </c>
      <c r="D956" s="9" t="s">
        <v>1111</v>
      </c>
      <c r="E956" s="10">
        <v>731820280020041</v>
      </c>
      <c r="F956" s="8">
        <v>7</v>
      </c>
      <c r="G956" s="8">
        <v>32</v>
      </c>
      <c r="H956" s="8">
        <v>39</v>
      </c>
      <c r="I956" s="11">
        <v>8570880</v>
      </c>
      <c r="J956" s="11">
        <v>7831280</v>
      </c>
      <c r="K956" s="12">
        <v>8570880</v>
      </c>
      <c r="L956" s="12">
        <v>7831280</v>
      </c>
      <c r="M956" s="12">
        <f t="shared" si="52"/>
        <v>6856704</v>
      </c>
      <c r="N956" s="12">
        <f t="shared" si="53"/>
        <v>6265024</v>
      </c>
      <c r="O956" s="2">
        <f t="shared" si="54"/>
        <v>10285056</v>
      </c>
      <c r="P956" s="32">
        <v>0.2</v>
      </c>
    </row>
    <row r="957" spans="1:16" ht="24" hidden="1" customHeight="1" x14ac:dyDescent="0.2">
      <c r="A957" s="13">
        <v>932</v>
      </c>
      <c r="B957" s="14" t="s">
        <v>713</v>
      </c>
      <c r="C957" s="14" t="s">
        <v>1101</v>
      </c>
      <c r="D957" s="14" t="s">
        <v>1112</v>
      </c>
      <c r="E957" s="15">
        <v>731820280050001</v>
      </c>
      <c r="F957" s="13">
        <v>19</v>
      </c>
      <c r="G957" s="13">
        <v>61</v>
      </c>
      <c r="H957" s="13">
        <v>80</v>
      </c>
      <c r="I957" s="11">
        <v>17669280</v>
      </c>
      <c r="J957" s="11">
        <v>16003520</v>
      </c>
      <c r="K957" s="11">
        <v>17669280</v>
      </c>
      <c r="L957" s="11">
        <v>16003520</v>
      </c>
      <c r="M957" s="11">
        <f t="shared" si="52"/>
        <v>14135424</v>
      </c>
      <c r="N957" s="11">
        <f t="shared" si="53"/>
        <v>12802816</v>
      </c>
      <c r="O957" s="2">
        <f t="shared" si="54"/>
        <v>21203136</v>
      </c>
      <c r="P957" s="32">
        <v>0.2</v>
      </c>
    </row>
    <row r="958" spans="1:16" ht="24" hidden="1" customHeight="1" x14ac:dyDescent="0.2">
      <c r="A958" s="8">
        <v>933</v>
      </c>
      <c r="B958" s="9" t="s">
        <v>713</v>
      </c>
      <c r="C958" s="9" t="s">
        <v>1101</v>
      </c>
      <c r="D958" s="9" t="s">
        <v>1113</v>
      </c>
      <c r="E958" s="10">
        <v>731820280010001</v>
      </c>
      <c r="F958" s="8">
        <v>20</v>
      </c>
      <c r="G958" s="8">
        <v>82</v>
      </c>
      <c r="H958" s="8">
        <v>102</v>
      </c>
      <c r="I958" s="11">
        <v>22489280</v>
      </c>
      <c r="J958" s="11">
        <v>20529706.666666668</v>
      </c>
      <c r="K958" s="12">
        <v>22489280</v>
      </c>
      <c r="L958" s="12">
        <v>20529706.666666668</v>
      </c>
      <c r="M958" s="12">
        <f t="shared" si="52"/>
        <v>17991424</v>
      </c>
      <c r="N958" s="12">
        <f t="shared" si="53"/>
        <v>16423765.333333336</v>
      </c>
      <c r="O958" s="2">
        <f t="shared" si="54"/>
        <v>26987136</v>
      </c>
      <c r="P958" s="32">
        <v>0.2</v>
      </c>
    </row>
    <row r="959" spans="1:16" ht="24" hidden="1" customHeight="1" x14ac:dyDescent="0.2">
      <c r="A959" s="13">
        <v>934</v>
      </c>
      <c r="B959" s="14" t="s">
        <v>713</v>
      </c>
      <c r="C959" s="14" t="s">
        <v>1101</v>
      </c>
      <c r="D959" s="14" t="s">
        <v>1114</v>
      </c>
      <c r="E959" s="15">
        <v>731820280020001</v>
      </c>
      <c r="F959" s="13">
        <v>69</v>
      </c>
      <c r="G959" s="13">
        <v>171</v>
      </c>
      <c r="H959" s="13">
        <v>240</v>
      </c>
      <c r="I959" s="11">
        <v>51920640</v>
      </c>
      <c r="J959" s="11">
        <v>47157120</v>
      </c>
      <c r="K959" s="11">
        <v>51920640</v>
      </c>
      <c r="L959" s="11">
        <v>47157120</v>
      </c>
      <c r="M959" s="11">
        <f t="shared" si="52"/>
        <v>41536512</v>
      </c>
      <c r="N959" s="11">
        <f t="shared" si="53"/>
        <v>37725696</v>
      </c>
      <c r="O959" s="2">
        <f t="shared" si="54"/>
        <v>62304768</v>
      </c>
      <c r="P959" s="32">
        <v>0.2</v>
      </c>
    </row>
    <row r="960" spans="1:16" ht="24" hidden="1" customHeight="1" x14ac:dyDescent="0.2">
      <c r="A960" s="8">
        <v>935</v>
      </c>
      <c r="B960" s="9" t="s">
        <v>713</v>
      </c>
      <c r="C960" s="9" t="s">
        <v>1101</v>
      </c>
      <c r="D960" s="9" t="s">
        <v>1115</v>
      </c>
      <c r="E960" s="10">
        <v>731820280030001</v>
      </c>
      <c r="F960" s="8">
        <v>72</v>
      </c>
      <c r="G960" s="8">
        <v>196</v>
      </c>
      <c r="H960" s="8">
        <v>268</v>
      </c>
      <c r="I960" s="11">
        <v>58189760</v>
      </c>
      <c r="J960" s="11">
        <v>53239466.666666664</v>
      </c>
      <c r="K960" s="12">
        <v>58189760</v>
      </c>
      <c r="L960" s="12">
        <v>53239466.666666664</v>
      </c>
      <c r="M960" s="12">
        <f t="shared" si="52"/>
        <v>46551808</v>
      </c>
      <c r="N960" s="12">
        <f t="shared" si="53"/>
        <v>42591573.333333336</v>
      </c>
      <c r="O960" s="2">
        <f t="shared" si="54"/>
        <v>69827712</v>
      </c>
      <c r="P960" s="32">
        <v>0.2</v>
      </c>
    </row>
    <row r="961" spans="1:16" ht="24" hidden="1" customHeight="1" x14ac:dyDescent="0.2">
      <c r="A961" s="13">
        <v>936</v>
      </c>
      <c r="B961" s="14" t="s">
        <v>713</v>
      </c>
      <c r="C961" s="14" t="s">
        <v>1101</v>
      </c>
      <c r="D961" s="14" t="s">
        <v>1116</v>
      </c>
      <c r="E961" s="15">
        <v>731820280040001</v>
      </c>
      <c r="F961" s="13">
        <v>53</v>
      </c>
      <c r="G961" s="13">
        <v>215</v>
      </c>
      <c r="H961" s="13">
        <v>268</v>
      </c>
      <c r="I961" s="11">
        <v>58652090</v>
      </c>
      <c r="J961" s="11">
        <v>53238943.333333336</v>
      </c>
      <c r="K961" s="11">
        <v>58652090</v>
      </c>
      <c r="L961" s="11">
        <v>53238943.333333336</v>
      </c>
      <c r="M961" s="11">
        <f t="shared" si="52"/>
        <v>46921672</v>
      </c>
      <c r="N961" s="11">
        <f t="shared" si="53"/>
        <v>42591154.666666672</v>
      </c>
      <c r="O961" s="2">
        <f t="shared" si="54"/>
        <v>70382508</v>
      </c>
      <c r="P961" s="32">
        <v>0.2</v>
      </c>
    </row>
    <row r="962" spans="1:16" ht="24" hidden="1" customHeight="1" x14ac:dyDescent="0.2">
      <c r="A962" s="8">
        <v>937</v>
      </c>
      <c r="B962" s="9" t="s">
        <v>713</v>
      </c>
      <c r="C962" s="9" t="s">
        <v>1101</v>
      </c>
      <c r="D962" s="9" t="s">
        <v>1117</v>
      </c>
      <c r="E962" s="10">
        <v>753620280070001</v>
      </c>
      <c r="F962" s="8">
        <v>28</v>
      </c>
      <c r="G962" s="8">
        <v>72</v>
      </c>
      <c r="H962" s="8">
        <v>100</v>
      </c>
      <c r="I962" s="11">
        <v>21811840</v>
      </c>
      <c r="J962" s="11">
        <v>19930533.333333332</v>
      </c>
      <c r="K962" s="12">
        <v>21811840</v>
      </c>
      <c r="L962" s="12">
        <v>19930533.333333332</v>
      </c>
      <c r="M962" s="12">
        <f t="shared" si="52"/>
        <v>17449472</v>
      </c>
      <c r="N962" s="12">
        <f t="shared" si="53"/>
        <v>15944426.666666666</v>
      </c>
      <c r="O962" s="2">
        <f t="shared" si="54"/>
        <v>26174208</v>
      </c>
      <c r="P962" s="32">
        <v>0.2</v>
      </c>
    </row>
    <row r="963" spans="1:16" ht="24" hidden="1" customHeight="1" x14ac:dyDescent="0.2">
      <c r="A963" s="13">
        <v>938</v>
      </c>
      <c r="B963" s="14" t="s">
        <v>713</v>
      </c>
      <c r="C963" s="14" t="s">
        <v>1101</v>
      </c>
      <c r="D963" s="14" t="s">
        <v>1118</v>
      </c>
      <c r="E963" s="15" t="s">
        <v>1119</v>
      </c>
      <c r="F963" s="13">
        <v>40</v>
      </c>
      <c r="G963" s="13">
        <v>188</v>
      </c>
      <c r="H963" s="13">
        <v>228</v>
      </c>
      <c r="I963" s="11">
        <v>47043360</v>
      </c>
      <c r="J963" s="11">
        <v>41250720</v>
      </c>
      <c r="K963" s="11">
        <v>47043360</v>
      </c>
      <c r="L963" s="11">
        <v>41250720</v>
      </c>
      <c r="M963" s="11">
        <f t="shared" si="52"/>
        <v>37634688</v>
      </c>
      <c r="N963" s="11">
        <f t="shared" si="53"/>
        <v>33000576</v>
      </c>
      <c r="O963" s="2">
        <f t="shared" si="54"/>
        <v>56452032</v>
      </c>
      <c r="P963" s="32">
        <v>0.2</v>
      </c>
    </row>
    <row r="964" spans="1:16" ht="24" hidden="1" customHeight="1" x14ac:dyDescent="0.2">
      <c r="A964" s="8">
        <v>939</v>
      </c>
      <c r="B964" s="9" t="s">
        <v>713</v>
      </c>
      <c r="C964" s="9" t="s">
        <v>1101</v>
      </c>
      <c r="D964" s="9" t="s">
        <v>1120</v>
      </c>
      <c r="E964" s="10">
        <v>753620280080001</v>
      </c>
      <c r="F964" s="8">
        <v>29</v>
      </c>
      <c r="G964" s="8">
        <v>101</v>
      </c>
      <c r="H964" s="8">
        <v>130</v>
      </c>
      <c r="I964" s="11">
        <v>29250400</v>
      </c>
      <c r="J964" s="11">
        <v>26303653.333333332</v>
      </c>
      <c r="K964" s="12">
        <v>29250400</v>
      </c>
      <c r="L964" s="12">
        <v>26303653.333333332</v>
      </c>
      <c r="M964" s="12">
        <f t="shared" si="52"/>
        <v>23400320</v>
      </c>
      <c r="N964" s="12">
        <f t="shared" si="53"/>
        <v>21042922.666666668</v>
      </c>
      <c r="O964" s="2">
        <f t="shared" si="54"/>
        <v>35100480</v>
      </c>
      <c r="P964" s="32">
        <v>0.2</v>
      </c>
    </row>
    <row r="965" spans="1:16" ht="24" hidden="1" customHeight="1" x14ac:dyDescent="0.2">
      <c r="A965" s="13">
        <v>940</v>
      </c>
      <c r="B965" s="14" t="s">
        <v>713</v>
      </c>
      <c r="C965" s="14" t="s">
        <v>1121</v>
      </c>
      <c r="D965" s="14" t="s">
        <v>1122</v>
      </c>
      <c r="E965" s="15">
        <v>752220190020151</v>
      </c>
      <c r="F965" s="13">
        <v>30</v>
      </c>
      <c r="G965" s="13">
        <v>70</v>
      </c>
      <c r="H965" s="13">
        <v>100</v>
      </c>
      <c r="I965" s="11">
        <v>24715680</v>
      </c>
      <c r="J965" s="11">
        <v>21634640</v>
      </c>
      <c r="K965" s="11">
        <v>24715680</v>
      </c>
      <c r="L965" s="11">
        <v>21634640</v>
      </c>
      <c r="M965" s="11">
        <f t="shared" si="52"/>
        <v>19772544</v>
      </c>
      <c r="N965" s="11">
        <f t="shared" si="53"/>
        <v>17307712</v>
      </c>
      <c r="O965" s="2">
        <f t="shared" si="54"/>
        <v>29658816</v>
      </c>
      <c r="P965" s="32">
        <v>0.2</v>
      </c>
    </row>
    <row r="966" spans="1:16" ht="24" hidden="1" customHeight="1" x14ac:dyDescent="0.2">
      <c r="A966" s="8">
        <v>941</v>
      </c>
      <c r="B966" s="9" t="s">
        <v>713</v>
      </c>
      <c r="C966" s="9" t="s">
        <v>1121</v>
      </c>
      <c r="D966" s="9" t="s">
        <v>1123</v>
      </c>
      <c r="E966" s="10">
        <v>752220190020181</v>
      </c>
      <c r="F966" s="8">
        <v>35</v>
      </c>
      <c r="G966" s="8">
        <v>170</v>
      </c>
      <c r="H966" s="8">
        <v>205</v>
      </c>
      <c r="I966" s="11">
        <v>50658720</v>
      </c>
      <c r="J966" s="11">
        <v>44602880</v>
      </c>
      <c r="K966" s="12">
        <v>50658720</v>
      </c>
      <c r="L966" s="12">
        <v>44602880</v>
      </c>
      <c r="M966" s="12">
        <f t="shared" si="52"/>
        <v>40526976</v>
      </c>
      <c r="N966" s="12">
        <f t="shared" si="53"/>
        <v>35682304</v>
      </c>
      <c r="O966" s="2">
        <f t="shared" si="54"/>
        <v>60790464</v>
      </c>
      <c r="P966" s="32">
        <v>0.2</v>
      </c>
    </row>
    <row r="967" spans="1:16" ht="24" hidden="1" customHeight="1" x14ac:dyDescent="0.2">
      <c r="A967" s="13">
        <v>942</v>
      </c>
      <c r="B967" s="14" t="s">
        <v>713</v>
      </c>
      <c r="C967" s="14" t="s">
        <v>1121</v>
      </c>
      <c r="D967" s="14" t="s">
        <v>1124</v>
      </c>
      <c r="E967" s="15">
        <v>731720190110001</v>
      </c>
      <c r="F967" s="13">
        <v>47</v>
      </c>
      <c r="G967" s="13">
        <v>373</v>
      </c>
      <c r="H967" s="13">
        <v>420</v>
      </c>
      <c r="I967" s="11">
        <v>94996640</v>
      </c>
      <c r="J967" s="11">
        <v>86144986.666666672</v>
      </c>
      <c r="K967" s="11">
        <v>94996640</v>
      </c>
      <c r="L967" s="11">
        <v>86144986.666666672</v>
      </c>
      <c r="M967" s="11">
        <f t="shared" si="52"/>
        <v>75997312</v>
      </c>
      <c r="N967" s="11">
        <f t="shared" si="53"/>
        <v>68915989.333333343</v>
      </c>
      <c r="O967" s="2">
        <f t="shared" si="54"/>
        <v>113995968</v>
      </c>
      <c r="P967" s="32">
        <v>0.2</v>
      </c>
    </row>
    <row r="968" spans="1:16" ht="24" hidden="1" customHeight="1" x14ac:dyDescent="0.2">
      <c r="A968" s="8">
        <v>943</v>
      </c>
      <c r="B968" s="9" t="s">
        <v>713</v>
      </c>
      <c r="C968" s="9" t="s">
        <v>1121</v>
      </c>
      <c r="D968" s="9" t="s">
        <v>1125</v>
      </c>
      <c r="E968" s="10">
        <v>731220190100001</v>
      </c>
      <c r="F968" s="8">
        <v>64</v>
      </c>
      <c r="G968" s="8">
        <v>115</v>
      </c>
      <c r="H968" s="8">
        <v>179</v>
      </c>
      <c r="I968" s="11">
        <v>39952640</v>
      </c>
      <c r="J968" s="11">
        <v>36481226.666666664</v>
      </c>
      <c r="K968" s="12">
        <v>39952640</v>
      </c>
      <c r="L968" s="12">
        <v>36481226.666666664</v>
      </c>
      <c r="M968" s="12">
        <f t="shared" si="52"/>
        <v>31962112</v>
      </c>
      <c r="N968" s="12">
        <f t="shared" si="53"/>
        <v>29184981.333333332</v>
      </c>
      <c r="O968" s="2">
        <f t="shared" si="54"/>
        <v>47943168</v>
      </c>
      <c r="P968" s="32">
        <v>0.2</v>
      </c>
    </row>
    <row r="969" spans="1:16" ht="24" hidden="1" customHeight="1" x14ac:dyDescent="0.2">
      <c r="A969" s="13">
        <v>944</v>
      </c>
      <c r="B969" s="14" t="s">
        <v>713</v>
      </c>
      <c r="C969" s="14" t="s">
        <v>1121</v>
      </c>
      <c r="D969" s="14" t="s">
        <v>1126</v>
      </c>
      <c r="E969" s="15">
        <v>752320190020001</v>
      </c>
      <c r="F969" s="13">
        <v>50</v>
      </c>
      <c r="G969" s="13">
        <v>300</v>
      </c>
      <c r="H969" s="13">
        <v>350</v>
      </c>
      <c r="I969" s="11">
        <v>79473120</v>
      </c>
      <c r="J969" s="11">
        <v>72281120</v>
      </c>
      <c r="K969" s="11">
        <v>79473120</v>
      </c>
      <c r="L969" s="11">
        <v>72281120</v>
      </c>
      <c r="M969" s="11">
        <f t="shared" si="52"/>
        <v>63578496</v>
      </c>
      <c r="N969" s="11">
        <f t="shared" si="53"/>
        <v>57824896</v>
      </c>
      <c r="O969" s="2">
        <f t="shared" si="54"/>
        <v>95367744</v>
      </c>
      <c r="P969" s="32">
        <v>0.2</v>
      </c>
    </row>
    <row r="970" spans="1:16" ht="24" hidden="1" customHeight="1" x14ac:dyDescent="0.2">
      <c r="A970" s="8">
        <v>945</v>
      </c>
      <c r="B970" s="9" t="s">
        <v>713</v>
      </c>
      <c r="C970" s="9" t="s">
        <v>1121</v>
      </c>
      <c r="D970" s="9" t="s">
        <v>1127</v>
      </c>
      <c r="E970" s="10">
        <v>752320190010001</v>
      </c>
      <c r="F970" s="8">
        <v>50</v>
      </c>
      <c r="G970" s="8">
        <v>200</v>
      </c>
      <c r="H970" s="8">
        <v>250</v>
      </c>
      <c r="I970" s="11">
        <v>55226560</v>
      </c>
      <c r="J970" s="11">
        <v>50314133.333333336</v>
      </c>
      <c r="K970" s="12">
        <v>55226560</v>
      </c>
      <c r="L970" s="12">
        <v>50314133.333333336</v>
      </c>
      <c r="M970" s="12">
        <f t="shared" si="52"/>
        <v>44181248</v>
      </c>
      <c r="N970" s="12">
        <f t="shared" si="53"/>
        <v>40251306.666666672</v>
      </c>
      <c r="O970" s="2">
        <f t="shared" si="54"/>
        <v>66271872</v>
      </c>
      <c r="P970" s="32">
        <v>0.2</v>
      </c>
    </row>
    <row r="971" spans="1:16" ht="24" hidden="1" customHeight="1" x14ac:dyDescent="0.2">
      <c r="A971" s="13">
        <v>946</v>
      </c>
      <c r="B971" s="14" t="s">
        <v>713</v>
      </c>
      <c r="C971" s="14" t="s">
        <v>1121</v>
      </c>
      <c r="D971" s="14" t="s">
        <v>1128</v>
      </c>
      <c r="E971" s="15">
        <v>711520190010002</v>
      </c>
      <c r="F971" s="13">
        <v>100</v>
      </c>
      <c r="G971" s="13">
        <v>450</v>
      </c>
      <c r="H971" s="13">
        <v>550</v>
      </c>
      <c r="I971" s="11">
        <v>121739040</v>
      </c>
      <c r="J971" s="11">
        <v>111201120</v>
      </c>
      <c r="K971" s="11">
        <v>121739040</v>
      </c>
      <c r="L971" s="11">
        <v>111201120</v>
      </c>
      <c r="M971" s="11">
        <f t="shared" si="52"/>
        <v>97391232</v>
      </c>
      <c r="N971" s="11">
        <f t="shared" si="53"/>
        <v>88960896</v>
      </c>
      <c r="O971" s="2">
        <f t="shared" si="54"/>
        <v>146086848</v>
      </c>
      <c r="P971" s="32">
        <v>0.2</v>
      </c>
    </row>
    <row r="972" spans="1:16" ht="24" hidden="1" customHeight="1" x14ac:dyDescent="0.2">
      <c r="A972" s="8">
        <v>947</v>
      </c>
      <c r="B972" s="9" t="s">
        <v>713</v>
      </c>
      <c r="C972" s="9" t="s">
        <v>1121</v>
      </c>
      <c r="D972" s="9" t="s">
        <v>1129</v>
      </c>
      <c r="E972" s="10">
        <v>752220190020001</v>
      </c>
      <c r="F972" s="8">
        <v>160</v>
      </c>
      <c r="G972" s="8">
        <v>560</v>
      </c>
      <c r="H972" s="8">
        <v>720</v>
      </c>
      <c r="I972" s="11">
        <v>160563680</v>
      </c>
      <c r="J972" s="11">
        <v>146882346.66666666</v>
      </c>
      <c r="K972" s="12">
        <v>160563680</v>
      </c>
      <c r="L972" s="12">
        <v>146882346.66666666</v>
      </c>
      <c r="M972" s="12">
        <f t="shared" si="52"/>
        <v>128450944</v>
      </c>
      <c r="N972" s="12">
        <f t="shared" si="53"/>
        <v>117505877.33333333</v>
      </c>
      <c r="O972" s="2">
        <f t="shared" si="54"/>
        <v>192676416</v>
      </c>
      <c r="P972" s="32">
        <v>0.2</v>
      </c>
    </row>
    <row r="973" spans="1:16" ht="24" hidden="1" customHeight="1" x14ac:dyDescent="0.2">
      <c r="A973" s="13">
        <v>948</v>
      </c>
      <c r="B973" s="14" t="s">
        <v>713</v>
      </c>
      <c r="C973" s="14" t="s">
        <v>1121</v>
      </c>
      <c r="D973" s="14" t="s">
        <v>1130</v>
      </c>
      <c r="E973" s="15" t="s">
        <v>1131</v>
      </c>
      <c r="F973" s="13">
        <v>160</v>
      </c>
      <c r="G973" s="13">
        <v>670</v>
      </c>
      <c r="H973" s="13">
        <v>830</v>
      </c>
      <c r="I973" s="11">
        <v>200631360</v>
      </c>
      <c r="J973" s="11">
        <v>176214400</v>
      </c>
      <c r="K973" s="11">
        <v>200631360</v>
      </c>
      <c r="L973" s="11">
        <v>176214400</v>
      </c>
      <c r="M973" s="11">
        <f t="shared" si="52"/>
        <v>160505088</v>
      </c>
      <c r="N973" s="11">
        <f t="shared" si="53"/>
        <v>140971520</v>
      </c>
      <c r="O973" s="2">
        <f t="shared" si="54"/>
        <v>240757632</v>
      </c>
      <c r="P973" s="32">
        <v>0.2</v>
      </c>
    </row>
    <row r="974" spans="1:16" ht="24" hidden="1" customHeight="1" x14ac:dyDescent="0.2">
      <c r="A974" s="8">
        <v>949</v>
      </c>
      <c r="B974" s="9" t="s">
        <v>713</v>
      </c>
      <c r="C974" s="9" t="s">
        <v>1121</v>
      </c>
      <c r="D974" s="9" t="s">
        <v>1132</v>
      </c>
      <c r="E974" s="10">
        <v>752220190010001</v>
      </c>
      <c r="F974" s="8">
        <v>136</v>
      </c>
      <c r="G974" s="8">
        <v>544</v>
      </c>
      <c r="H974" s="8">
        <v>680</v>
      </c>
      <c r="I974" s="11">
        <v>151585920</v>
      </c>
      <c r="J974" s="11">
        <v>138195280</v>
      </c>
      <c r="K974" s="12">
        <v>151585920</v>
      </c>
      <c r="L974" s="12">
        <v>138195280</v>
      </c>
      <c r="M974" s="12">
        <f t="shared" si="52"/>
        <v>121268736</v>
      </c>
      <c r="N974" s="12">
        <f t="shared" si="53"/>
        <v>110556224</v>
      </c>
      <c r="O974" s="2">
        <f t="shared" si="54"/>
        <v>181903104</v>
      </c>
      <c r="P974" s="32">
        <v>0.2</v>
      </c>
    </row>
    <row r="975" spans="1:16" ht="24" hidden="1" customHeight="1" x14ac:dyDescent="0.2">
      <c r="A975" s="13">
        <v>950</v>
      </c>
      <c r="B975" s="14" t="s">
        <v>713</v>
      </c>
      <c r="C975" s="14" t="s">
        <v>1121</v>
      </c>
      <c r="D975" s="14" t="s">
        <v>1133</v>
      </c>
      <c r="E975" s="15">
        <v>711520190030002</v>
      </c>
      <c r="F975" s="13">
        <v>100</v>
      </c>
      <c r="G975" s="13">
        <v>450</v>
      </c>
      <c r="H975" s="13">
        <v>550</v>
      </c>
      <c r="I975" s="11">
        <v>123572160</v>
      </c>
      <c r="J975" s="11">
        <v>112913280</v>
      </c>
      <c r="K975" s="11">
        <v>123572160</v>
      </c>
      <c r="L975" s="11">
        <v>112913280</v>
      </c>
      <c r="M975" s="11">
        <f t="shared" si="52"/>
        <v>98857728</v>
      </c>
      <c r="N975" s="11">
        <f t="shared" si="53"/>
        <v>90330624</v>
      </c>
      <c r="O975" s="2">
        <f t="shared" si="54"/>
        <v>148286592</v>
      </c>
      <c r="P975" s="32">
        <v>0.2</v>
      </c>
    </row>
    <row r="976" spans="1:16" ht="24" hidden="1" customHeight="1" x14ac:dyDescent="0.2">
      <c r="A976" s="8">
        <v>951</v>
      </c>
      <c r="B976" s="9" t="s">
        <v>713</v>
      </c>
      <c r="C976" s="9" t="s">
        <v>1121</v>
      </c>
      <c r="D976" s="9" t="s">
        <v>1134</v>
      </c>
      <c r="E976" s="10" t="s">
        <v>1135</v>
      </c>
      <c r="F976" s="8">
        <v>41</v>
      </c>
      <c r="G976" s="8">
        <v>409</v>
      </c>
      <c r="H976" s="8">
        <v>450</v>
      </c>
      <c r="I976" s="11">
        <v>111102720</v>
      </c>
      <c r="J976" s="11">
        <v>97869200</v>
      </c>
      <c r="K976" s="12">
        <v>111102720</v>
      </c>
      <c r="L976" s="12">
        <v>97869200</v>
      </c>
      <c r="M976" s="12">
        <f t="shared" si="52"/>
        <v>88882176</v>
      </c>
      <c r="N976" s="12">
        <f t="shared" si="53"/>
        <v>78295360</v>
      </c>
      <c r="O976" s="2">
        <f t="shared" si="54"/>
        <v>133323264</v>
      </c>
      <c r="P976" s="32">
        <v>0.2</v>
      </c>
    </row>
    <row r="977" spans="1:16" ht="24" hidden="1" customHeight="1" x14ac:dyDescent="0.2">
      <c r="A977" s="13">
        <v>952</v>
      </c>
      <c r="B977" s="14" t="s">
        <v>713</v>
      </c>
      <c r="C977" s="14" t="s">
        <v>1121</v>
      </c>
      <c r="D977" s="14" t="s">
        <v>1136</v>
      </c>
      <c r="E977" s="15">
        <v>731720190010011</v>
      </c>
      <c r="F977" s="13">
        <v>14</v>
      </c>
      <c r="G977" s="13">
        <v>73</v>
      </c>
      <c r="H977" s="13">
        <v>87</v>
      </c>
      <c r="I977" s="11">
        <v>19563200</v>
      </c>
      <c r="J977" s="11">
        <v>17797706.666666668</v>
      </c>
      <c r="K977" s="11">
        <v>19563200</v>
      </c>
      <c r="L977" s="11">
        <v>17797706.666666668</v>
      </c>
      <c r="M977" s="11">
        <f t="shared" si="52"/>
        <v>15650560</v>
      </c>
      <c r="N977" s="11">
        <f t="shared" si="53"/>
        <v>14238165.333333336</v>
      </c>
      <c r="O977" s="2">
        <f t="shared" si="54"/>
        <v>23475840</v>
      </c>
      <c r="P977" s="32">
        <v>0.2</v>
      </c>
    </row>
    <row r="978" spans="1:16" ht="24" hidden="1" customHeight="1" x14ac:dyDescent="0.2">
      <c r="A978" s="8">
        <v>953</v>
      </c>
      <c r="B978" s="9" t="s">
        <v>713</v>
      </c>
      <c r="C978" s="9" t="s">
        <v>1121</v>
      </c>
      <c r="D978" s="9" t="s">
        <v>1137</v>
      </c>
      <c r="E978" s="10">
        <v>752220190130001</v>
      </c>
      <c r="F978" s="8">
        <v>145</v>
      </c>
      <c r="G978" s="8">
        <v>335</v>
      </c>
      <c r="H978" s="8">
        <v>480</v>
      </c>
      <c r="I978" s="11">
        <v>106986240</v>
      </c>
      <c r="J978" s="11">
        <v>97666800</v>
      </c>
      <c r="K978" s="12">
        <v>106986240</v>
      </c>
      <c r="L978" s="12">
        <v>97666800</v>
      </c>
      <c r="M978" s="12">
        <f t="shared" si="52"/>
        <v>85588992</v>
      </c>
      <c r="N978" s="12">
        <f t="shared" si="53"/>
        <v>78133440</v>
      </c>
      <c r="O978" s="2">
        <f t="shared" si="54"/>
        <v>128383488</v>
      </c>
      <c r="P978" s="32">
        <v>0.2</v>
      </c>
    </row>
    <row r="979" spans="1:16" ht="24" hidden="1" customHeight="1" x14ac:dyDescent="0.2">
      <c r="A979" s="13">
        <v>954</v>
      </c>
      <c r="B979" s="14" t="s">
        <v>713</v>
      </c>
      <c r="C979" s="14" t="s">
        <v>1121</v>
      </c>
      <c r="D979" s="14" t="s">
        <v>1138</v>
      </c>
      <c r="E979" s="15">
        <v>752220190200001</v>
      </c>
      <c r="F979" s="13">
        <v>56</v>
      </c>
      <c r="G979" s="13">
        <v>184</v>
      </c>
      <c r="H979" s="13">
        <v>240</v>
      </c>
      <c r="I979" s="11">
        <v>53688320</v>
      </c>
      <c r="J979" s="11">
        <v>49005546.666666664</v>
      </c>
      <c r="K979" s="11">
        <v>53688320</v>
      </c>
      <c r="L979" s="11">
        <v>49005546.666666664</v>
      </c>
      <c r="M979" s="11">
        <f t="shared" si="52"/>
        <v>42950656</v>
      </c>
      <c r="N979" s="11">
        <f t="shared" si="53"/>
        <v>39204437.333333336</v>
      </c>
      <c r="O979" s="2">
        <f t="shared" si="54"/>
        <v>64425984</v>
      </c>
      <c r="P979" s="32">
        <v>0.2</v>
      </c>
    </row>
    <row r="980" spans="1:16" ht="24" hidden="1" customHeight="1" x14ac:dyDescent="0.2">
      <c r="A980" s="8">
        <v>955</v>
      </c>
      <c r="B980" s="9" t="s">
        <v>713</v>
      </c>
      <c r="C980" s="9" t="s">
        <v>1121</v>
      </c>
      <c r="D980" s="9" t="s">
        <v>1139</v>
      </c>
      <c r="E980" s="10">
        <v>731720190230001</v>
      </c>
      <c r="F980" s="8">
        <v>28</v>
      </c>
      <c r="G980" s="8">
        <v>164</v>
      </c>
      <c r="H980" s="8">
        <v>192</v>
      </c>
      <c r="I980" s="11">
        <v>43235040</v>
      </c>
      <c r="J980" s="11">
        <v>39455360</v>
      </c>
      <c r="K980" s="12">
        <v>43235040</v>
      </c>
      <c r="L980" s="12">
        <v>39455360</v>
      </c>
      <c r="M980" s="12">
        <f t="shared" si="52"/>
        <v>34588032</v>
      </c>
      <c r="N980" s="12">
        <f t="shared" si="53"/>
        <v>31564288</v>
      </c>
      <c r="O980" s="2">
        <f t="shared" si="54"/>
        <v>51882048</v>
      </c>
      <c r="P980" s="32">
        <v>0.2</v>
      </c>
    </row>
    <row r="981" spans="1:16" ht="24" hidden="1" customHeight="1" x14ac:dyDescent="0.2">
      <c r="A981" s="13">
        <v>956</v>
      </c>
      <c r="B981" s="14" t="s">
        <v>713</v>
      </c>
      <c r="C981" s="14" t="s">
        <v>1121</v>
      </c>
      <c r="D981" s="14" t="s">
        <v>1140</v>
      </c>
      <c r="E981" s="15">
        <v>752320190030001</v>
      </c>
      <c r="F981" s="13">
        <v>60</v>
      </c>
      <c r="G981" s="13">
        <v>265</v>
      </c>
      <c r="H981" s="13">
        <v>325</v>
      </c>
      <c r="I981" s="11">
        <v>72763840</v>
      </c>
      <c r="J981" s="11">
        <v>66603653.333333336</v>
      </c>
      <c r="K981" s="11">
        <v>72763840</v>
      </c>
      <c r="L981" s="11">
        <v>66603653.333333336</v>
      </c>
      <c r="M981" s="11">
        <f t="shared" si="52"/>
        <v>58211072</v>
      </c>
      <c r="N981" s="11">
        <f t="shared" si="53"/>
        <v>53282922.666666672</v>
      </c>
      <c r="O981" s="2">
        <f t="shared" si="54"/>
        <v>87316608</v>
      </c>
      <c r="P981" s="32">
        <v>0.2</v>
      </c>
    </row>
    <row r="982" spans="1:16" ht="24" hidden="1" customHeight="1" x14ac:dyDescent="0.2">
      <c r="A982" s="8">
        <v>957</v>
      </c>
      <c r="B982" s="9" t="s">
        <v>713</v>
      </c>
      <c r="C982" s="9" t="s">
        <v>1121</v>
      </c>
      <c r="D982" s="9" t="s">
        <v>1141</v>
      </c>
      <c r="E982" s="10" t="s">
        <v>1142</v>
      </c>
      <c r="F982" s="8">
        <v>60</v>
      </c>
      <c r="G982" s="8">
        <v>265</v>
      </c>
      <c r="H982" s="8">
        <v>325</v>
      </c>
      <c r="I982" s="11">
        <v>79744560</v>
      </c>
      <c r="J982" s="11">
        <v>69990200</v>
      </c>
      <c r="K982" s="12">
        <v>79744560</v>
      </c>
      <c r="L982" s="12">
        <v>69990200</v>
      </c>
      <c r="M982" s="12">
        <f t="shared" si="52"/>
        <v>63795648</v>
      </c>
      <c r="N982" s="12">
        <f t="shared" si="53"/>
        <v>55992160</v>
      </c>
      <c r="O982" s="2">
        <f t="shared" si="54"/>
        <v>95693472</v>
      </c>
      <c r="P982" s="32">
        <v>0.2</v>
      </c>
    </row>
    <row r="983" spans="1:16" ht="24" hidden="1" customHeight="1" x14ac:dyDescent="0.2">
      <c r="A983" s="13">
        <v>958</v>
      </c>
      <c r="B983" s="14" t="s">
        <v>713</v>
      </c>
      <c r="C983" s="14" t="s">
        <v>1121</v>
      </c>
      <c r="D983" s="14" t="s">
        <v>1143</v>
      </c>
      <c r="E983" s="15">
        <v>522320190230001</v>
      </c>
      <c r="F983" s="13">
        <v>75</v>
      </c>
      <c r="G983" s="13">
        <v>115</v>
      </c>
      <c r="H983" s="13">
        <v>190</v>
      </c>
      <c r="I983" s="11">
        <v>47630560</v>
      </c>
      <c r="J983" s="11">
        <v>43962426.666666664</v>
      </c>
      <c r="K983" s="11">
        <v>47630560</v>
      </c>
      <c r="L983" s="11">
        <v>43962426.666666664</v>
      </c>
      <c r="M983" s="11">
        <f t="shared" si="52"/>
        <v>38104448</v>
      </c>
      <c r="N983" s="11">
        <f t="shared" si="53"/>
        <v>35169941.333333336</v>
      </c>
      <c r="O983" s="2">
        <f t="shared" si="54"/>
        <v>57156672</v>
      </c>
      <c r="P983" s="32">
        <v>0.2</v>
      </c>
    </row>
    <row r="984" spans="1:16" ht="24" hidden="1" customHeight="1" x14ac:dyDescent="0.2">
      <c r="A984" s="8">
        <v>959</v>
      </c>
      <c r="B984" s="9" t="s">
        <v>713</v>
      </c>
      <c r="C984" s="9" t="s">
        <v>1121</v>
      </c>
      <c r="D984" s="9" t="s">
        <v>1144</v>
      </c>
      <c r="E984" s="10">
        <v>752220190070001</v>
      </c>
      <c r="F984" s="8">
        <v>122</v>
      </c>
      <c r="G984" s="8">
        <v>428</v>
      </c>
      <c r="H984" s="8">
        <v>550</v>
      </c>
      <c r="I984" s="11">
        <v>122336160</v>
      </c>
      <c r="J984" s="11">
        <v>111968080</v>
      </c>
      <c r="K984" s="12">
        <v>122336160</v>
      </c>
      <c r="L984" s="12">
        <v>111968080</v>
      </c>
      <c r="M984" s="12">
        <f t="shared" si="52"/>
        <v>97868928</v>
      </c>
      <c r="N984" s="12">
        <f t="shared" si="53"/>
        <v>89574464</v>
      </c>
      <c r="O984" s="2">
        <f t="shared" si="54"/>
        <v>146803392</v>
      </c>
      <c r="P984" s="32">
        <v>0.2</v>
      </c>
    </row>
    <row r="985" spans="1:16" ht="24" hidden="1" customHeight="1" x14ac:dyDescent="0.2">
      <c r="A985" s="13">
        <v>960</v>
      </c>
      <c r="B985" s="14" t="s">
        <v>713</v>
      </c>
      <c r="C985" s="14" t="s">
        <v>1121</v>
      </c>
      <c r="D985" s="14" t="s">
        <v>1145</v>
      </c>
      <c r="E985" s="15" t="s">
        <v>1146</v>
      </c>
      <c r="F985" s="13">
        <v>103</v>
      </c>
      <c r="G985" s="13">
        <v>437</v>
      </c>
      <c r="H985" s="13">
        <v>540</v>
      </c>
      <c r="I985" s="11">
        <v>132832080</v>
      </c>
      <c r="J985" s="11">
        <v>117021960</v>
      </c>
      <c r="K985" s="11">
        <v>132832080</v>
      </c>
      <c r="L985" s="11">
        <v>117021960</v>
      </c>
      <c r="M985" s="11">
        <f t="shared" si="52"/>
        <v>106265664</v>
      </c>
      <c r="N985" s="11">
        <f t="shared" si="53"/>
        <v>93617568</v>
      </c>
      <c r="O985" s="2">
        <f t="shared" si="54"/>
        <v>159398496</v>
      </c>
      <c r="P985" s="32">
        <v>0.2</v>
      </c>
    </row>
    <row r="986" spans="1:16" ht="24" hidden="1" customHeight="1" x14ac:dyDescent="0.2">
      <c r="A986" s="8">
        <v>961</v>
      </c>
      <c r="B986" s="9" t="s">
        <v>713</v>
      </c>
      <c r="C986" s="9" t="s">
        <v>1121</v>
      </c>
      <c r="D986" s="9" t="s">
        <v>1147</v>
      </c>
      <c r="E986" s="10" t="s">
        <v>1148</v>
      </c>
      <c r="F986" s="8">
        <v>178</v>
      </c>
      <c r="G986" s="8">
        <v>582</v>
      </c>
      <c r="H986" s="8">
        <v>760</v>
      </c>
      <c r="I986" s="11">
        <v>186645120</v>
      </c>
      <c r="J986" s="11">
        <v>164952320</v>
      </c>
      <c r="K986" s="12">
        <v>186645120</v>
      </c>
      <c r="L986" s="12">
        <v>164952320</v>
      </c>
      <c r="M986" s="12">
        <f t="shared" si="52"/>
        <v>149316096</v>
      </c>
      <c r="N986" s="12">
        <f t="shared" si="53"/>
        <v>131961856</v>
      </c>
      <c r="O986" s="2">
        <f t="shared" si="54"/>
        <v>223974144</v>
      </c>
      <c r="P986" s="32">
        <v>0.2</v>
      </c>
    </row>
    <row r="987" spans="1:16" ht="24" hidden="1" customHeight="1" x14ac:dyDescent="0.2">
      <c r="A987" s="13">
        <v>962</v>
      </c>
      <c r="B987" s="14" t="s">
        <v>713</v>
      </c>
      <c r="C987" s="14" t="s">
        <v>1121</v>
      </c>
      <c r="D987" s="14" t="s">
        <v>1149</v>
      </c>
      <c r="E987" s="15">
        <v>731720190100002</v>
      </c>
      <c r="F987" s="13">
        <v>72</v>
      </c>
      <c r="G987" s="13">
        <v>228</v>
      </c>
      <c r="H987" s="13">
        <v>300</v>
      </c>
      <c r="I987" s="11">
        <v>67209760</v>
      </c>
      <c r="J987" s="11">
        <v>61358293.333333336</v>
      </c>
      <c r="K987" s="11">
        <v>67209760</v>
      </c>
      <c r="L987" s="11">
        <v>61358293.333333336</v>
      </c>
      <c r="M987" s="11">
        <f t="shared" ref="M987:M1050" si="55">K987*0.8</f>
        <v>53767808</v>
      </c>
      <c r="N987" s="11">
        <f t="shared" ref="N987:N1050" si="56">L987*0.8</f>
        <v>49086634.666666672</v>
      </c>
      <c r="O987" s="2">
        <f t="shared" si="54"/>
        <v>80651712</v>
      </c>
      <c r="P987" s="32">
        <v>0.2</v>
      </c>
    </row>
    <row r="988" spans="1:16" ht="24" hidden="1" customHeight="1" x14ac:dyDescent="0.2">
      <c r="A988" s="8">
        <v>963</v>
      </c>
      <c r="B988" s="9" t="s">
        <v>713</v>
      </c>
      <c r="C988" s="9" t="s">
        <v>1121</v>
      </c>
      <c r="D988" s="9" t="s">
        <v>1150</v>
      </c>
      <c r="E988" s="10">
        <v>731720190170001</v>
      </c>
      <c r="F988" s="8">
        <v>75</v>
      </c>
      <c r="G988" s="8">
        <v>315</v>
      </c>
      <c r="H988" s="8">
        <v>390</v>
      </c>
      <c r="I988" s="11">
        <v>87496800</v>
      </c>
      <c r="J988" s="11">
        <v>79834000</v>
      </c>
      <c r="K988" s="12">
        <v>87496800</v>
      </c>
      <c r="L988" s="12">
        <v>79834000</v>
      </c>
      <c r="M988" s="12">
        <f t="shared" si="55"/>
        <v>69997440</v>
      </c>
      <c r="N988" s="12">
        <f t="shared" si="56"/>
        <v>63867200</v>
      </c>
      <c r="O988" s="2">
        <f t="shared" si="54"/>
        <v>104996160</v>
      </c>
      <c r="P988" s="32">
        <v>0.2</v>
      </c>
    </row>
    <row r="989" spans="1:16" ht="24" hidden="1" customHeight="1" x14ac:dyDescent="0.2">
      <c r="A989" s="13">
        <v>964</v>
      </c>
      <c r="B989" s="14" t="s">
        <v>713</v>
      </c>
      <c r="C989" s="14" t="s">
        <v>1121</v>
      </c>
      <c r="D989" s="14" t="s">
        <v>1151</v>
      </c>
      <c r="E989" s="15">
        <v>731720190240001</v>
      </c>
      <c r="F989" s="13">
        <v>275</v>
      </c>
      <c r="G989" s="13">
        <v>725</v>
      </c>
      <c r="H989" s="13">
        <v>1000</v>
      </c>
      <c r="I989" s="11">
        <v>221469920</v>
      </c>
      <c r="J989" s="11">
        <v>201882106.66666666</v>
      </c>
      <c r="K989" s="11">
        <v>221469920</v>
      </c>
      <c r="L989" s="11">
        <v>201882106.66666666</v>
      </c>
      <c r="M989" s="11">
        <f t="shared" si="55"/>
        <v>177175936</v>
      </c>
      <c r="N989" s="11">
        <f t="shared" si="56"/>
        <v>161505685.33333334</v>
      </c>
      <c r="O989" s="2">
        <f t="shared" si="54"/>
        <v>265763904</v>
      </c>
      <c r="P989" s="32">
        <v>0.2</v>
      </c>
    </row>
    <row r="990" spans="1:16" ht="24" hidden="1" customHeight="1" x14ac:dyDescent="0.2">
      <c r="A990" s="8">
        <v>965</v>
      </c>
      <c r="B990" s="9" t="s">
        <v>713</v>
      </c>
      <c r="C990" s="9" t="s">
        <v>1121</v>
      </c>
      <c r="D990" s="9" t="s">
        <v>1152</v>
      </c>
      <c r="E990" s="10">
        <v>731720190250001</v>
      </c>
      <c r="F990" s="8">
        <v>20</v>
      </c>
      <c r="G990" s="8">
        <v>92</v>
      </c>
      <c r="H990" s="8">
        <v>112</v>
      </c>
      <c r="I990" s="11">
        <v>25210080</v>
      </c>
      <c r="J990" s="11">
        <v>22960320</v>
      </c>
      <c r="K990" s="12">
        <v>25210080</v>
      </c>
      <c r="L990" s="12">
        <v>22960320</v>
      </c>
      <c r="M990" s="12">
        <f t="shared" si="55"/>
        <v>20168064</v>
      </c>
      <c r="N990" s="12">
        <f t="shared" si="56"/>
        <v>18368256</v>
      </c>
      <c r="O990" s="2">
        <f t="shared" si="54"/>
        <v>30252096</v>
      </c>
      <c r="P990" s="32">
        <v>0.2</v>
      </c>
    </row>
    <row r="991" spans="1:16" ht="24" hidden="1" customHeight="1" x14ac:dyDescent="0.2">
      <c r="A991" s="13">
        <v>966</v>
      </c>
      <c r="B991" s="14" t="s">
        <v>713</v>
      </c>
      <c r="C991" s="14" t="s">
        <v>1121</v>
      </c>
      <c r="D991" s="14" t="s">
        <v>1153</v>
      </c>
      <c r="E991" s="15">
        <v>731720190040001</v>
      </c>
      <c r="F991" s="13">
        <v>88</v>
      </c>
      <c r="G991" s="13">
        <v>562</v>
      </c>
      <c r="H991" s="13">
        <v>650</v>
      </c>
      <c r="I991" s="11">
        <v>144724160</v>
      </c>
      <c r="J991" s="11">
        <v>131975306.66666667</v>
      </c>
      <c r="K991" s="11">
        <v>144724160</v>
      </c>
      <c r="L991" s="11">
        <v>131975306.66666667</v>
      </c>
      <c r="M991" s="11">
        <f t="shared" si="55"/>
        <v>115779328</v>
      </c>
      <c r="N991" s="11">
        <f t="shared" si="56"/>
        <v>105580245.33333334</v>
      </c>
      <c r="O991" s="2">
        <f t="shared" si="54"/>
        <v>173668992</v>
      </c>
      <c r="P991" s="32">
        <v>0.2</v>
      </c>
    </row>
    <row r="992" spans="1:16" ht="24" hidden="1" customHeight="1" x14ac:dyDescent="0.2">
      <c r="A992" s="8">
        <v>967</v>
      </c>
      <c r="B992" s="9" t="s">
        <v>713</v>
      </c>
      <c r="C992" s="9" t="s">
        <v>1121</v>
      </c>
      <c r="D992" s="9" t="s">
        <v>1154</v>
      </c>
      <c r="E992" s="10">
        <v>731720190030001</v>
      </c>
      <c r="F992" s="8">
        <v>110</v>
      </c>
      <c r="G992" s="8">
        <v>490</v>
      </c>
      <c r="H992" s="8">
        <v>600</v>
      </c>
      <c r="I992" s="11">
        <v>133930720</v>
      </c>
      <c r="J992" s="11">
        <v>122447813.33333333</v>
      </c>
      <c r="K992" s="12">
        <v>133930720</v>
      </c>
      <c r="L992" s="12">
        <v>122447813.33333333</v>
      </c>
      <c r="M992" s="12">
        <f t="shared" si="55"/>
        <v>107144576</v>
      </c>
      <c r="N992" s="12">
        <f t="shared" si="56"/>
        <v>97958250.666666672</v>
      </c>
      <c r="O992" s="2">
        <f t="shared" si="54"/>
        <v>160716864</v>
      </c>
      <c r="P992" s="32">
        <v>0.2</v>
      </c>
    </row>
    <row r="993" spans="1:16" ht="24" hidden="1" customHeight="1" x14ac:dyDescent="0.2">
      <c r="A993" s="13">
        <v>968</v>
      </c>
      <c r="B993" s="14" t="s">
        <v>713</v>
      </c>
      <c r="C993" s="14" t="s">
        <v>1121</v>
      </c>
      <c r="D993" s="14" t="s">
        <v>1155</v>
      </c>
      <c r="E993" s="15">
        <v>731720190080001</v>
      </c>
      <c r="F993" s="13">
        <v>92</v>
      </c>
      <c r="G993" s="13">
        <v>284</v>
      </c>
      <c r="H993" s="13">
        <v>376</v>
      </c>
      <c r="I993" s="11">
        <v>82774400</v>
      </c>
      <c r="J993" s="11">
        <v>75296906.666666672</v>
      </c>
      <c r="K993" s="11">
        <v>82774400</v>
      </c>
      <c r="L993" s="11">
        <v>75296906.666666672</v>
      </c>
      <c r="M993" s="11">
        <f t="shared" si="55"/>
        <v>66219520</v>
      </c>
      <c r="N993" s="11">
        <f t="shared" si="56"/>
        <v>60237525.333333343</v>
      </c>
      <c r="O993" s="2">
        <f t="shared" si="54"/>
        <v>99329280</v>
      </c>
      <c r="P993" s="32">
        <v>0.2</v>
      </c>
    </row>
    <row r="994" spans="1:16" ht="24" hidden="1" customHeight="1" x14ac:dyDescent="0.2">
      <c r="A994" s="8">
        <v>969</v>
      </c>
      <c r="B994" s="9" t="s">
        <v>713</v>
      </c>
      <c r="C994" s="9" t="s">
        <v>1121</v>
      </c>
      <c r="D994" s="9" t="s">
        <v>1156</v>
      </c>
      <c r="E994" s="10">
        <v>731720190020001</v>
      </c>
      <c r="F994" s="8">
        <v>54</v>
      </c>
      <c r="G994" s="8">
        <v>336</v>
      </c>
      <c r="H994" s="8">
        <v>390</v>
      </c>
      <c r="I994" s="11">
        <v>87308000</v>
      </c>
      <c r="J994" s="11">
        <v>79717946.666666672</v>
      </c>
      <c r="K994" s="12">
        <v>87308000</v>
      </c>
      <c r="L994" s="12">
        <v>79717946.666666672</v>
      </c>
      <c r="M994" s="12">
        <f t="shared" si="55"/>
        <v>69846400</v>
      </c>
      <c r="N994" s="12">
        <f t="shared" si="56"/>
        <v>63774357.333333343</v>
      </c>
      <c r="O994" s="2">
        <f t="shared" si="54"/>
        <v>104769600</v>
      </c>
      <c r="P994" s="32">
        <v>0.2</v>
      </c>
    </row>
    <row r="995" spans="1:16" ht="24" hidden="1" customHeight="1" x14ac:dyDescent="0.2">
      <c r="A995" s="13">
        <v>970</v>
      </c>
      <c r="B995" s="14" t="s">
        <v>713</v>
      </c>
      <c r="C995" s="14" t="s">
        <v>1121</v>
      </c>
      <c r="D995" s="14" t="s">
        <v>1157</v>
      </c>
      <c r="E995" s="15">
        <v>731720190010002</v>
      </c>
      <c r="F995" s="13">
        <v>100</v>
      </c>
      <c r="G995" s="13">
        <v>400</v>
      </c>
      <c r="H995" s="13">
        <v>500</v>
      </c>
      <c r="I995" s="11">
        <v>110694560</v>
      </c>
      <c r="J995" s="11">
        <v>101198986.66666667</v>
      </c>
      <c r="K995" s="11">
        <v>110694560</v>
      </c>
      <c r="L995" s="11">
        <v>101198986.66666667</v>
      </c>
      <c r="M995" s="11">
        <f t="shared" si="55"/>
        <v>88555648</v>
      </c>
      <c r="N995" s="11">
        <f t="shared" si="56"/>
        <v>80959189.333333343</v>
      </c>
      <c r="O995" s="2">
        <f t="shared" si="54"/>
        <v>132833472</v>
      </c>
      <c r="P995" s="32">
        <v>0.2</v>
      </c>
    </row>
    <row r="996" spans="1:16" ht="24" hidden="1" customHeight="1" x14ac:dyDescent="0.2">
      <c r="A996" s="8">
        <v>971</v>
      </c>
      <c r="B996" s="9" t="s">
        <v>713</v>
      </c>
      <c r="C996" s="9" t="s">
        <v>1121</v>
      </c>
      <c r="D996" s="9" t="s">
        <v>1158</v>
      </c>
      <c r="E996" s="10">
        <v>731720190050001</v>
      </c>
      <c r="F996" s="8">
        <v>96</v>
      </c>
      <c r="G996" s="8">
        <v>464</v>
      </c>
      <c r="H996" s="8">
        <v>560</v>
      </c>
      <c r="I996" s="11">
        <v>123284480</v>
      </c>
      <c r="J996" s="11">
        <v>111887226.66666667</v>
      </c>
      <c r="K996" s="12">
        <v>123284480</v>
      </c>
      <c r="L996" s="12">
        <v>111887226.66666667</v>
      </c>
      <c r="M996" s="12">
        <f t="shared" si="55"/>
        <v>98627584</v>
      </c>
      <c r="N996" s="12">
        <f t="shared" si="56"/>
        <v>89509781.333333343</v>
      </c>
      <c r="O996" s="2">
        <f t="shared" si="54"/>
        <v>147941376</v>
      </c>
      <c r="P996" s="32">
        <v>0.2</v>
      </c>
    </row>
    <row r="997" spans="1:16" ht="24" hidden="1" customHeight="1" x14ac:dyDescent="0.2">
      <c r="A997" s="13">
        <v>972</v>
      </c>
      <c r="B997" s="14" t="s">
        <v>713</v>
      </c>
      <c r="C997" s="14" t="s">
        <v>1121</v>
      </c>
      <c r="D997" s="14" t="s">
        <v>1159</v>
      </c>
      <c r="E997" s="15">
        <v>711520190050001</v>
      </c>
      <c r="F997" s="13">
        <v>32</v>
      </c>
      <c r="G997" s="13">
        <v>208</v>
      </c>
      <c r="H997" s="13">
        <v>240</v>
      </c>
      <c r="I997" s="11">
        <v>54057120</v>
      </c>
      <c r="J997" s="11">
        <v>49295920</v>
      </c>
      <c r="K997" s="11">
        <v>54057120</v>
      </c>
      <c r="L997" s="11">
        <v>49295920</v>
      </c>
      <c r="M997" s="11">
        <f t="shared" si="55"/>
        <v>43245696</v>
      </c>
      <c r="N997" s="11">
        <f t="shared" si="56"/>
        <v>39436736</v>
      </c>
      <c r="O997" s="2">
        <f t="shared" si="54"/>
        <v>64868544</v>
      </c>
      <c r="P997" s="32">
        <v>0.2</v>
      </c>
    </row>
    <row r="998" spans="1:16" ht="24" hidden="1" customHeight="1" x14ac:dyDescent="0.2">
      <c r="A998" s="8">
        <v>973</v>
      </c>
      <c r="B998" s="9" t="s">
        <v>713</v>
      </c>
      <c r="C998" s="9" t="s">
        <v>1121</v>
      </c>
      <c r="D998" s="9" t="s">
        <v>1160</v>
      </c>
      <c r="E998" s="10">
        <v>711520190040001</v>
      </c>
      <c r="F998" s="8">
        <v>100</v>
      </c>
      <c r="G998" s="8">
        <v>320</v>
      </c>
      <c r="H998" s="8">
        <v>420</v>
      </c>
      <c r="I998" s="11">
        <v>93940320</v>
      </c>
      <c r="J998" s="11">
        <v>85961840</v>
      </c>
      <c r="K998" s="12">
        <v>93940320</v>
      </c>
      <c r="L998" s="12">
        <v>85961840</v>
      </c>
      <c r="M998" s="12">
        <f t="shared" si="55"/>
        <v>75152256</v>
      </c>
      <c r="N998" s="12">
        <f t="shared" si="56"/>
        <v>68769472</v>
      </c>
      <c r="O998" s="2">
        <f t="shared" si="54"/>
        <v>112728384</v>
      </c>
      <c r="P998" s="32">
        <v>0.2</v>
      </c>
    </row>
    <row r="999" spans="1:16" ht="24" hidden="1" customHeight="1" x14ac:dyDescent="0.2">
      <c r="A999" s="13">
        <v>974</v>
      </c>
      <c r="B999" s="14" t="s">
        <v>713</v>
      </c>
      <c r="C999" s="14" t="s">
        <v>1121</v>
      </c>
      <c r="D999" s="14" t="s">
        <v>1161</v>
      </c>
      <c r="E999" s="15">
        <v>752220190220002</v>
      </c>
      <c r="F999" s="13">
        <v>70</v>
      </c>
      <c r="G999" s="13">
        <v>330</v>
      </c>
      <c r="H999" s="13">
        <v>400</v>
      </c>
      <c r="I999" s="11">
        <v>89743680</v>
      </c>
      <c r="J999" s="11">
        <v>82235600</v>
      </c>
      <c r="K999" s="11">
        <v>89743680</v>
      </c>
      <c r="L999" s="11">
        <v>82235600</v>
      </c>
      <c r="M999" s="11">
        <f t="shared" si="55"/>
        <v>71794944</v>
      </c>
      <c r="N999" s="11">
        <f t="shared" si="56"/>
        <v>65788480</v>
      </c>
      <c r="O999" s="2">
        <f t="shared" si="54"/>
        <v>107692416</v>
      </c>
      <c r="P999" s="32">
        <v>0.2</v>
      </c>
    </row>
    <row r="1000" spans="1:16" ht="24" hidden="1" customHeight="1" x14ac:dyDescent="0.2">
      <c r="A1000" s="8">
        <v>975</v>
      </c>
      <c r="B1000" s="9" t="s">
        <v>713</v>
      </c>
      <c r="C1000" s="9" t="s">
        <v>1162</v>
      </c>
      <c r="D1000" s="9" t="s">
        <v>1163</v>
      </c>
      <c r="E1000" s="10">
        <v>524520010010001</v>
      </c>
      <c r="F1000" s="8">
        <v>38</v>
      </c>
      <c r="G1000" s="8">
        <v>10</v>
      </c>
      <c r="H1000" s="8">
        <v>48</v>
      </c>
      <c r="I1000" s="11">
        <v>11747280</v>
      </c>
      <c r="J1000" s="11">
        <v>10165720</v>
      </c>
      <c r="K1000" s="12">
        <v>11747280</v>
      </c>
      <c r="L1000" s="12">
        <v>10165720</v>
      </c>
      <c r="M1000" s="12">
        <f t="shared" si="55"/>
        <v>9397824</v>
      </c>
      <c r="N1000" s="12">
        <f t="shared" si="56"/>
        <v>8132576</v>
      </c>
      <c r="O1000" s="2">
        <f t="shared" si="54"/>
        <v>14096736</v>
      </c>
      <c r="P1000" s="32">
        <v>0.2</v>
      </c>
    </row>
    <row r="1001" spans="1:16" ht="24" hidden="1" customHeight="1" x14ac:dyDescent="0.2">
      <c r="A1001" s="13">
        <v>976</v>
      </c>
      <c r="B1001" s="14" t="s">
        <v>713</v>
      </c>
      <c r="C1001" s="14" t="s">
        <v>1162</v>
      </c>
      <c r="D1001" s="14" t="s">
        <v>1164</v>
      </c>
      <c r="E1001" s="15">
        <v>723120010060011</v>
      </c>
      <c r="F1001" s="13">
        <v>4</v>
      </c>
      <c r="G1001" s="13">
        <v>4</v>
      </c>
      <c r="H1001" s="13">
        <v>8</v>
      </c>
      <c r="I1001" s="11">
        <v>1825440</v>
      </c>
      <c r="J1001" s="11">
        <v>1656560</v>
      </c>
      <c r="K1001" s="11">
        <v>1825440</v>
      </c>
      <c r="L1001" s="11">
        <v>1656560</v>
      </c>
      <c r="M1001" s="11">
        <f t="shared" si="55"/>
        <v>1460352</v>
      </c>
      <c r="N1001" s="11">
        <f t="shared" si="56"/>
        <v>1325248</v>
      </c>
      <c r="O1001" s="2">
        <f t="shared" si="54"/>
        <v>2190528</v>
      </c>
      <c r="P1001" s="32">
        <v>0.2</v>
      </c>
    </row>
    <row r="1002" spans="1:16" ht="24" hidden="1" customHeight="1" x14ac:dyDescent="0.2">
      <c r="A1002" s="8">
        <v>977</v>
      </c>
      <c r="B1002" s="9" t="s">
        <v>713</v>
      </c>
      <c r="C1002" s="9" t="s">
        <v>1162</v>
      </c>
      <c r="D1002" s="9" t="s">
        <v>1165</v>
      </c>
      <c r="E1002" s="10">
        <v>741220010190071</v>
      </c>
      <c r="F1002" s="8">
        <v>24</v>
      </c>
      <c r="G1002" s="8">
        <v>56</v>
      </c>
      <c r="H1002" s="8">
        <v>80</v>
      </c>
      <c r="I1002" s="11">
        <v>19802400</v>
      </c>
      <c r="J1002" s="11">
        <v>17342000</v>
      </c>
      <c r="K1002" s="12">
        <v>19802400</v>
      </c>
      <c r="L1002" s="12">
        <v>17342000</v>
      </c>
      <c r="M1002" s="12">
        <f t="shared" si="55"/>
        <v>15841920</v>
      </c>
      <c r="N1002" s="12">
        <f t="shared" si="56"/>
        <v>13873600</v>
      </c>
      <c r="O1002" s="2">
        <f t="shared" si="54"/>
        <v>23762880</v>
      </c>
      <c r="P1002" s="32">
        <v>0.2</v>
      </c>
    </row>
    <row r="1003" spans="1:16" ht="24" hidden="1" customHeight="1" x14ac:dyDescent="0.2">
      <c r="A1003" s="13">
        <v>978</v>
      </c>
      <c r="B1003" s="14" t="s">
        <v>713</v>
      </c>
      <c r="C1003" s="14" t="s">
        <v>1162</v>
      </c>
      <c r="D1003" s="14" t="s">
        <v>1166</v>
      </c>
      <c r="E1003" s="15">
        <v>713220010010011</v>
      </c>
      <c r="F1003" s="13">
        <v>36</v>
      </c>
      <c r="G1003" s="13">
        <v>72</v>
      </c>
      <c r="H1003" s="13">
        <v>108</v>
      </c>
      <c r="I1003" s="11">
        <v>26237760</v>
      </c>
      <c r="J1003" s="11">
        <v>23128160</v>
      </c>
      <c r="K1003" s="11">
        <v>26237760</v>
      </c>
      <c r="L1003" s="11">
        <v>23128160</v>
      </c>
      <c r="M1003" s="11">
        <f t="shared" si="55"/>
        <v>20990208</v>
      </c>
      <c r="N1003" s="11">
        <f t="shared" si="56"/>
        <v>18502528</v>
      </c>
      <c r="O1003" s="2">
        <f t="shared" si="54"/>
        <v>31485312</v>
      </c>
      <c r="P1003" s="32">
        <v>0.2</v>
      </c>
    </row>
    <row r="1004" spans="1:16" ht="24" hidden="1" customHeight="1" x14ac:dyDescent="0.2">
      <c r="A1004" s="8">
        <v>979</v>
      </c>
      <c r="B1004" s="9" t="s">
        <v>713</v>
      </c>
      <c r="C1004" s="9" t="s">
        <v>1162</v>
      </c>
      <c r="D1004" s="9" t="s">
        <v>1167</v>
      </c>
      <c r="E1004" s="10">
        <v>741220010200001</v>
      </c>
      <c r="F1004" s="8">
        <v>69</v>
      </c>
      <c r="G1004" s="8">
        <v>147</v>
      </c>
      <c r="H1004" s="8">
        <v>216</v>
      </c>
      <c r="I1004" s="11">
        <v>52894560</v>
      </c>
      <c r="J1004" s="11">
        <v>46336720</v>
      </c>
      <c r="K1004" s="12">
        <v>52894560</v>
      </c>
      <c r="L1004" s="12">
        <v>46336720</v>
      </c>
      <c r="M1004" s="12">
        <f t="shared" si="55"/>
        <v>42315648</v>
      </c>
      <c r="N1004" s="12">
        <f t="shared" si="56"/>
        <v>37069376</v>
      </c>
      <c r="O1004" s="2">
        <f t="shared" si="54"/>
        <v>63473472</v>
      </c>
      <c r="P1004" s="32">
        <v>0.2</v>
      </c>
    </row>
    <row r="1005" spans="1:16" ht="24" hidden="1" customHeight="1" x14ac:dyDescent="0.2">
      <c r="A1005" s="13">
        <v>980</v>
      </c>
      <c r="B1005" s="14" t="s">
        <v>713</v>
      </c>
      <c r="C1005" s="14" t="s">
        <v>1162</v>
      </c>
      <c r="D1005" s="14" t="s">
        <v>1168</v>
      </c>
      <c r="E1005" s="15">
        <v>723120010020131</v>
      </c>
      <c r="F1005" s="13">
        <v>30</v>
      </c>
      <c r="G1005" s="13">
        <v>50</v>
      </c>
      <c r="H1005" s="13">
        <v>80</v>
      </c>
      <c r="I1005" s="11">
        <v>19687920</v>
      </c>
      <c r="J1005" s="11">
        <v>17246600</v>
      </c>
      <c r="K1005" s="11">
        <v>19687920</v>
      </c>
      <c r="L1005" s="11">
        <v>17246600</v>
      </c>
      <c r="M1005" s="11">
        <f t="shared" si="55"/>
        <v>15750336</v>
      </c>
      <c r="N1005" s="11">
        <f t="shared" si="56"/>
        <v>13797280</v>
      </c>
      <c r="O1005" s="2">
        <f t="shared" si="54"/>
        <v>23625504</v>
      </c>
      <c r="P1005" s="32">
        <v>0.2</v>
      </c>
    </row>
    <row r="1006" spans="1:16" ht="24" hidden="1" customHeight="1" x14ac:dyDescent="0.2">
      <c r="A1006" s="8">
        <v>981</v>
      </c>
      <c r="B1006" s="9" t="s">
        <v>713</v>
      </c>
      <c r="C1006" s="9" t="s">
        <v>1162</v>
      </c>
      <c r="D1006" s="9" t="s">
        <v>1169</v>
      </c>
      <c r="E1006" s="10">
        <v>741220010190021</v>
      </c>
      <c r="F1006" s="8">
        <v>10</v>
      </c>
      <c r="G1006" s="8">
        <v>22</v>
      </c>
      <c r="H1006" s="8">
        <v>32</v>
      </c>
      <c r="I1006" s="11">
        <v>7052800</v>
      </c>
      <c r="J1006" s="11">
        <v>6464693.333333333</v>
      </c>
      <c r="K1006" s="12">
        <v>7052800</v>
      </c>
      <c r="L1006" s="12">
        <v>6464693.333333333</v>
      </c>
      <c r="M1006" s="12">
        <f t="shared" si="55"/>
        <v>5642240</v>
      </c>
      <c r="N1006" s="12">
        <f t="shared" si="56"/>
        <v>5171754.666666667</v>
      </c>
      <c r="O1006" s="2">
        <f t="shared" si="54"/>
        <v>8463360</v>
      </c>
      <c r="P1006" s="32">
        <v>0.2</v>
      </c>
    </row>
    <row r="1007" spans="1:16" ht="24" hidden="1" customHeight="1" x14ac:dyDescent="0.2">
      <c r="A1007" s="13">
        <v>982</v>
      </c>
      <c r="B1007" s="14" t="s">
        <v>713</v>
      </c>
      <c r="C1007" s="14" t="s">
        <v>1162</v>
      </c>
      <c r="D1007" s="14" t="s">
        <v>1170</v>
      </c>
      <c r="E1007" s="15">
        <v>723120010030131</v>
      </c>
      <c r="F1007" s="13">
        <v>12</v>
      </c>
      <c r="G1007" s="13">
        <v>28</v>
      </c>
      <c r="H1007" s="13">
        <v>40</v>
      </c>
      <c r="I1007" s="11">
        <v>9719760</v>
      </c>
      <c r="J1007" s="11">
        <v>8600440</v>
      </c>
      <c r="K1007" s="11">
        <v>9719760</v>
      </c>
      <c r="L1007" s="11">
        <v>8600440</v>
      </c>
      <c r="M1007" s="11">
        <f t="shared" si="55"/>
        <v>7775808</v>
      </c>
      <c r="N1007" s="11">
        <f t="shared" si="56"/>
        <v>6880352</v>
      </c>
      <c r="O1007" s="2">
        <f t="shared" si="54"/>
        <v>11663712</v>
      </c>
      <c r="P1007" s="32">
        <v>0.2</v>
      </c>
    </row>
    <row r="1008" spans="1:16" ht="24" hidden="1" customHeight="1" x14ac:dyDescent="0.2">
      <c r="A1008" s="8">
        <v>983</v>
      </c>
      <c r="B1008" s="9" t="s">
        <v>713</v>
      </c>
      <c r="C1008" s="9" t="s">
        <v>1162</v>
      </c>
      <c r="D1008" s="9" t="s">
        <v>1171</v>
      </c>
      <c r="E1008" s="10">
        <v>723120010030301</v>
      </c>
      <c r="F1008" s="8">
        <v>12</v>
      </c>
      <c r="G1008" s="8">
        <v>18</v>
      </c>
      <c r="H1008" s="8">
        <v>30</v>
      </c>
      <c r="I1008" s="11">
        <v>6679680</v>
      </c>
      <c r="J1008" s="11">
        <v>6076480</v>
      </c>
      <c r="K1008" s="12">
        <v>6679680</v>
      </c>
      <c r="L1008" s="12">
        <v>6076480</v>
      </c>
      <c r="M1008" s="12">
        <f t="shared" si="55"/>
        <v>5343744</v>
      </c>
      <c r="N1008" s="12">
        <f t="shared" si="56"/>
        <v>4861184</v>
      </c>
      <c r="O1008" s="2">
        <f t="shared" si="54"/>
        <v>8015616</v>
      </c>
      <c r="P1008" s="32">
        <v>0.2</v>
      </c>
    </row>
    <row r="1009" spans="1:16" ht="24" hidden="1" customHeight="1" x14ac:dyDescent="0.2">
      <c r="A1009" s="13">
        <v>984</v>
      </c>
      <c r="B1009" s="14" t="s">
        <v>713</v>
      </c>
      <c r="C1009" s="14" t="s">
        <v>1162</v>
      </c>
      <c r="D1009" s="14" t="s">
        <v>1172</v>
      </c>
      <c r="E1009" s="15">
        <v>723120010030312</v>
      </c>
      <c r="F1009" s="13">
        <v>10</v>
      </c>
      <c r="G1009" s="13">
        <v>20</v>
      </c>
      <c r="H1009" s="13">
        <v>30</v>
      </c>
      <c r="I1009" s="11">
        <v>6695680</v>
      </c>
      <c r="J1009" s="11">
        <v>6089813.333333333</v>
      </c>
      <c r="K1009" s="11">
        <v>6695680</v>
      </c>
      <c r="L1009" s="11">
        <v>6089813.333333333</v>
      </c>
      <c r="M1009" s="11">
        <f t="shared" si="55"/>
        <v>5356544</v>
      </c>
      <c r="N1009" s="11">
        <f t="shared" si="56"/>
        <v>4871850.666666667</v>
      </c>
      <c r="O1009" s="2">
        <f t="shared" si="54"/>
        <v>8034816</v>
      </c>
      <c r="P1009" s="32">
        <v>0.2</v>
      </c>
    </row>
    <row r="1010" spans="1:16" ht="24" hidden="1" customHeight="1" x14ac:dyDescent="0.2">
      <c r="A1010" s="8">
        <v>985</v>
      </c>
      <c r="B1010" s="9" t="s">
        <v>713</v>
      </c>
      <c r="C1010" s="9" t="s">
        <v>1162</v>
      </c>
      <c r="D1010" s="9" t="s">
        <v>1173</v>
      </c>
      <c r="E1010" s="10">
        <v>723120010350001</v>
      </c>
      <c r="F1010" s="8">
        <v>32</v>
      </c>
      <c r="G1010" s="8">
        <v>68</v>
      </c>
      <c r="H1010" s="8">
        <v>100</v>
      </c>
      <c r="I1010" s="11">
        <v>24586800</v>
      </c>
      <c r="J1010" s="11">
        <v>21569240</v>
      </c>
      <c r="K1010" s="12">
        <v>24586800</v>
      </c>
      <c r="L1010" s="12">
        <v>21569240</v>
      </c>
      <c r="M1010" s="12">
        <f t="shared" si="55"/>
        <v>19669440</v>
      </c>
      <c r="N1010" s="12">
        <f t="shared" si="56"/>
        <v>17255392</v>
      </c>
      <c r="O1010" s="2">
        <f t="shared" si="54"/>
        <v>29504160</v>
      </c>
      <c r="P1010" s="32">
        <v>0.2</v>
      </c>
    </row>
    <row r="1011" spans="1:16" ht="24" hidden="1" customHeight="1" x14ac:dyDescent="0.2">
      <c r="A1011" s="13">
        <v>986</v>
      </c>
      <c r="B1011" s="14" t="s">
        <v>713</v>
      </c>
      <c r="C1011" s="14" t="s">
        <v>1162</v>
      </c>
      <c r="D1011" s="14" t="s">
        <v>1174</v>
      </c>
      <c r="E1011" s="15">
        <v>723320010020002</v>
      </c>
      <c r="F1011" s="13">
        <v>85</v>
      </c>
      <c r="G1011" s="13">
        <v>315</v>
      </c>
      <c r="H1011" s="13">
        <v>400</v>
      </c>
      <c r="I1011" s="11">
        <v>99374160</v>
      </c>
      <c r="J1011" s="11">
        <v>86813560</v>
      </c>
      <c r="K1011" s="11">
        <v>99374160</v>
      </c>
      <c r="L1011" s="11">
        <v>86813560</v>
      </c>
      <c r="M1011" s="11">
        <f t="shared" si="55"/>
        <v>79499328</v>
      </c>
      <c r="N1011" s="11">
        <f t="shared" si="56"/>
        <v>69450848</v>
      </c>
      <c r="O1011" s="2">
        <f t="shared" si="54"/>
        <v>119248992</v>
      </c>
      <c r="P1011" s="32">
        <v>0.2</v>
      </c>
    </row>
    <row r="1012" spans="1:16" ht="24" hidden="1" customHeight="1" x14ac:dyDescent="0.2">
      <c r="A1012" s="8">
        <v>987</v>
      </c>
      <c r="B1012" s="9" t="s">
        <v>713</v>
      </c>
      <c r="C1012" s="9" t="s">
        <v>1162</v>
      </c>
      <c r="D1012" s="9" t="s">
        <v>1175</v>
      </c>
      <c r="E1012" s="10">
        <v>723120010010071</v>
      </c>
      <c r="F1012" s="8">
        <v>10</v>
      </c>
      <c r="G1012" s="8">
        <v>22</v>
      </c>
      <c r="H1012" s="8">
        <v>32</v>
      </c>
      <c r="I1012" s="11">
        <v>7169920</v>
      </c>
      <c r="J1012" s="11">
        <v>6548213.333333333</v>
      </c>
      <c r="K1012" s="12">
        <v>7169920</v>
      </c>
      <c r="L1012" s="12">
        <v>6548213.333333333</v>
      </c>
      <c r="M1012" s="12">
        <f t="shared" si="55"/>
        <v>5735936</v>
      </c>
      <c r="N1012" s="12">
        <f t="shared" si="56"/>
        <v>5238570.666666667</v>
      </c>
      <c r="O1012" s="2">
        <f t="shared" si="54"/>
        <v>8603904</v>
      </c>
      <c r="P1012" s="32">
        <v>0.2</v>
      </c>
    </row>
    <row r="1013" spans="1:16" ht="24" hidden="1" customHeight="1" x14ac:dyDescent="0.2">
      <c r="A1013" s="13">
        <v>988</v>
      </c>
      <c r="B1013" s="14" t="s">
        <v>713</v>
      </c>
      <c r="C1013" s="14" t="s">
        <v>1162</v>
      </c>
      <c r="D1013" s="14" t="s">
        <v>1176</v>
      </c>
      <c r="E1013" s="15">
        <v>723120010020041</v>
      </c>
      <c r="F1013" s="13">
        <v>4</v>
      </c>
      <c r="G1013" s="13">
        <v>12</v>
      </c>
      <c r="H1013" s="13">
        <v>16</v>
      </c>
      <c r="I1013" s="11">
        <v>3598560</v>
      </c>
      <c r="J1013" s="11">
        <v>3263520</v>
      </c>
      <c r="K1013" s="11">
        <v>3598560</v>
      </c>
      <c r="L1013" s="11">
        <v>3263520</v>
      </c>
      <c r="M1013" s="11">
        <f t="shared" si="55"/>
        <v>2878848</v>
      </c>
      <c r="N1013" s="11">
        <f t="shared" si="56"/>
        <v>2610816</v>
      </c>
      <c r="O1013" s="2">
        <f t="shared" si="54"/>
        <v>4318272</v>
      </c>
      <c r="P1013" s="32">
        <v>0.2</v>
      </c>
    </row>
    <row r="1014" spans="1:16" ht="24" hidden="1" customHeight="1" x14ac:dyDescent="0.2">
      <c r="A1014" s="8">
        <v>989</v>
      </c>
      <c r="B1014" s="9" t="s">
        <v>713</v>
      </c>
      <c r="C1014" s="9" t="s">
        <v>1162</v>
      </c>
      <c r="D1014" s="9" t="s">
        <v>1177</v>
      </c>
      <c r="E1014" s="10">
        <v>723120010030111</v>
      </c>
      <c r="F1014" s="8">
        <v>41</v>
      </c>
      <c r="G1014" s="8">
        <v>89</v>
      </c>
      <c r="H1014" s="8">
        <v>130</v>
      </c>
      <c r="I1014" s="11">
        <v>27935200</v>
      </c>
      <c r="J1014" s="11">
        <v>25094533.333333332</v>
      </c>
      <c r="K1014" s="12">
        <v>27935200</v>
      </c>
      <c r="L1014" s="12">
        <v>25094533.333333332</v>
      </c>
      <c r="M1014" s="12">
        <f t="shared" si="55"/>
        <v>22348160</v>
      </c>
      <c r="N1014" s="12">
        <f t="shared" si="56"/>
        <v>20075626.666666668</v>
      </c>
      <c r="O1014" s="2">
        <f t="shared" si="54"/>
        <v>33522240</v>
      </c>
      <c r="P1014" s="32">
        <v>0.2</v>
      </c>
    </row>
    <row r="1015" spans="1:16" ht="24" hidden="1" customHeight="1" x14ac:dyDescent="0.2">
      <c r="A1015" s="13">
        <v>990</v>
      </c>
      <c r="B1015" s="14" t="s">
        <v>713</v>
      </c>
      <c r="C1015" s="14" t="s">
        <v>1162</v>
      </c>
      <c r="D1015" s="14" t="s">
        <v>1178</v>
      </c>
      <c r="E1015" s="15" t="s">
        <v>1179</v>
      </c>
      <c r="F1015" s="13">
        <v>39</v>
      </c>
      <c r="G1015" s="13">
        <v>177</v>
      </c>
      <c r="H1015" s="13">
        <v>216</v>
      </c>
      <c r="I1015" s="11">
        <v>52227120</v>
      </c>
      <c r="J1015" s="11">
        <v>46188760</v>
      </c>
      <c r="K1015" s="11">
        <v>52227120</v>
      </c>
      <c r="L1015" s="11">
        <v>46188760</v>
      </c>
      <c r="M1015" s="11">
        <f t="shared" si="55"/>
        <v>41781696</v>
      </c>
      <c r="N1015" s="11">
        <f t="shared" si="56"/>
        <v>36951008</v>
      </c>
      <c r="O1015" s="2">
        <f t="shared" si="54"/>
        <v>62672544</v>
      </c>
      <c r="P1015" s="32">
        <v>0.2</v>
      </c>
    </row>
    <row r="1016" spans="1:16" ht="24" hidden="1" customHeight="1" x14ac:dyDescent="0.2">
      <c r="A1016" s="8">
        <v>991</v>
      </c>
      <c r="B1016" s="9" t="s">
        <v>713</v>
      </c>
      <c r="C1016" s="9" t="s">
        <v>1162</v>
      </c>
      <c r="D1016" s="9" t="s">
        <v>1180</v>
      </c>
      <c r="E1016" s="10" t="s">
        <v>1181</v>
      </c>
      <c r="F1016" s="8">
        <v>71</v>
      </c>
      <c r="G1016" s="8">
        <v>169</v>
      </c>
      <c r="H1016" s="8">
        <v>240</v>
      </c>
      <c r="I1016" s="11">
        <v>58719600</v>
      </c>
      <c r="J1016" s="11">
        <v>52041000</v>
      </c>
      <c r="K1016" s="12">
        <v>58719600</v>
      </c>
      <c r="L1016" s="12">
        <v>52041000</v>
      </c>
      <c r="M1016" s="12">
        <f t="shared" si="55"/>
        <v>46975680</v>
      </c>
      <c r="N1016" s="12">
        <f t="shared" si="56"/>
        <v>41632800</v>
      </c>
      <c r="O1016" s="2">
        <f t="shared" si="54"/>
        <v>70463520</v>
      </c>
      <c r="P1016" s="32">
        <v>0.2</v>
      </c>
    </row>
    <row r="1017" spans="1:16" ht="24" hidden="1" customHeight="1" x14ac:dyDescent="0.2">
      <c r="A1017" s="13">
        <v>992</v>
      </c>
      <c r="B1017" s="14" t="s">
        <v>713</v>
      </c>
      <c r="C1017" s="14" t="s">
        <v>1162</v>
      </c>
      <c r="D1017" s="14" t="s">
        <v>1182</v>
      </c>
      <c r="E1017" s="15">
        <v>723120010010061</v>
      </c>
      <c r="F1017" s="13">
        <v>10</v>
      </c>
      <c r="G1017" s="13">
        <v>22</v>
      </c>
      <c r="H1017" s="13">
        <v>32</v>
      </c>
      <c r="I1017" s="11">
        <v>7168960</v>
      </c>
      <c r="J1017" s="11">
        <v>6520373.333333333</v>
      </c>
      <c r="K1017" s="11">
        <v>7168960</v>
      </c>
      <c r="L1017" s="11">
        <v>6520373.333333333</v>
      </c>
      <c r="M1017" s="11">
        <f t="shared" si="55"/>
        <v>5735168</v>
      </c>
      <c r="N1017" s="11">
        <f t="shared" si="56"/>
        <v>5216298.666666667</v>
      </c>
      <c r="O1017" s="2">
        <f t="shared" si="54"/>
        <v>8602752</v>
      </c>
      <c r="P1017" s="32">
        <v>0.2</v>
      </c>
    </row>
    <row r="1018" spans="1:16" ht="24" hidden="1" customHeight="1" x14ac:dyDescent="0.2">
      <c r="A1018" s="8">
        <v>993</v>
      </c>
      <c r="B1018" s="9" t="s">
        <v>713</v>
      </c>
      <c r="C1018" s="9" t="s">
        <v>1162</v>
      </c>
      <c r="D1018" s="9" t="s">
        <v>1183</v>
      </c>
      <c r="E1018" s="10">
        <v>723120010030342</v>
      </c>
      <c r="F1018" s="8">
        <v>13</v>
      </c>
      <c r="G1018" s="8">
        <v>27</v>
      </c>
      <c r="H1018" s="8">
        <v>40</v>
      </c>
      <c r="I1018" s="11">
        <v>8940000</v>
      </c>
      <c r="J1018" s="11">
        <v>8127920</v>
      </c>
      <c r="K1018" s="12">
        <v>8940000</v>
      </c>
      <c r="L1018" s="12">
        <v>8127920</v>
      </c>
      <c r="M1018" s="12">
        <f t="shared" si="55"/>
        <v>7152000</v>
      </c>
      <c r="N1018" s="12">
        <f t="shared" si="56"/>
        <v>6502336</v>
      </c>
      <c r="O1018" s="2">
        <f t="shared" si="54"/>
        <v>10728000</v>
      </c>
      <c r="P1018" s="32">
        <v>0.2</v>
      </c>
    </row>
    <row r="1019" spans="1:16" ht="24" hidden="1" customHeight="1" x14ac:dyDescent="0.2">
      <c r="A1019" s="13">
        <v>994</v>
      </c>
      <c r="B1019" s="14" t="s">
        <v>713</v>
      </c>
      <c r="C1019" s="14" t="s">
        <v>1162</v>
      </c>
      <c r="D1019" s="14" t="s">
        <v>1184</v>
      </c>
      <c r="E1019" s="15">
        <v>723120010100081</v>
      </c>
      <c r="F1019" s="13">
        <v>11</v>
      </c>
      <c r="G1019" s="13">
        <v>29</v>
      </c>
      <c r="H1019" s="13">
        <v>40</v>
      </c>
      <c r="I1019" s="11">
        <v>8952000</v>
      </c>
      <c r="J1019" s="11">
        <v>8137920</v>
      </c>
      <c r="K1019" s="11">
        <v>8952000</v>
      </c>
      <c r="L1019" s="11">
        <v>8137920</v>
      </c>
      <c r="M1019" s="11">
        <f t="shared" si="55"/>
        <v>7161600</v>
      </c>
      <c r="N1019" s="11">
        <f t="shared" si="56"/>
        <v>6510336</v>
      </c>
      <c r="O1019" s="2">
        <f t="shared" ref="O1019:O1082" si="57">K1019+K1019*P1019</f>
        <v>10742400</v>
      </c>
      <c r="P1019" s="32">
        <v>0.2</v>
      </c>
    </row>
    <row r="1020" spans="1:16" ht="24" hidden="1" customHeight="1" x14ac:dyDescent="0.2">
      <c r="A1020" s="8">
        <v>995</v>
      </c>
      <c r="B1020" s="9" t="s">
        <v>713</v>
      </c>
      <c r="C1020" s="9" t="s">
        <v>1162</v>
      </c>
      <c r="D1020" s="9" t="s">
        <v>1185</v>
      </c>
      <c r="E1020" s="10">
        <v>723120010060101</v>
      </c>
      <c r="F1020" s="8">
        <v>18</v>
      </c>
      <c r="G1020" s="8">
        <v>9</v>
      </c>
      <c r="H1020" s="8">
        <v>27</v>
      </c>
      <c r="I1020" s="11">
        <v>6079520</v>
      </c>
      <c r="J1020" s="11">
        <v>5550426.666666667</v>
      </c>
      <c r="K1020" s="12">
        <v>6079520</v>
      </c>
      <c r="L1020" s="12">
        <v>5550426.666666667</v>
      </c>
      <c r="M1020" s="12">
        <f t="shared" si="55"/>
        <v>4863616</v>
      </c>
      <c r="N1020" s="12">
        <f t="shared" si="56"/>
        <v>4440341.333333334</v>
      </c>
      <c r="O1020" s="2">
        <f t="shared" si="57"/>
        <v>7295424</v>
      </c>
      <c r="P1020" s="32">
        <v>0.2</v>
      </c>
    </row>
    <row r="1021" spans="1:16" ht="24" hidden="1" customHeight="1" x14ac:dyDescent="0.2">
      <c r="A1021" s="13">
        <v>996</v>
      </c>
      <c r="B1021" s="14" t="s">
        <v>713</v>
      </c>
      <c r="C1021" s="14" t="s">
        <v>1162</v>
      </c>
      <c r="D1021" s="14" t="s">
        <v>1186</v>
      </c>
      <c r="E1021" s="15">
        <v>723120010030282</v>
      </c>
      <c r="F1021" s="13">
        <v>48</v>
      </c>
      <c r="G1021" s="13">
        <v>66</v>
      </c>
      <c r="H1021" s="13">
        <v>114</v>
      </c>
      <c r="I1021" s="11">
        <v>25300480</v>
      </c>
      <c r="J1021" s="11">
        <v>23142853.333333332</v>
      </c>
      <c r="K1021" s="11">
        <v>25300480</v>
      </c>
      <c r="L1021" s="11">
        <v>23142853.333333332</v>
      </c>
      <c r="M1021" s="11">
        <f t="shared" si="55"/>
        <v>20240384</v>
      </c>
      <c r="N1021" s="11">
        <f t="shared" si="56"/>
        <v>18514282.666666668</v>
      </c>
      <c r="O1021" s="2">
        <f t="shared" si="57"/>
        <v>30360576</v>
      </c>
      <c r="P1021" s="32">
        <v>0.2</v>
      </c>
    </row>
    <row r="1022" spans="1:16" ht="24" hidden="1" customHeight="1" x14ac:dyDescent="0.2">
      <c r="A1022" s="8">
        <v>997</v>
      </c>
      <c r="B1022" s="9" t="s">
        <v>713</v>
      </c>
      <c r="C1022" s="9" t="s">
        <v>1162</v>
      </c>
      <c r="D1022" s="9" t="s">
        <v>1187</v>
      </c>
      <c r="E1022" s="10">
        <v>723120010020081</v>
      </c>
      <c r="F1022" s="8">
        <v>30</v>
      </c>
      <c r="G1022" s="8">
        <v>70</v>
      </c>
      <c r="H1022" s="8">
        <v>100</v>
      </c>
      <c r="I1022" s="11">
        <v>24534240</v>
      </c>
      <c r="J1022" s="11">
        <v>21483440</v>
      </c>
      <c r="K1022" s="12">
        <v>24534240</v>
      </c>
      <c r="L1022" s="12">
        <v>21483440</v>
      </c>
      <c r="M1022" s="12">
        <f t="shared" si="55"/>
        <v>19627392</v>
      </c>
      <c r="N1022" s="12">
        <f t="shared" si="56"/>
        <v>17186752</v>
      </c>
      <c r="O1022" s="2">
        <f t="shared" si="57"/>
        <v>29441088</v>
      </c>
      <c r="P1022" s="32">
        <v>0.2</v>
      </c>
    </row>
    <row r="1023" spans="1:16" ht="24" hidden="1" customHeight="1" x14ac:dyDescent="0.2">
      <c r="A1023" s="13">
        <v>998</v>
      </c>
      <c r="B1023" s="14" t="s">
        <v>713</v>
      </c>
      <c r="C1023" s="14" t="s">
        <v>1162</v>
      </c>
      <c r="D1023" s="14" t="s">
        <v>1188</v>
      </c>
      <c r="E1023" s="15">
        <v>723120010100071</v>
      </c>
      <c r="F1023" s="13">
        <v>28</v>
      </c>
      <c r="G1023" s="13">
        <v>82</v>
      </c>
      <c r="H1023" s="13">
        <v>110</v>
      </c>
      <c r="I1023" s="11">
        <v>24023360</v>
      </c>
      <c r="J1023" s="11">
        <v>21818266.666666668</v>
      </c>
      <c r="K1023" s="11">
        <v>24023360</v>
      </c>
      <c r="L1023" s="11">
        <v>21818266.666666668</v>
      </c>
      <c r="M1023" s="11">
        <f t="shared" si="55"/>
        <v>19218688</v>
      </c>
      <c r="N1023" s="11">
        <f t="shared" si="56"/>
        <v>17454613.333333336</v>
      </c>
      <c r="O1023" s="2">
        <f t="shared" si="57"/>
        <v>28828032</v>
      </c>
      <c r="P1023" s="32">
        <v>0.2</v>
      </c>
    </row>
    <row r="1024" spans="1:16" ht="24" hidden="1" customHeight="1" x14ac:dyDescent="0.2">
      <c r="A1024" s="8">
        <v>999</v>
      </c>
      <c r="B1024" s="9" t="s">
        <v>713</v>
      </c>
      <c r="C1024" s="9" t="s">
        <v>1162</v>
      </c>
      <c r="D1024" s="9" t="s">
        <v>1189</v>
      </c>
      <c r="E1024" s="10">
        <v>723120010060021</v>
      </c>
      <c r="F1024" s="8">
        <v>23</v>
      </c>
      <c r="G1024" s="8">
        <v>14</v>
      </c>
      <c r="H1024" s="8">
        <v>37</v>
      </c>
      <c r="I1024" s="11">
        <v>8185280</v>
      </c>
      <c r="J1024" s="11">
        <v>7498346.666666667</v>
      </c>
      <c r="K1024" s="12">
        <v>8185280</v>
      </c>
      <c r="L1024" s="12">
        <v>7498346.666666667</v>
      </c>
      <c r="M1024" s="12">
        <f t="shared" si="55"/>
        <v>6548224</v>
      </c>
      <c r="N1024" s="12">
        <f t="shared" si="56"/>
        <v>5998677.333333334</v>
      </c>
      <c r="O1024" s="2">
        <f t="shared" si="57"/>
        <v>9822336</v>
      </c>
      <c r="P1024" s="32">
        <v>0.2</v>
      </c>
    </row>
    <row r="1025" spans="1:16" ht="24" hidden="1" customHeight="1" x14ac:dyDescent="0.2">
      <c r="A1025" s="13">
        <v>1000</v>
      </c>
      <c r="B1025" s="14" t="s">
        <v>713</v>
      </c>
      <c r="C1025" s="14" t="s">
        <v>1162</v>
      </c>
      <c r="D1025" s="14" t="s">
        <v>1190</v>
      </c>
      <c r="E1025" s="15">
        <v>723120010060031</v>
      </c>
      <c r="F1025" s="13">
        <v>16</v>
      </c>
      <c r="G1025" s="13">
        <v>8</v>
      </c>
      <c r="H1025" s="13">
        <v>24</v>
      </c>
      <c r="I1025" s="11">
        <v>5150560</v>
      </c>
      <c r="J1025" s="11">
        <v>4660693.333333333</v>
      </c>
      <c r="K1025" s="11">
        <v>5150560</v>
      </c>
      <c r="L1025" s="11">
        <v>4660693.333333333</v>
      </c>
      <c r="M1025" s="11">
        <f t="shared" si="55"/>
        <v>4120448</v>
      </c>
      <c r="N1025" s="11">
        <f t="shared" si="56"/>
        <v>3728554.6666666665</v>
      </c>
      <c r="O1025" s="2">
        <f t="shared" si="57"/>
        <v>6180672</v>
      </c>
      <c r="P1025" s="32">
        <v>0.2</v>
      </c>
    </row>
    <row r="1026" spans="1:16" ht="24" hidden="1" customHeight="1" x14ac:dyDescent="0.2">
      <c r="A1026" s="8">
        <v>1001</v>
      </c>
      <c r="B1026" s="9" t="s">
        <v>713</v>
      </c>
      <c r="C1026" s="9" t="s">
        <v>1162</v>
      </c>
      <c r="D1026" s="9" t="s">
        <v>1191</v>
      </c>
      <c r="E1026" s="10">
        <v>742120010010022</v>
      </c>
      <c r="F1026" s="8">
        <v>43</v>
      </c>
      <c r="G1026" s="8">
        <v>87</v>
      </c>
      <c r="H1026" s="8">
        <v>130</v>
      </c>
      <c r="I1026" s="11">
        <v>28204320</v>
      </c>
      <c r="J1026" s="11">
        <v>25534320</v>
      </c>
      <c r="K1026" s="12">
        <v>28204320</v>
      </c>
      <c r="L1026" s="12">
        <v>25534320</v>
      </c>
      <c r="M1026" s="12">
        <f t="shared" si="55"/>
        <v>22563456</v>
      </c>
      <c r="N1026" s="12">
        <f t="shared" si="56"/>
        <v>20427456</v>
      </c>
      <c r="O1026" s="2">
        <f t="shared" si="57"/>
        <v>33845184</v>
      </c>
      <c r="P1026" s="32">
        <v>0.2</v>
      </c>
    </row>
    <row r="1027" spans="1:16" ht="24" hidden="1" customHeight="1" x14ac:dyDescent="0.2">
      <c r="A1027" s="13">
        <v>1002</v>
      </c>
      <c r="B1027" s="14" t="s">
        <v>713</v>
      </c>
      <c r="C1027" s="14" t="s">
        <v>1162</v>
      </c>
      <c r="D1027" s="14" t="s">
        <v>1192</v>
      </c>
      <c r="E1027" s="15">
        <v>741220010190111</v>
      </c>
      <c r="F1027" s="13">
        <v>15</v>
      </c>
      <c r="G1027" s="13">
        <v>69</v>
      </c>
      <c r="H1027" s="13">
        <v>84</v>
      </c>
      <c r="I1027" s="11">
        <v>20758080</v>
      </c>
      <c r="J1027" s="11">
        <v>18264400</v>
      </c>
      <c r="K1027" s="11">
        <v>20758080</v>
      </c>
      <c r="L1027" s="11">
        <v>18264400</v>
      </c>
      <c r="M1027" s="11">
        <f t="shared" si="55"/>
        <v>16606464</v>
      </c>
      <c r="N1027" s="11">
        <f t="shared" si="56"/>
        <v>14611520</v>
      </c>
      <c r="O1027" s="2">
        <f t="shared" si="57"/>
        <v>24909696</v>
      </c>
      <c r="P1027" s="32">
        <v>0.2</v>
      </c>
    </row>
    <row r="1028" spans="1:16" ht="24" hidden="1" customHeight="1" x14ac:dyDescent="0.2">
      <c r="A1028" s="8">
        <v>1003</v>
      </c>
      <c r="B1028" s="9" t="s">
        <v>713</v>
      </c>
      <c r="C1028" s="9" t="s">
        <v>1162</v>
      </c>
      <c r="D1028" s="9" t="s">
        <v>1193</v>
      </c>
      <c r="E1028" s="10">
        <v>723120010060001</v>
      </c>
      <c r="F1028" s="8">
        <v>50</v>
      </c>
      <c r="G1028" s="8">
        <v>150</v>
      </c>
      <c r="H1028" s="8">
        <v>200</v>
      </c>
      <c r="I1028" s="11">
        <v>44026560</v>
      </c>
      <c r="J1028" s="11">
        <v>40284160</v>
      </c>
      <c r="K1028" s="12">
        <v>44026560</v>
      </c>
      <c r="L1028" s="12">
        <v>40284160</v>
      </c>
      <c r="M1028" s="12">
        <f t="shared" si="55"/>
        <v>35221248</v>
      </c>
      <c r="N1028" s="12">
        <f t="shared" si="56"/>
        <v>32227328</v>
      </c>
      <c r="O1028" s="2">
        <f t="shared" si="57"/>
        <v>52831872</v>
      </c>
      <c r="P1028" s="32">
        <v>0.2</v>
      </c>
    </row>
    <row r="1029" spans="1:16" ht="24" hidden="1" customHeight="1" x14ac:dyDescent="0.2">
      <c r="A1029" s="13">
        <v>1004</v>
      </c>
      <c r="B1029" s="14" t="s">
        <v>713</v>
      </c>
      <c r="C1029" s="14" t="s">
        <v>1162</v>
      </c>
      <c r="D1029" s="14" t="s">
        <v>1194</v>
      </c>
      <c r="E1029" s="15" t="s">
        <v>1195</v>
      </c>
      <c r="F1029" s="13">
        <v>61</v>
      </c>
      <c r="G1029" s="13">
        <v>179</v>
      </c>
      <c r="H1029" s="13">
        <v>240</v>
      </c>
      <c r="I1029" s="11">
        <v>57747120</v>
      </c>
      <c r="J1029" s="11">
        <v>50669480</v>
      </c>
      <c r="K1029" s="11">
        <v>57747120</v>
      </c>
      <c r="L1029" s="11">
        <v>50669480</v>
      </c>
      <c r="M1029" s="11">
        <f t="shared" si="55"/>
        <v>46197696</v>
      </c>
      <c r="N1029" s="11">
        <f t="shared" si="56"/>
        <v>40535584</v>
      </c>
      <c r="O1029" s="2">
        <f t="shared" si="57"/>
        <v>69296544</v>
      </c>
      <c r="P1029" s="32">
        <v>0.2</v>
      </c>
    </row>
    <row r="1030" spans="1:16" ht="24" hidden="1" customHeight="1" x14ac:dyDescent="0.2">
      <c r="A1030" s="8">
        <v>1005</v>
      </c>
      <c r="B1030" s="9" t="s">
        <v>713</v>
      </c>
      <c r="C1030" s="9" t="s">
        <v>1162</v>
      </c>
      <c r="D1030" s="9" t="s">
        <v>1196</v>
      </c>
      <c r="E1030" s="10">
        <v>723120010030001</v>
      </c>
      <c r="F1030" s="8">
        <v>214</v>
      </c>
      <c r="G1030" s="8">
        <v>586</v>
      </c>
      <c r="H1030" s="8">
        <v>800</v>
      </c>
      <c r="I1030" s="11">
        <v>172720800</v>
      </c>
      <c r="J1030" s="11">
        <v>157113360</v>
      </c>
      <c r="K1030" s="12">
        <v>172720800</v>
      </c>
      <c r="L1030" s="12">
        <v>157113360</v>
      </c>
      <c r="M1030" s="12">
        <f t="shared" si="55"/>
        <v>138176640</v>
      </c>
      <c r="N1030" s="12">
        <f t="shared" si="56"/>
        <v>125690688</v>
      </c>
      <c r="O1030" s="2">
        <f t="shared" si="57"/>
        <v>207264960</v>
      </c>
      <c r="P1030" s="32">
        <v>0.2</v>
      </c>
    </row>
    <row r="1031" spans="1:16" ht="24" hidden="1" customHeight="1" x14ac:dyDescent="0.2">
      <c r="A1031" s="13">
        <v>1006</v>
      </c>
      <c r="B1031" s="14" t="s">
        <v>713</v>
      </c>
      <c r="C1031" s="14" t="s">
        <v>1162</v>
      </c>
      <c r="D1031" s="14" t="s">
        <v>1196</v>
      </c>
      <c r="E1031" s="15" t="s">
        <v>1197</v>
      </c>
      <c r="F1031" s="13">
        <v>214</v>
      </c>
      <c r="G1031" s="13">
        <v>586</v>
      </c>
      <c r="H1031" s="13">
        <v>800</v>
      </c>
      <c r="I1031" s="11">
        <v>189586800</v>
      </c>
      <c r="J1031" s="11">
        <v>165036600</v>
      </c>
      <c r="K1031" s="11">
        <v>189586800</v>
      </c>
      <c r="L1031" s="11">
        <v>165036600</v>
      </c>
      <c r="M1031" s="11">
        <f t="shared" si="55"/>
        <v>151669440</v>
      </c>
      <c r="N1031" s="11">
        <f t="shared" si="56"/>
        <v>132029280</v>
      </c>
      <c r="O1031" s="2">
        <f t="shared" si="57"/>
        <v>227504160</v>
      </c>
      <c r="P1031" s="32">
        <v>0.2</v>
      </c>
    </row>
    <row r="1032" spans="1:16" ht="24" hidden="1" customHeight="1" x14ac:dyDescent="0.2">
      <c r="A1032" s="8">
        <v>1007</v>
      </c>
      <c r="B1032" s="9" t="s">
        <v>713</v>
      </c>
      <c r="C1032" s="9" t="s">
        <v>1162</v>
      </c>
      <c r="D1032" s="9" t="s">
        <v>1198</v>
      </c>
      <c r="E1032" s="10" t="s">
        <v>1199</v>
      </c>
      <c r="F1032" s="8">
        <v>189</v>
      </c>
      <c r="G1032" s="8">
        <v>531</v>
      </c>
      <c r="H1032" s="8">
        <v>720</v>
      </c>
      <c r="I1032" s="11">
        <v>163882080</v>
      </c>
      <c r="J1032" s="11">
        <v>151106640</v>
      </c>
      <c r="K1032" s="12">
        <v>163882080</v>
      </c>
      <c r="L1032" s="12">
        <v>151106640</v>
      </c>
      <c r="M1032" s="12">
        <f t="shared" si="55"/>
        <v>131105664</v>
      </c>
      <c r="N1032" s="12">
        <f t="shared" si="56"/>
        <v>120885312</v>
      </c>
      <c r="O1032" s="2">
        <f t="shared" si="57"/>
        <v>196658496</v>
      </c>
      <c r="P1032" s="32">
        <v>0.2</v>
      </c>
    </row>
    <row r="1033" spans="1:16" ht="24" hidden="1" customHeight="1" x14ac:dyDescent="0.2">
      <c r="A1033" s="13">
        <v>1008</v>
      </c>
      <c r="B1033" s="14" t="s">
        <v>713</v>
      </c>
      <c r="C1033" s="14" t="s">
        <v>1162</v>
      </c>
      <c r="D1033" s="14" t="s">
        <v>1200</v>
      </c>
      <c r="E1033" s="15" t="s">
        <v>1201</v>
      </c>
      <c r="F1033" s="13">
        <v>118</v>
      </c>
      <c r="G1033" s="13">
        <v>362</v>
      </c>
      <c r="H1033" s="13">
        <v>480</v>
      </c>
      <c r="I1033" s="11">
        <v>109427520</v>
      </c>
      <c r="J1033" s="11">
        <v>101137120</v>
      </c>
      <c r="K1033" s="11">
        <v>109427520</v>
      </c>
      <c r="L1033" s="11">
        <v>101137120</v>
      </c>
      <c r="M1033" s="11">
        <f t="shared" si="55"/>
        <v>87542016</v>
      </c>
      <c r="N1033" s="11">
        <f t="shared" si="56"/>
        <v>80909696</v>
      </c>
      <c r="O1033" s="2">
        <f t="shared" si="57"/>
        <v>131313024</v>
      </c>
      <c r="P1033" s="32">
        <v>0.2</v>
      </c>
    </row>
    <row r="1034" spans="1:16" ht="24" hidden="1" customHeight="1" x14ac:dyDescent="0.2">
      <c r="A1034" s="8">
        <v>1009</v>
      </c>
      <c r="B1034" s="9" t="s">
        <v>713</v>
      </c>
      <c r="C1034" s="9" t="s">
        <v>1162</v>
      </c>
      <c r="D1034" s="9" t="s">
        <v>1202</v>
      </c>
      <c r="E1034" s="10" t="s">
        <v>1203</v>
      </c>
      <c r="F1034" s="8">
        <v>221</v>
      </c>
      <c r="G1034" s="8">
        <v>419</v>
      </c>
      <c r="H1034" s="8">
        <v>640</v>
      </c>
      <c r="I1034" s="11">
        <v>156749760</v>
      </c>
      <c r="J1034" s="11">
        <v>136741680</v>
      </c>
      <c r="K1034" s="12">
        <v>156749760</v>
      </c>
      <c r="L1034" s="12">
        <v>136741680</v>
      </c>
      <c r="M1034" s="12">
        <f t="shared" si="55"/>
        <v>125399808</v>
      </c>
      <c r="N1034" s="12">
        <f t="shared" si="56"/>
        <v>109393344</v>
      </c>
      <c r="O1034" s="2">
        <f t="shared" si="57"/>
        <v>188099712</v>
      </c>
      <c r="P1034" s="32">
        <v>0.2</v>
      </c>
    </row>
    <row r="1035" spans="1:16" ht="24" hidden="1" customHeight="1" x14ac:dyDescent="0.2">
      <c r="A1035" s="13">
        <v>1010</v>
      </c>
      <c r="B1035" s="14" t="s">
        <v>713</v>
      </c>
      <c r="C1035" s="14" t="s">
        <v>1162</v>
      </c>
      <c r="D1035" s="14" t="s">
        <v>1204</v>
      </c>
      <c r="E1035" s="15">
        <v>741220010190001</v>
      </c>
      <c r="F1035" s="13">
        <v>200</v>
      </c>
      <c r="G1035" s="13">
        <v>440</v>
      </c>
      <c r="H1035" s="13">
        <v>640</v>
      </c>
      <c r="I1035" s="11">
        <v>137330720</v>
      </c>
      <c r="J1035" s="11">
        <v>125442346.66666667</v>
      </c>
      <c r="K1035" s="11">
        <v>137330720</v>
      </c>
      <c r="L1035" s="11">
        <v>125442346.66666667</v>
      </c>
      <c r="M1035" s="11">
        <f t="shared" si="55"/>
        <v>109864576</v>
      </c>
      <c r="N1035" s="11">
        <f t="shared" si="56"/>
        <v>100353877.33333334</v>
      </c>
      <c r="O1035" s="2">
        <f t="shared" si="57"/>
        <v>164796864</v>
      </c>
      <c r="P1035" s="32">
        <v>0.2</v>
      </c>
    </row>
    <row r="1036" spans="1:16" ht="24" hidden="1" customHeight="1" x14ac:dyDescent="0.2">
      <c r="A1036" s="8">
        <v>1011</v>
      </c>
      <c r="B1036" s="9" t="s">
        <v>713</v>
      </c>
      <c r="C1036" s="9" t="s">
        <v>1162</v>
      </c>
      <c r="D1036" s="9" t="s">
        <v>1205</v>
      </c>
      <c r="E1036" s="10">
        <v>723120010150001</v>
      </c>
      <c r="F1036" s="8">
        <v>329</v>
      </c>
      <c r="G1036" s="8">
        <v>771</v>
      </c>
      <c r="H1036" s="8">
        <v>1100</v>
      </c>
      <c r="I1036" s="11">
        <v>245668320</v>
      </c>
      <c r="J1036" s="11">
        <v>222726640</v>
      </c>
      <c r="K1036" s="12">
        <v>245668320</v>
      </c>
      <c r="L1036" s="12">
        <v>222726640</v>
      </c>
      <c r="M1036" s="12">
        <f t="shared" si="55"/>
        <v>196534656</v>
      </c>
      <c r="N1036" s="12">
        <f t="shared" si="56"/>
        <v>178181312</v>
      </c>
      <c r="O1036" s="2">
        <f t="shared" si="57"/>
        <v>294801984</v>
      </c>
      <c r="P1036" s="32">
        <v>0.2</v>
      </c>
    </row>
    <row r="1037" spans="1:16" ht="24" hidden="1" customHeight="1" x14ac:dyDescent="0.2">
      <c r="A1037" s="13">
        <v>1012</v>
      </c>
      <c r="B1037" s="14" t="s">
        <v>713</v>
      </c>
      <c r="C1037" s="14" t="s">
        <v>1162</v>
      </c>
      <c r="D1037" s="14" t="s">
        <v>1206</v>
      </c>
      <c r="E1037" s="15" t="s">
        <v>1207</v>
      </c>
      <c r="F1037" s="13">
        <v>238</v>
      </c>
      <c r="G1037" s="13">
        <v>642</v>
      </c>
      <c r="H1037" s="13">
        <v>880</v>
      </c>
      <c r="I1037" s="11">
        <v>215332320</v>
      </c>
      <c r="J1037" s="11">
        <v>189268240</v>
      </c>
      <c r="K1037" s="11">
        <v>215332320</v>
      </c>
      <c r="L1037" s="11">
        <v>189268240</v>
      </c>
      <c r="M1037" s="11">
        <f t="shared" si="55"/>
        <v>172265856</v>
      </c>
      <c r="N1037" s="11">
        <f t="shared" si="56"/>
        <v>151414592</v>
      </c>
      <c r="O1037" s="2">
        <f t="shared" si="57"/>
        <v>258398784</v>
      </c>
      <c r="P1037" s="32">
        <v>0.2</v>
      </c>
    </row>
    <row r="1038" spans="1:16" ht="24" hidden="1" customHeight="1" x14ac:dyDescent="0.2">
      <c r="A1038" s="8">
        <v>1013</v>
      </c>
      <c r="B1038" s="9" t="s">
        <v>713</v>
      </c>
      <c r="C1038" s="9" t="s">
        <v>1162</v>
      </c>
      <c r="D1038" s="9" t="s">
        <v>1208</v>
      </c>
      <c r="E1038" s="10">
        <v>723120010100002</v>
      </c>
      <c r="F1038" s="8">
        <v>30</v>
      </c>
      <c r="G1038" s="8">
        <v>90</v>
      </c>
      <c r="H1038" s="8">
        <v>120</v>
      </c>
      <c r="I1038" s="11">
        <v>27512800</v>
      </c>
      <c r="J1038" s="11">
        <v>25133093.333333332</v>
      </c>
      <c r="K1038" s="12">
        <v>27512800</v>
      </c>
      <c r="L1038" s="12">
        <v>25133093.333333332</v>
      </c>
      <c r="M1038" s="12">
        <f t="shared" si="55"/>
        <v>22010240</v>
      </c>
      <c r="N1038" s="12">
        <f t="shared" si="56"/>
        <v>20106474.666666668</v>
      </c>
      <c r="O1038" s="2">
        <f t="shared" si="57"/>
        <v>33015360</v>
      </c>
      <c r="P1038" s="32">
        <v>0.2</v>
      </c>
    </row>
    <row r="1039" spans="1:16" ht="24" hidden="1" customHeight="1" x14ac:dyDescent="0.2">
      <c r="A1039" s="13">
        <v>1014</v>
      </c>
      <c r="B1039" s="14" t="s">
        <v>713</v>
      </c>
      <c r="C1039" s="14" t="s">
        <v>1162</v>
      </c>
      <c r="D1039" s="14" t="s">
        <v>1209</v>
      </c>
      <c r="E1039" s="15" t="s">
        <v>1210</v>
      </c>
      <c r="F1039" s="13">
        <v>103</v>
      </c>
      <c r="G1039" s="13">
        <v>217</v>
      </c>
      <c r="H1039" s="13">
        <v>320</v>
      </c>
      <c r="I1039" s="11">
        <v>78022560</v>
      </c>
      <c r="J1039" s="11">
        <v>68037760</v>
      </c>
      <c r="K1039" s="11">
        <v>78022560</v>
      </c>
      <c r="L1039" s="11">
        <v>68037760</v>
      </c>
      <c r="M1039" s="11">
        <f t="shared" si="55"/>
        <v>62418048</v>
      </c>
      <c r="N1039" s="11">
        <f t="shared" si="56"/>
        <v>54430208</v>
      </c>
      <c r="O1039" s="2">
        <f t="shared" si="57"/>
        <v>93627072</v>
      </c>
      <c r="P1039" s="32">
        <v>0.2</v>
      </c>
    </row>
    <row r="1040" spans="1:16" ht="24" hidden="1" customHeight="1" x14ac:dyDescent="0.2">
      <c r="A1040" s="8">
        <v>1015</v>
      </c>
      <c r="B1040" s="9" t="s">
        <v>713</v>
      </c>
      <c r="C1040" s="9" t="s">
        <v>1162</v>
      </c>
      <c r="D1040" s="9" t="s">
        <v>1211</v>
      </c>
      <c r="E1040" s="10" t="s">
        <v>1212</v>
      </c>
      <c r="F1040" s="8">
        <v>149</v>
      </c>
      <c r="G1040" s="8">
        <v>523</v>
      </c>
      <c r="H1040" s="8">
        <v>672</v>
      </c>
      <c r="I1040" s="11">
        <v>156435120</v>
      </c>
      <c r="J1040" s="11">
        <v>128389800</v>
      </c>
      <c r="K1040" s="12">
        <v>156435120</v>
      </c>
      <c r="L1040" s="12">
        <v>128389800</v>
      </c>
      <c r="M1040" s="12">
        <f t="shared" si="55"/>
        <v>125148096</v>
      </c>
      <c r="N1040" s="12">
        <f t="shared" si="56"/>
        <v>102711840</v>
      </c>
      <c r="O1040" s="2">
        <f t="shared" si="57"/>
        <v>187722144</v>
      </c>
      <c r="P1040" s="32">
        <v>0.2</v>
      </c>
    </row>
    <row r="1041" spans="1:16" ht="24" hidden="1" customHeight="1" x14ac:dyDescent="0.2">
      <c r="A1041" s="13">
        <v>1016</v>
      </c>
      <c r="B1041" s="14" t="s">
        <v>713</v>
      </c>
      <c r="C1041" s="14" t="s">
        <v>1162</v>
      </c>
      <c r="D1041" s="14" t="s">
        <v>1213</v>
      </c>
      <c r="E1041" s="15">
        <v>723120010020001</v>
      </c>
      <c r="F1041" s="13">
        <v>202</v>
      </c>
      <c r="G1041" s="13">
        <v>518</v>
      </c>
      <c r="H1041" s="13">
        <v>720</v>
      </c>
      <c r="I1041" s="11">
        <v>150275200</v>
      </c>
      <c r="J1041" s="11">
        <v>131481333.33333333</v>
      </c>
      <c r="K1041" s="11">
        <v>150275200</v>
      </c>
      <c r="L1041" s="11">
        <v>131481333.33333333</v>
      </c>
      <c r="M1041" s="11">
        <f t="shared" si="55"/>
        <v>120220160</v>
      </c>
      <c r="N1041" s="11">
        <f t="shared" si="56"/>
        <v>105185066.66666667</v>
      </c>
      <c r="O1041" s="2">
        <f t="shared" si="57"/>
        <v>180330240</v>
      </c>
      <c r="P1041" s="32">
        <v>0.2</v>
      </c>
    </row>
    <row r="1042" spans="1:16" ht="24" hidden="1" customHeight="1" x14ac:dyDescent="0.2">
      <c r="A1042" s="8">
        <v>1017</v>
      </c>
      <c r="B1042" s="9" t="s">
        <v>713</v>
      </c>
      <c r="C1042" s="9" t="s">
        <v>1162</v>
      </c>
      <c r="D1042" s="9" t="s">
        <v>1214</v>
      </c>
      <c r="E1042" s="10">
        <v>741220010010001</v>
      </c>
      <c r="F1042" s="8">
        <v>111</v>
      </c>
      <c r="G1042" s="8">
        <v>369</v>
      </c>
      <c r="H1042" s="8">
        <v>480</v>
      </c>
      <c r="I1042" s="11">
        <v>104056800</v>
      </c>
      <c r="J1042" s="11">
        <v>94857920</v>
      </c>
      <c r="K1042" s="12">
        <v>104056800</v>
      </c>
      <c r="L1042" s="12">
        <v>94857920</v>
      </c>
      <c r="M1042" s="12">
        <f t="shared" si="55"/>
        <v>83245440</v>
      </c>
      <c r="N1042" s="12">
        <f t="shared" si="56"/>
        <v>75886336</v>
      </c>
      <c r="O1042" s="2">
        <f t="shared" si="57"/>
        <v>124868160</v>
      </c>
      <c r="P1042" s="32">
        <v>0.2</v>
      </c>
    </row>
    <row r="1043" spans="1:16" ht="24" hidden="1" customHeight="1" x14ac:dyDescent="0.2">
      <c r="A1043" s="13">
        <v>1018</v>
      </c>
      <c r="B1043" s="14" t="s">
        <v>713</v>
      </c>
      <c r="C1043" s="14" t="s">
        <v>1162</v>
      </c>
      <c r="D1043" s="14" t="s">
        <v>1215</v>
      </c>
      <c r="E1043" s="15">
        <v>742120010010001</v>
      </c>
      <c r="F1043" s="13">
        <v>26</v>
      </c>
      <c r="G1043" s="13">
        <v>74</v>
      </c>
      <c r="H1043" s="13">
        <v>100</v>
      </c>
      <c r="I1043" s="11">
        <v>22167040</v>
      </c>
      <c r="J1043" s="11">
        <v>20149333.333333332</v>
      </c>
      <c r="K1043" s="11">
        <v>22167040</v>
      </c>
      <c r="L1043" s="11">
        <v>20149333.333333332</v>
      </c>
      <c r="M1043" s="11">
        <f t="shared" si="55"/>
        <v>17733632</v>
      </c>
      <c r="N1043" s="11">
        <f t="shared" si="56"/>
        <v>16119466.666666666</v>
      </c>
      <c r="O1043" s="2">
        <f t="shared" si="57"/>
        <v>26600448</v>
      </c>
      <c r="P1043" s="32">
        <v>0.2</v>
      </c>
    </row>
    <row r="1044" spans="1:16" ht="24" hidden="1" customHeight="1" x14ac:dyDescent="0.2">
      <c r="A1044" s="8">
        <v>1019</v>
      </c>
      <c r="B1044" s="9" t="s">
        <v>713</v>
      </c>
      <c r="C1044" s="9" t="s">
        <v>1162</v>
      </c>
      <c r="D1044" s="9" t="s">
        <v>1216</v>
      </c>
      <c r="E1044" s="10">
        <v>723120010300002</v>
      </c>
      <c r="F1044" s="8">
        <v>60</v>
      </c>
      <c r="G1044" s="8">
        <v>140</v>
      </c>
      <c r="H1044" s="8">
        <v>200</v>
      </c>
      <c r="I1044" s="11">
        <v>48570480</v>
      </c>
      <c r="J1044" s="11">
        <v>42689640</v>
      </c>
      <c r="K1044" s="12">
        <v>48570480</v>
      </c>
      <c r="L1044" s="12">
        <v>42689640</v>
      </c>
      <c r="M1044" s="12">
        <f t="shared" si="55"/>
        <v>38856384</v>
      </c>
      <c r="N1044" s="12">
        <f t="shared" si="56"/>
        <v>34151712</v>
      </c>
      <c r="O1044" s="2">
        <f t="shared" si="57"/>
        <v>58284576</v>
      </c>
      <c r="P1044" s="32">
        <v>0.2</v>
      </c>
    </row>
    <row r="1045" spans="1:16" ht="24" hidden="1" customHeight="1" x14ac:dyDescent="0.2">
      <c r="A1045" s="13">
        <v>1020</v>
      </c>
      <c r="B1045" s="14" t="s">
        <v>713</v>
      </c>
      <c r="C1045" s="14" t="s">
        <v>1162</v>
      </c>
      <c r="D1045" s="14" t="s">
        <v>1217</v>
      </c>
      <c r="E1045" s="15">
        <v>723120010310001</v>
      </c>
      <c r="F1045" s="13">
        <v>69</v>
      </c>
      <c r="G1045" s="13">
        <v>211</v>
      </c>
      <c r="H1045" s="13">
        <v>280</v>
      </c>
      <c r="I1045" s="11">
        <v>61598400</v>
      </c>
      <c r="J1045" s="11">
        <v>55995360</v>
      </c>
      <c r="K1045" s="11">
        <v>61598400</v>
      </c>
      <c r="L1045" s="11">
        <v>55995360</v>
      </c>
      <c r="M1045" s="11">
        <f t="shared" si="55"/>
        <v>49278720</v>
      </c>
      <c r="N1045" s="11">
        <f t="shared" si="56"/>
        <v>44796288</v>
      </c>
      <c r="O1045" s="2">
        <f t="shared" si="57"/>
        <v>73918080</v>
      </c>
      <c r="P1045" s="32">
        <v>0.2</v>
      </c>
    </row>
    <row r="1046" spans="1:16" ht="24" hidden="1" customHeight="1" x14ac:dyDescent="0.2">
      <c r="A1046" s="8">
        <v>1021</v>
      </c>
      <c r="B1046" s="9" t="s">
        <v>713</v>
      </c>
      <c r="C1046" s="9" t="s">
        <v>1162</v>
      </c>
      <c r="D1046" s="9" t="s">
        <v>1218</v>
      </c>
      <c r="E1046" s="10">
        <v>723120010030272</v>
      </c>
      <c r="F1046" s="8">
        <v>15</v>
      </c>
      <c r="G1046" s="8">
        <v>45</v>
      </c>
      <c r="H1046" s="8">
        <v>60</v>
      </c>
      <c r="I1046" s="11">
        <v>13391520</v>
      </c>
      <c r="J1046" s="11">
        <v>12175120</v>
      </c>
      <c r="K1046" s="12">
        <v>13391520</v>
      </c>
      <c r="L1046" s="12">
        <v>12175120</v>
      </c>
      <c r="M1046" s="12">
        <f t="shared" si="55"/>
        <v>10713216</v>
      </c>
      <c r="N1046" s="12">
        <f t="shared" si="56"/>
        <v>9740096</v>
      </c>
      <c r="O1046" s="2">
        <f t="shared" si="57"/>
        <v>16069824</v>
      </c>
      <c r="P1046" s="32">
        <v>0.2</v>
      </c>
    </row>
    <row r="1047" spans="1:16" ht="24" hidden="1" customHeight="1" x14ac:dyDescent="0.2">
      <c r="A1047" s="13">
        <v>1022</v>
      </c>
      <c r="B1047" s="14" t="s">
        <v>713</v>
      </c>
      <c r="C1047" s="14" t="s">
        <v>1162</v>
      </c>
      <c r="D1047" s="14" t="s">
        <v>1219</v>
      </c>
      <c r="E1047" s="15">
        <v>723120010010051</v>
      </c>
      <c r="F1047" s="13">
        <v>18</v>
      </c>
      <c r="G1047" s="13">
        <v>27</v>
      </c>
      <c r="H1047" s="13">
        <v>45</v>
      </c>
      <c r="I1047" s="11">
        <v>9857920</v>
      </c>
      <c r="J1047" s="11">
        <v>8992773.333333334</v>
      </c>
      <c r="K1047" s="11">
        <v>9857920</v>
      </c>
      <c r="L1047" s="11">
        <v>8992773.333333334</v>
      </c>
      <c r="M1047" s="11">
        <f t="shared" si="55"/>
        <v>7886336</v>
      </c>
      <c r="N1047" s="11">
        <f t="shared" si="56"/>
        <v>7194218.6666666679</v>
      </c>
      <c r="O1047" s="2">
        <f t="shared" si="57"/>
        <v>11829504</v>
      </c>
      <c r="P1047" s="32">
        <v>0.2</v>
      </c>
    </row>
    <row r="1048" spans="1:16" ht="24" hidden="1" customHeight="1" x14ac:dyDescent="0.2">
      <c r="A1048" s="8">
        <v>1023</v>
      </c>
      <c r="B1048" s="9" t="s">
        <v>713</v>
      </c>
      <c r="C1048" s="9" t="s">
        <v>1162</v>
      </c>
      <c r="D1048" s="9" t="s">
        <v>1220</v>
      </c>
      <c r="E1048" s="10">
        <v>723120010010131</v>
      </c>
      <c r="F1048" s="8">
        <v>9</v>
      </c>
      <c r="G1048" s="8">
        <v>31</v>
      </c>
      <c r="H1048" s="8">
        <v>40</v>
      </c>
      <c r="I1048" s="11">
        <v>8819520</v>
      </c>
      <c r="J1048" s="11">
        <v>8050480</v>
      </c>
      <c r="K1048" s="12">
        <v>8819520</v>
      </c>
      <c r="L1048" s="12">
        <v>8050480</v>
      </c>
      <c r="M1048" s="12">
        <f t="shared" si="55"/>
        <v>7055616</v>
      </c>
      <c r="N1048" s="12">
        <f t="shared" si="56"/>
        <v>6440384</v>
      </c>
      <c r="O1048" s="2">
        <f t="shared" si="57"/>
        <v>10583424</v>
      </c>
      <c r="P1048" s="32">
        <v>0.2</v>
      </c>
    </row>
    <row r="1049" spans="1:16" ht="24" hidden="1" customHeight="1" x14ac:dyDescent="0.2">
      <c r="A1049" s="13">
        <v>1024</v>
      </c>
      <c r="B1049" s="14" t="s">
        <v>713</v>
      </c>
      <c r="C1049" s="14" t="s">
        <v>1162</v>
      </c>
      <c r="D1049" s="14" t="s">
        <v>1221</v>
      </c>
      <c r="E1049" s="15">
        <v>723120010550001</v>
      </c>
      <c r="F1049" s="13">
        <v>36</v>
      </c>
      <c r="G1049" s="13">
        <v>74</v>
      </c>
      <c r="H1049" s="13">
        <v>110</v>
      </c>
      <c r="I1049" s="11">
        <v>24301760</v>
      </c>
      <c r="J1049" s="11">
        <v>22084506.666666668</v>
      </c>
      <c r="K1049" s="11">
        <v>24301760</v>
      </c>
      <c r="L1049" s="11">
        <v>22084506.666666668</v>
      </c>
      <c r="M1049" s="11">
        <f t="shared" si="55"/>
        <v>19441408</v>
      </c>
      <c r="N1049" s="11">
        <f t="shared" si="56"/>
        <v>17667605.333333336</v>
      </c>
      <c r="O1049" s="2">
        <f t="shared" si="57"/>
        <v>29162112</v>
      </c>
      <c r="P1049" s="32">
        <v>0.2</v>
      </c>
    </row>
    <row r="1050" spans="1:16" ht="24" hidden="1" customHeight="1" x14ac:dyDescent="0.2">
      <c r="A1050" s="8">
        <v>1025</v>
      </c>
      <c r="B1050" s="9" t="s">
        <v>713</v>
      </c>
      <c r="C1050" s="9" t="s">
        <v>1162</v>
      </c>
      <c r="D1050" s="9" t="s">
        <v>1222</v>
      </c>
      <c r="E1050" s="10">
        <v>723120010560001</v>
      </c>
      <c r="F1050" s="8">
        <v>40</v>
      </c>
      <c r="G1050" s="8">
        <v>56</v>
      </c>
      <c r="H1050" s="8">
        <v>96</v>
      </c>
      <c r="I1050" s="11">
        <v>21188960</v>
      </c>
      <c r="J1050" s="11">
        <v>19211546.666666668</v>
      </c>
      <c r="K1050" s="12">
        <v>21188960</v>
      </c>
      <c r="L1050" s="12">
        <v>19211546.666666668</v>
      </c>
      <c r="M1050" s="12">
        <f t="shared" si="55"/>
        <v>16951168</v>
      </c>
      <c r="N1050" s="12">
        <f t="shared" si="56"/>
        <v>15369237.333333336</v>
      </c>
      <c r="O1050" s="2">
        <f t="shared" si="57"/>
        <v>25426752</v>
      </c>
      <c r="P1050" s="32">
        <v>0.2</v>
      </c>
    </row>
    <row r="1051" spans="1:16" ht="24" hidden="1" customHeight="1" x14ac:dyDescent="0.2">
      <c r="A1051" s="13">
        <v>1026</v>
      </c>
      <c r="B1051" s="14" t="s">
        <v>713</v>
      </c>
      <c r="C1051" s="14" t="s">
        <v>1162</v>
      </c>
      <c r="D1051" s="14" t="s">
        <v>1223</v>
      </c>
      <c r="E1051" s="15">
        <v>723120010010091</v>
      </c>
      <c r="F1051" s="13">
        <v>27</v>
      </c>
      <c r="G1051" s="13">
        <v>18</v>
      </c>
      <c r="H1051" s="13">
        <v>45</v>
      </c>
      <c r="I1051" s="11">
        <v>11207840</v>
      </c>
      <c r="J1051" s="11">
        <v>10318426.666666666</v>
      </c>
      <c r="K1051" s="11">
        <v>11207840</v>
      </c>
      <c r="L1051" s="11">
        <v>10318426.666666666</v>
      </c>
      <c r="M1051" s="11">
        <f t="shared" ref="M1051:M1114" si="58">K1051*0.8</f>
        <v>8966272</v>
      </c>
      <c r="N1051" s="11">
        <f t="shared" ref="N1051:N1114" si="59">L1051*0.8</f>
        <v>8254741.333333333</v>
      </c>
      <c r="O1051" s="2">
        <f t="shared" si="57"/>
        <v>13449408</v>
      </c>
      <c r="P1051" s="32">
        <v>0.2</v>
      </c>
    </row>
    <row r="1052" spans="1:16" ht="24" hidden="1" customHeight="1" x14ac:dyDescent="0.2">
      <c r="A1052" s="8">
        <v>1027</v>
      </c>
      <c r="B1052" s="9" t="s">
        <v>713</v>
      </c>
      <c r="C1052" s="9" t="s">
        <v>1162</v>
      </c>
      <c r="D1052" s="9" t="s">
        <v>1224</v>
      </c>
      <c r="E1052" s="10" t="s">
        <v>1225</v>
      </c>
      <c r="F1052" s="8">
        <v>125</v>
      </c>
      <c r="G1052" s="8">
        <v>355</v>
      </c>
      <c r="H1052" s="8">
        <v>480</v>
      </c>
      <c r="I1052" s="11">
        <v>109733040</v>
      </c>
      <c r="J1052" s="11">
        <v>90227400</v>
      </c>
      <c r="K1052" s="12">
        <v>109733040</v>
      </c>
      <c r="L1052" s="12">
        <v>90227400</v>
      </c>
      <c r="M1052" s="12">
        <f t="shared" si="58"/>
        <v>87786432</v>
      </c>
      <c r="N1052" s="12">
        <f t="shared" si="59"/>
        <v>72181920</v>
      </c>
      <c r="O1052" s="2">
        <f t="shared" si="57"/>
        <v>131679648</v>
      </c>
      <c r="P1052" s="32">
        <v>0.2</v>
      </c>
    </row>
    <row r="1053" spans="1:16" ht="24" hidden="1" customHeight="1" x14ac:dyDescent="0.2">
      <c r="A1053" s="13">
        <v>1028</v>
      </c>
      <c r="B1053" s="14" t="s">
        <v>713</v>
      </c>
      <c r="C1053" s="14" t="s">
        <v>1162</v>
      </c>
      <c r="D1053" s="14" t="s">
        <v>1226</v>
      </c>
      <c r="E1053" s="15">
        <v>723120010070001</v>
      </c>
      <c r="F1053" s="13">
        <v>125</v>
      </c>
      <c r="G1053" s="13">
        <v>355</v>
      </c>
      <c r="H1053" s="13">
        <v>480</v>
      </c>
      <c r="I1053" s="11">
        <v>100140960</v>
      </c>
      <c r="J1053" s="11">
        <v>87574000</v>
      </c>
      <c r="K1053" s="11">
        <v>100140960</v>
      </c>
      <c r="L1053" s="11">
        <v>87574000</v>
      </c>
      <c r="M1053" s="11">
        <f t="shared" si="58"/>
        <v>80112768</v>
      </c>
      <c r="N1053" s="11">
        <f t="shared" si="59"/>
        <v>70059200</v>
      </c>
      <c r="O1053" s="2">
        <f t="shared" si="57"/>
        <v>120169152</v>
      </c>
      <c r="P1053" s="32">
        <v>0.2</v>
      </c>
    </row>
    <row r="1054" spans="1:16" ht="24" hidden="1" customHeight="1" x14ac:dyDescent="0.2">
      <c r="A1054" s="8">
        <v>1029</v>
      </c>
      <c r="B1054" s="9" t="s">
        <v>713</v>
      </c>
      <c r="C1054" s="9" t="s">
        <v>1162</v>
      </c>
      <c r="D1054" s="9" t="s">
        <v>1227</v>
      </c>
      <c r="E1054" s="10">
        <v>741220010190091</v>
      </c>
      <c r="F1054" s="8">
        <v>27</v>
      </c>
      <c r="G1054" s="8">
        <v>18</v>
      </c>
      <c r="H1054" s="8">
        <v>45</v>
      </c>
      <c r="I1054" s="11">
        <v>9931520</v>
      </c>
      <c r="J1054" s="11">
        <v>9001786.666666666</v>
      </c>
      <c r="K1054" s="12">
        <v>9931520</v>
      </c>
      <c r="L1054" s="12">
        <v>9001786.666666666</v>
      </c>
      <c r="M1054" s="12">
        <f t="shared" si="58"/>
        <v>7945216</v>
      </c>
      <c r="N1054" s="12">
        <f t="shared" si="59"/>
        <v>7201429.333333333</v>
      </c>
      <c r="O1054" s="2">
        <f t="shared" si="57"/>
        <v>11917824</v>
      </c>
      <c r="P1054" s="32">
        <v>0.2</v>
      </c>
    </row>
    <row r="1055" spans="1:16" ht="24" hidden="1" customHeight="1" x14ac:dyDescent="0.2">
      <c r="A1055" s="13">
        <v>1030</v>
      </c>
      <c r="B1055" s="14" t="s">
        <v>713</v>
      </c>
      <c r="C1055" s="14" t="s">
        <v>1162</v>
      </c>
      <c r="D1055" s="14" t="s">
        <v>1228</v>
      </c>
      <c r="E1055" s="15" t="s">
        <v>1229</v>
      </c>
      <c r="F1055" s="13">
        <v>44</v>
      </c>
      <c r="G1055" s="13">
        <v>116</v>
      </c>
      <c r="H1055" s="13">
        <v>160</v>
      </c>
      <c r="I1055" s="11">
        <v>39122640</v>
      </c>
      <c r="J1055" s="11">
        <v>34406520</v>
      </c>
      <c r="K1055" s="11">
        <v>39122640</v>
      </c>
      <c r="L1055" s="11">
        <v>34406520</v>
      </c>
      <c r="M1055" s="11">
        <f t="shared" si="58"/>
        <v>31298112</v>
      </c>
      <c r="N1055" s="11">
        <f t="shared" si="59"/>
        <v>27525216</v>
      </c>
      <c r="O1055" s="2">
        <f t="shared" si="57"/>
        <v>46947168</v>
      </c>
      <c r="P1055" s="32">
        <v>0.2</v>
      </c>
    </row>
    <row r="1056" spans="1:16" ht="24" hidden="1" customHeight="1" x14ac:dyDescent="0.2">
      <c r="A1056" s="8">
        <v>1031</v>
      </c>
      <c r="B1056" s="9" t="s">
        <v>713</v>
      </c>
      <c r="C1056" s="9" t="s">
        <v>1162</v>
      </c>
      <c r="D1056" s="9" t="s">
        <v>1230</v>
      </c>
      <c r="E1056" s="10">
        <v>723120010110002</v>
      </c>
      <c r="F1056" s="8">
        <v>48</v>
      </c>
      <c r="G1056" s="8">
        <v>84</v>
      </c>
      <c r="H1056" s="8">
        <v>132</v>
      </c>
      <c r="I1056" s="11">
        <v>29092800</v>
      </c>
      <c r="J1056" s="11">
        <v>26070160</v>
      </c>
      <c r="K1056" s="12">
        <v>29092800</v>
      </c>
      <c r="L1056" s="12">
        <v>26070160</v>
      </c>
      <c r="M1056" s="12">
        <f t="shared" si="58"/>
        <v>23274240</v>
      </c>
      <c r="N1056" s="12">
        <f t="shared" si="59"/>
        <v>20856128</v>
      </c>
      <c r="O1056" s="2">
        <f t="shared" si="57"/>
        <v>34911360</v>
      </c>
      <c r="P1056" s="32">
        <v>0.2</v>
      </c>
    </row>
    <row r="1057" spans="1:16" ht="24" hidden="1" customHeight="1" x14ac:dyDescent="0.2">
      <c r="A1057" s="13">
        <v>1032</v>
      </c>
      <c r="B1057" s="14" t="s">
        <v>713</v>
      </c>
      <c r="C1057" s="14" t="s">
        <v>1162</v>
      </c>
      <c r="D1057" s="14" t="s">
        <v>1231</v>
      </c>
      <c r="E1057" s="15">
        <v>723120010070031</v>
      </c>
      <c r="F1057" s="13">
        <v>20</v>
      </c>
      <c r="G1057" s="13">
        <v>25</v>
      </c>
      <c r="H1057" s="13">
        <v>45</v>
      </c>
      <c r="I1057" s="11">
        <v>10841920</v>
      </c>
      <c r="J1057" s="11">
        <v>9904853.333333334</v>
      </c>
      <c r="K1057" s="11">
        <v>10841920</v>
      </c>
      <c r="L1057" s="11">
        <v>9904853.333333334</v>
      </c>
      <c r="M1057" s="11">
        <f t="shared" si="58"/>
        <v>8673536</v>
      </c>
      <c r="N1057" s="11">
        <f t="shared" si="59"/>
        <v>7923882.6666666679</v>
      </c>
      <c r="O1057" s="2">
        <f t="shared" si="57"/>
        <v>13010304</v>
      </c>
      <c r="P1057" s="32">
        <v>0.2</v>
      </c>
    </row>
    <row r="1058" spans="1:16" ht="24" hidden="1" customHeight="1" x14ac:dyDescent="0.2">
      <c r="A1058" s="8">
        <v>1033</v>
      </c>
      <c r="B1058" s="9" t="s">
        <v>713</v>
      </c>
      <c r="C1058" s="9" t="s">
        <v>1162</v>
      </c>
      <c r="D1058" s="9" t="s">
        <v>1232</v>
      </c>
      <c r="E1058" s="10">
        <v>723120010020091</v>
      </c>
      <c r="F1058" s="8">
        <v>30</v>
      </c>
      <c r="G1058" s="8">
        <v>60</v>
      </c>
      <c r="H1058" s="8">
        <v>90</v>
      </c>
      <c r="I1058" s="11">
        <v>22527360</v>
      </c>
      <c r="J1058" s="11">
        <v>19911840</v>
      </c>
      <c r="K1058" s="12">
        <v>22527360</v>
      </c>
      <c r="L1058" s="12">
        <v>19911840</v>
      </c>
      <c r="M1058" s="12">
        <f t="shared" si="58"/>
        <v>18021888</v>
      </c>
      <c r="N1058" s="12">
        <f t="shared" si="59"/>
        <v>15929472</v>
      </c>
      <c r="O1058" s="2">
        <f t="shared" si="57"/>
        <v>27032832</v>
      </c>
      <c r="P1058" s="32">
        <v>0.2</v>
      </c>
    </row>
    <row r="1059" spans="1:16" ht="24" hidden="1" customHeight="1" x14ac:dyDescent="0.2">
      <c r="A1059" s="13">
        <v>1034</v>
      </c>
      <c r="B1059" s="14" t="s">
        <v>713</v>
      </c>
      <c r="C1059" s="14" t="s">
        <v>1162</v>
      </c>
      <c r="D1059" s="14" t="s">
        <v>1233</v>
      </c>
      <c r="E1059" s="15">
        <v>723120010060091</v>
      </c>
      <c r="F1059" s="13">
        <v>4</v>
      </c>
      <c r="G1059" s="13">
        <v>12</v>
      </c>
      <c r="H1059" s="13">
        <v>16</v>
      </c>
      <c r="I1059" s="11">
        <v>3922560</v>
      </c>
      <c r="J1059" s="11">
        <v>3420000</v>
      </c>
      <c r="K1059" s="11">
        <v>3922560</v>
      </c>
      <c r="L1059" s="11">
        <v>3420000</v>
      </c>
      <c r="M1059" s="11">
        <f t="shared" si="58"/>
        <v>3138048</v>
      </c>
      <c r="N1059" s="11">
        <f t="shared" si="59"/>
        <v>2736000</v>
      </c>
      <c r="O1059" s="2">
        <f t="shared" si="57"/>
        <v>4707072</v>
      </c>
      <c r="P1059" s="32">
        <v>0.2</v>
      </c>
    </row>
    <row r="1060" spans="1:16" ht="24" hidden="1" customHeight="1" x14ac:dyDescent="0.2">
      <c r="A1060" s="8">
        <v>1035</v>
      </c>
      <c r="B1060" s="9" t="s">
        <v>713</v>
      </c>
      <c r="C1060" s="9" t="s">
        <v>1162</v>
      </c>
      <c r="D1060" s="9" t="s">
        <v>1234</v>
      </c>
      <c r="E1060" s="10">
        <v>723120010030091</v>
      </c>
      <c r="F1060" s="8">
        <v>10</v>
      </c>
      <c r="G1060" s="8">
        <v>20</v>
      </c>
      <c r="H1060" s="8">
        <v>30</v>
      </c>
      <c r="I1060" s="11">
        <v>7127680</v>
      </c>
      <c r="J1060" s="11">
        <v>6528533.333333333</v>
      </c>
      <c r="K1060" s="12">
        <v>7127680</v>
      </c>
      <c r="L1060" s="12">
        <v>6528533.333333333</v>
      </c>
      <c r="M1060" s="12">
        <f t="shared" si="58"/>
        <v>5702144</v>
      </c>
      <c r="N1060" s="12">
        <f t="shared" si="59"/>
        <v>5222826.666666667</v>
      </c>
      <c r="O1060" s="2">
        <f t="shared" si="57"/>
        <v>8553216</v>
      </c>
      <c r="P1060" s="32">
        <v>0.2</v>
      </c>
    </row>
    <row r="1061" spans="1:16" ht="24" hidden="1" customHeight="1" x14ac:dyDescent="0.2">
      <c r="A1061" s="13">
        <v>1036</v>
      </c>
      <c r="B1061" s="14" t="s">
        <v>713</v>
      </c>
      <c r="C1061" s="14" t="s">
        <v>1162</v>
      </c>
      <c r="D1061" s="14" t="s">
        <v>1235</v>
      </c>
      <c r="E1061" s="15">
        <v>723120010030051</v>
      </c>
      <c r="F1061" s="13">
        <v>12</v>
      </c>
      <c r="G1061" s="13">
        <v>18</v>
      </c>
      <c r="H1061" s="13">
        <v>30</v>
      </c>
      <c r="I1061" s="11">
        <v>6612480</v>
      </c>
      <c r="J1061" s="11">
        <v>6016000</v>
      </c>
      <c r="K1061" s="11">
        <v>6612480</v>
      </c>
      <c r="L1061" s="11">
        <v>6016000</v>
      </c>
      <c r="M1061" s="11">
        <f t="shared" si="58"/>
        <v>5289984</v>
      </c>
      <c r="N1061" s="11">
        <f t="shared" si="59"/>
        <v>4812800</v>
      </c>
      <c r="O1061" s="2">
        <f t="shared" si="57"/>
        <v>7934976</v>
      </c>
      <c r="P1061" s="32">
        <v>0.2</v>
      </c>
    </row>
    <row r="1062" spans="1:16" ht="24" hidden="1" customHeight="1" x14ac:dyDescent="0.2">
      <c r="A1062" s="8">
        <v>1037</v>
      </c>
      <c r="B1062" s="9" t="s">
        <v>713</v>
      </c>
      <c r="C1062" s="9" t="s">
        <v>1162</v>
      </c>
      <c r="D1062" s="9" t="s">
        <v>1236</v>
      </c>
      <c r="E1062" s="10">
        <v>723120010030251</v>
      </c>
      <c r="F1062" s="8">
        <v>10</v>
      </c>
      <c r="G1062" s="8">
        <v>20</v>
      </c>
      <c r="H1062" s="8">
        <v>30</v>
      </c>
      <c r="I1062" s="11">
        <v>6856960</v>
      </c>
      <c r="J1062" s="11">
        <v>6197333.333333333</v>
      </c>
      <c r="K1062" s="12">
        <v>6856960</v>
      </c>
      <c r="L1062" s="12">
        <v>6197333.333333333</v>
      </c>
      <c r="M1062" s="12">
        <f t="shared" si="58"/>
        <v>5485568</v>
      </c>
      <c r="N1062" s="12">
        <f t="shared" si="59"/>
        <v>4957866.666666667</v>
      </c>
      <c r="O1062" s="2">
        <f t="shared" si="57"/>
        <v>8228352</v>
      </c>
      <c r="P1062" s="32">
        <v>0.2</v>
      </c>
    </row>
    <row r="1063" spans="1:16" ht="24" hidden="1" customHeight="1" x14ac:dyDescent="0.2">
      <c r="A1063" s="13">
        <v>1038</v>
      </c>
      <c r="B1063" s="14" t="s">
        <v>713</v>
      </c>
      <c r="C1063" s="14" t="s">
        <v>1162</v>
      </c>
      <c r="D1063" s="14" t="s">
        <v>1237</v>
      </c>
      <c r="E1063" s="15">
        <v>723120010030061</v>
      </c>
      <c r="F1063" s="13">
        <v>26</v>
      </c>
      <c r="G1063" s="13">
        <v>64</v>
      </c>
      <c r="H1063" s="13">
        <v>90</v>
      </c>
      <c r="I1063" s="11">
        <v>19661760</v>
      </c>
      <c r="J1063" s="11">
        <v>17927520</v>
      </c>
      <c r="K1063" s="11">
        <v>19661760</v>
      </c>
      <c r="L1063" s="11">
        <v>17927520</v>
      </c>
      <c r="M1063" s="11">
        <f t="shared" si="58"/>
        <v>15729408</v>
      </c>
      <c r="N1063" s="11">
        <f t="shared" si="59"/>
        <v>14342016</v>
      </c>
      <c r="O1063" s="2">
        <f t="shared" si="57"/>
        <v>23594112</v>
      </c>
      <c r="P1063" s="32">
        <v>0.2</v>
      </c>
    </row>
    <row r="1064" spans="1:16" ht="24" hidden="1" customHeight="1" x14ac:dyDescent="0.2">
      <c r="A1064" s="8">
        <v>1039</v>
      </c>
      <c r="B1064" s="9" t="s">
        <v>713</v>
      </c>
      <c r="C1064" s="9" t="s">
        <v>1162</v>
      </c>
      <c r="D1064" s="9" t="s">
        <v>1238</v>
      </c>
      <c r="E1064" s="10">
        <v>723120010370001</v>
      </c>
      <c r="F1064" s="8">
        <v>53</v>
      </c>
      <c r="G1064" s="8">
        <v>100</v>
      </c>
      <c r="H1064" s="8">
        <v>153</v>
      </c>
      <c r="I1064" s="11">
        <v>33596800</v>
      </c>
      <c r="J1064" s="11">
        <v>30663973.333333332</v>
      </c>
      <c r="K1064" s="12">
        <v>33596800</v>
      </c>
      <c r="L1064" s="12">
        <v>30663973.333333332</v>
      </c>
      <c r="M1064" s="12">
        <f t="shared" si="58"/>
        <v>26877440</v>
      </c>
      <c r="N1064" s="12">
        <f t="shared" si="59"/>
        <v>24531178.666666668</v>
      </c>
      <c r="O1064" s="2">
        <f t="shared" si="57"/>
        <v>40316160</v>
      </c>
      <c r="P1064" s="32">
        <v>0.2</v>
      </c>
    </row>
    <row r="1065" spans="1:16" ht="24" hidden="1" customHeight="1" x14ac:dyDescent="0.2">
      <c r="A1065" s="13">
        <v>1040</v>
      </c>
      <c r="B1065" s="14" t="s">
        <v>713</v>
      </c>
      <c r="C1065" s="14" t="s">
        <v>1162</v>
      </c>
      <c r="D1065" s="14" t="s">
        <v>1239</v>
      </c>
      <c r="E1065" s="15">
        <v>713220010020011</v>
      </c>
      <c r="F1065" s="13">
        <v>38</v>
      </c>
      <c r="G1065" s="13">
        <v>68</v>
      </c>
      <c r="H1065" s="13">
        <v>106</v>
      </c>
      <c r="I1065" s="11">
        <v>23271040</v>
      </c>
      <c r="J1065" s="11">
        <v>21182213.333333332</v>
      </c>
      <c r="K1065" s="11">
        <v>23271040</v>
      </c>
      <c r="L1065" s="11">
        <v>21182213.333333332</v>
      </c>
      <c r="M1065" s="11">
        <f t="shared" si="58"/>
        <v>18616832</v>
      </c>
      <c r="N1065" s="11">
        <f t="shared" si="59"/>
        <v>16945770.666666668</v>
      </c>
      <c r="O1065" s="2">
        <f t="shared" si="57"/>
        <v>27925248</v>
      </c>
      <c r="P1065" s="32">
        <v>0.2</v>
      </c>
    </row>
    <row r="1066" spans="1:16" ht="24" hidden="1" customHeight="1" x14ac:dyDescent="0.2">
      <c r="A1066" s="8">
        <v>1041</v>
      </c>
      <c r="B1066" s="9" t="s">
        <v>713</v>
      </c>
      <c r="C1066" s="9" t="s">
        <v>1162</v>
      </c>
      <c r="D1066" s="9" t="s">
        <v>1240</v>
      </c>
      <c r="E1066" s="10">
        <v>723120010070041</v>
      </c>
      <c r="F1066" s="8">
        <v>52</v>
      </c>
      <c r="G1066" s="8">
        <v>140</v>
      </c>
      <c r="H1066" s="8">
        <v>192</v>
      </c>
      <c r="I1066" s="11">
        <v>46435440</v>
      </c>
      <c r="J1066" s="11">
        <v>40863400</v>
      </c>
      <c r="K1066" s="12">
        <v>46435440</v>
      </c>
      <c r="L1066" s="12">
        <v>40863400</v>
      </c>
      <c r="M1066" s="12">
        <f t="shared" si="58"/>
        <v>37148352</v>
      </c>
      <c r="N1066" s="12">
        <f t="shared" si="59"/>
        <v>32690720</v>
      </c>
      <c r="O1066" s="2">
        <f t="shared" si="57"/>
        <v>55722528</v>
      </c>
      <c r="P1066" s="32">
        <v>0.2</v>
      </c>
    </row>
    <row r="1067" spans="1:16" ht="24" hidden="1" customHeight="1" x14ac:dyDescent="0.2">
      <c r="A1067" s="13">
        <v>1042</v>
      </c>
      <c r="B1067" s="14" t="s">
        <v>713</v>
      </c>
      <c r="C1067" s="14" t="s">
        <v>1162</v>
      </c>
      <c r="D1067" s="14" t="s">
        <v>1241</v>
      </c>
      <c r="E1067" s="15" t="s">
        <v>1242</v>
      </c>
      <c r="F1067" s="13">
        <v>147</v>
      </c>
      <c r="G1067" s="13">
        <v>573</v>
      </c>
      <c r="H1067" s="13">
        <v>720</v>
      </c>
      <c r="I1067" s="11">
        <v>175587360</v>
      </c>
      <c r="J1067" s="11">
        <v>154511120</v>
      </c>
      <c r="K1067" s="11">
        <v>175587360</v>
      </c>
      <c r="L1067" s="11">
        <v>154511120</v>
      </c>
      <c r="M1067" s="11">
        <f t="shared" si="58"/>
        <v>140469888</v>
      </c>
      <c r="N1067" s="11">
        <f t="shared" si="59"/>
        <v>123608896</v>
      </c>
      <c r="O1067" s="2">
        <f t="shared" si="57"/>
        <v>210704832</v>
      </c>
      <c r="P1067" s="32">
        <v>0.2</v>
      </c>
    </row>
    <row r="1068" spans="1:16" ht="24" hidden="1" customHeight="1" x14ac:dyDescent="0.2">
      <c r="A1068" s="8">
        <v>1043</v>
      </c>
      <c r="B1068" s="9" t="s">
        <v>713</v>
      </c>
      <c r="C1068" s="9" t="s">
        <v>1162</v>
      </c>
      <c r="D1068" s="9" t="s">
        <v>1243</v>
      </c>
      <c r="E1068" s="10">
        <v>742120010010011</v>
      </c>
      <c r="F1068" s="8">
        <v>10</v>
      </c>
      <c r="G1068" s="8">
        <v>20</v>
      </c>
      <c r="H1068" s="8">
        <v>30</v>
      </c>
      <c r="I1068" s="11">
        <v>6917440</v>
      </c>
      <c r="J1068" s="11">
        <v>6325013.333333333</v>
      </c>
      <c r="K1068" s="12">
        <v>6917440</v>
      </c>
      <c r="L1068" s="12">
        <v>6325013.333333333</v>
      </c>
      <c r="M1068" s="12">
        <f t="shared" si="58"/>
        <v>5533952</v>
      </c>
      <c r="N1068" s="12">
        <f t="shared" si="59"/>
        <v>5060010.666666667</v>
      </c>
      <c r="O1068" s="2">
        <f t="shared" si="57"/>
        <v>8300928</v>
      </c>
      <c r="P1068" s="32">
        <v>0.2</v>
      </c>
    </row>
    <row r="1069" spans="1:16" ht="24" hidden="1" customHeight="1" x14ac:dyDescent="0.2">
      <c r="A1069" s="13">
        <v>1044</v>
      </c>
      <c r="B1069" s="14" t="s">
        <v>713</v>
      </c>
      <c r="C1069" s="14" t="s">
        <v>1162</v>
      </c>
      <c r="D1069" s="14" t="s">
        <v>1244</v>
      </c>
      <c r="E1069" s="15">
        <v>723120010060071</v>
      </c>
      <c r="F1069" s="13">
        <v>7</v>
      </c>
      <c r="G1069" s="13">
        <v>25</v>
      </c>
      <c r="H1069" s="13">
        <v>32</v>
      </c>
      <c r="I1069" s="11">
        <v>7974000</v>
      </c>
      <c r="J1069" s="11">
        <v>7006200</v>
      </c>
      <c r="K1069" s="11">
        <v>7974000</v>
      </c>
      <c r="L1069" s="11">
        <v>7006200</v>
      </c>
      <c r="M1069" s="11">
        <f t="shared" si="58"/>
        <v>6379200</v>
      </c>
      <c r="N1069" s="11">
        <f t="shared" si="59"/>
        <v>5604960</v>
      </c>
      <c r="O1069" s="2">
        <f t="shared" si="57"/>
        <v>9568800</v>
      </c>
      <c r="P1069" s="32">
        <v>0.2</v>
      </c>
    </row>
    <row r="1070" spans="1:16" ht="24" hidden="1" customHeight="1" x14ac:dyDescent="0.2">
      <c r="A1070" s="8">
        <v>1045</v>
      </c>
      <c r="B1070" s="9" t="s">
        <v>713</v>
      </c>
      <c r="C1070" s="9" t="s">
        <v>1245</v>
      </c>
      <c r="D1070" s="9" t="s">
        <v>1246</v>
      </c>
      <c r="E1070" s="10">
        <v>754120210010001</v>
      </c>
      <c r="F1070" s="8">
        <v>48</v>
      </c>
      <c r="G1070" s="8">
        <v>120</v>
      </c>
      <c r="H1070" s="8">
        <v>168</v>
      </c>
      <c r="I1070" s="11">
        <v>44709120</v>
      </c>
      <c r="J1070" s="11">
        <v>39548840</v>
      </c>
      <c r="K1070" s="12">
        <v>44709120</v>
      </c>
      <c r="L1070" s="12">
        <v>39548840</v>
      </c>
      <c r="M1070" s="12">
        <f t="shared" si="58"/>
        <v>35767296</v>
      </c>
      <c r="N1070" s="12">
        <f t="shared" si="59"/>
        <v>31639072</v>
      </c>
      <c r="O1070" s="2">
        <f t="shared" si="57"/>
        <v>53650944</v>
      </c>
      <c r="P1070" s="32">
        <v>0.2</v>
      </c>
    </row>
    <row r="1071" spans="1:16" ht="24" hidden="1" customHeight="1" x14ac:dyDescent="0.2">
      <c r="A1071" s="13">
        <v>1046</v>
      </c>
      <c r="B1071" s="14" t="s">
        <v>713</v>
      </c>
      <c r="C1071" s="14" t="s">
        <v>1245</v>
      </c>
      <c r="D1071" s="14" t="s">
        <v>1247</v>
      </c>
      <c r="E1071" s="15">
        <v>754120210020001</v>
      </c>
      <c r="F1071" s="13">
        <v>42</v>
      </c>
      <c r="G1071" s="13">
        <v>126</v>
      </c>
      <c r="H1071" s="13">
        <v>168</v>
      </c>
      <c r="I1071" s="11">
        <v>44763120</v>
      </c>
      <c r="J1071" s="11">
        <v>39593840</v>
      </c>
      <c r="K1071" s="11">
        <v>44763120</v>
      </c>
      <c r="L1071" s="11">
        <v>39593840</v>
      </c>
      <c r="M1071" s="11">
        <f t="shared" si="58"/>
        <v>35810496</v>
      </c>
      <c r="N1071" s="11">
        <f t="shared" si="59"/>
        <v>31675072</v>
      </c>
      <c r="O1071" s="2">
        <f t="shared" si="57"/>
        <v>53715744</v>
      </c>
      <c r="P1071" s="32">
        <v>0.2</v>
      </c>
    </row>
    <row r="1072" spans="1:16" ht="24" hidden="1" customHeight="1" x14ac:dyDescent="0.2">
      <c r="A1072" s="8">
        <v>1047</v>
      </c>
      <c r="B1072" s="9" t="s">
        <v>713</v>
      </c>
      <c r="C1072" s="9" t="s">
        <v>1245</v>
      </c>
      <c r="D1072" s="9" t="s">
        <v>1248</v>
      </c>
      <c r="E1072" s="10">
        <v>754120210030001</v>
      </c>
      <c r="F1072" s="8">
        <v>42</v>
      </c>
      <c r="G1072" s="8">
        <v>166</v>
      </c>
      <c r="H1072" s="8">
        <v>208</v>
      </c>
      <c r="I1072" s="11">
        <v>55508160</v>
      </c>
      <c r="J1072" s="11">
        <v>49241880</v>
      </c>
      <c r="K1072" s="12">
        <v>55508160</v>
      </c>
      <c r="L1072" s="12">
        <v>49241880</v>
      </c>
      <c r="M1072" s="12">
        <f t="shared" si="58"/>
        <v>44406528</v>
      </c>
      <c r="N1072" s="12">
        <f t="shared" si="59"/>
        <v>39393504</v>
      </c>
      <c r="O1072" s="2">
        <f t="shared" si="57"/>
        <v>66609792</v>
      </c>
      <c r="P1072" s="32">
        <v>0.2</v>
      </c>
    </row>
    <row r="1073" spans="1:16" ht="24" hidden="1" customHeight="1" x14ac:dyDescent="0.2">
      <c r="A1073" s="13">
        <v>1048</v>
      </c>
      <c r="B1073" s="14" t="s">
        <v>713</v>
      </c>
      <c r="C1073" s="14" t="s">
        <v>1249</v>
      </c>
      <c r="D1073" s="14" t="s">
        <v>1250</v>
      </c>
      <c r="E1073" s="15">
        <v>313330400020041</v>
      </c>
      <c r="F1073" s="13">
        <v>16</v>
      </c>
      <c r="G1073" s="13">
        <v>14</v>
      </c>
      <c r="H1073" s="13">
        <v>30</v>
      </c>
      <c r="I1073" s="11">
        <v>8759420</v>
      </c>
      <c r="J1073" s="11">
        <v>7670880</v>
      </c>
      <c r="K1073" s="11">
        <v>8759420</v>
      </c>
      <c r="L1073" s="11">
        <v>7670880</v>
      </c>
      <c r="M1073" s="11">
        <f t="shared" si="58"/>
        <v>7007536</v>
      </c>
      <c r="N1073" s="11">
        <f t="shared" si="59"/>
        <v>6136704</v>
      </c>
      <c r="O1073" s="2">
        <f t="shared" si="57"/>
        <v>10511304</v>
      </c>
      <c r="P1073" s="32">
        <v>0.2</v>
      </c>
    </row>
    <row r="1074" spans="1:16" ht="24" hidden="1" customHeight="1" x14ac:dyDescent="0.2">
      <c r="A1074" s="8">
        <v>1049</v>
      </c>
      <c r="B1074" s="9" t="s">
        <v>713</v>
      </c>
      <c r="C1074" s="9" t="s">
        <v>1249</v>
      </c>
      <c r="D1074" s="9" t="s">
        <v>1251</v>
      </c>
      <c r="E1074" s="10">
        <v>313330400030091</v>
      </c>
      <c r="F1074" s="8">
        <v>15</v>
      </c>
      <c r="G1074" s="8">
        <v>45</v>
      </c>
      <c r="H1074" s="8">
        <v>60</v>
      </c>
      <c r="I1074" s="11">
        <v>18187100</v>
      </c>
      <c r="J1074" s="11">
        <v>15685200</v>
      </c>
      <c r="K1074" s="12">
        <v>18187100</v>
      </c>
      <c r="L1074" s="12">
        <v>15685200</v>
      </c>
      <c r="M1074" s="12">
        <f t="shared" si="58"/>
        <v>14549680</v>
      </c>
      <c r="N1074" s="12">
        <f t="shared" si="59"/>
        <v>12548160</v>
      </c>
      <c r="O1074" s="2">
        <f t="shared" si="57"/>
        <v>21824520</v>
      </c>
      <c r="P1074" s="32">
        <v>0.2</v>
      </c>
    </row>
    <row r="1075" spans="1:16" ht="24" hidden="1" customHeight="1" x14ac:dyDescent="0.2">
      <c r="A1075" s="13">
        <v>1050</v>
      </c>
      <c r="B1075" s="14" t="s">
        <v>713</v>
      </c>
      <c r="C1075" s="14" t="s">
        <v>1249</v>
      </c>
      <c r="D1075" s="14" t="s">
        <v>1252</v>
      </c>
      <c r="E1075" s="15">
        <v>214540400010051</v>
      </c>
      <c r="F1075" s="13">
        <v>8</v>
      </c>
      <c r="G1075" s="13">
        <v>8</v>
      </c>
      <c r="H1075" s="13">
        <v>16</v>
      </c>
      <c r="I1075" s="11">
        <v>5725540</v>
      </c>
      <c r="J1075" s="11">
        <v>5068560</v>
      </c>
      <c r="K1075" s="11">
        <v>5725540</v>
      </c>
      <c r="L1075" s="11">
        <v>5068560</v>
      </c>
      <c r="M1075" s="11">
        <f t="shared" si="58"/>
        <v>4580432</v>
      </c>
      <c r="N1075" s="11">
        <f t="shared" si="59"/>
        <v>4054848</v>
      </c>
      <c r="O1075" s="2">
        <f t="shared" si="57"/>
        <v>6870648</v>
      </c>
      <c r="P1075" s="32">
        <v>0.2</v>
      </c>
    </row>
    <row r="1076" spans="1:16" ht="24" hidden="1" customHeight="1" x14ac:dyDescent="0.2">
      <c r="A1076" s="8">
        <v>1051</v>
      </c>
      <c r="B1076" s="9" t="s">
        <v>713</v>
      </c>
      <c r="C1076" s="9" t="s">
        <v>1249</v>
      </c>
      <c r="D1076" s="9" t="s">
        <v>1253</v>
      </c>
      <c r="E1076" s="10">
        <v>214540400010001</v>
      </c>
      <c r="F1076" s="8">
        <v>104</v>
      </c>
      <c r="G1076" s="8">
        <v>104</v>
      </c>
      <c r="H1076" s="8">
        <v>208</v>
      </c>
      <c r="I1076" s="11">
        <v>72446540</v>
      </c>
      <c r="J1076" s="11">
        <v>64012760</v>
      </c>
      <c r="K1076" s="12">
        <v>72446540</v>
      </c>
      <c r="L1076" s="12">
        <v>64012760</v>
      </c>
      <c r="M1076" s="12">
        <f t="shared" si="58"/>
        <v>57957232</v>
      </c>
      <c r="N1076" s="12">
        <f t="shared" si="59"/>
        <v>51210208</v>
      </c>
      <c r="O1076" s="2">
        <f t="shared" si="57"/>
        <v>86935848</v>
      </c>
      <c r="P1076" s="32">
        <v>0.2</v>
      </c>
    </row>
    <row r="1077" spans="1:16" ht="24" hidden="1" customHeight="1" x14ac:dyDescent="0.2">
      <c r="A1077" s="13">
        <v>1052</v>
      </c>
      <c r="B1077" s="14" t="s">
        <v>713</v>
      </c>
      <c r="C1077" s="14" t="s">
        <v>1254</v>
      </c>
      <c r="D1077" s="14" t="s">
        <v>1255</v>
      </c>
      <c r="E1077" s="15" t="s">
        <v>1256</v>
      </c>
      <c r="F1077" s="13">
        <v>22</v>
      </c>
      <c r="G1077" s="13">
        <v>269</v>
      </c>
      <c r="H1077" s="13">
        <v>291</v>
      </c>
      <c r="I1077" s="11">
        <v>64042720</v>
      </c>
      <c r="J1077" s="11">
        <v>58157413.333333336</v>
      </c>
      <c r="K1077" s="11">
        <v>64042720</v>
      </c>
      <c r="L1077" s="11">
        <v>58157413.333333336</v>
      </c>
      <c r="M1077" s="11">
        <f t="shared" si="58"/>
        <v>51234176</v>
      </c>
      <c r="N1077" s="11">
        <f t="shared" si="59"/>
        <v>46525930.666666672</v>
      </c>
      <c r="O1077" s="2">
        <f t="shared" si="57"/>
        <v>76851264</v>
      </c>
      <c r="P1077" s="32">
        <v>0.2</v>
      </c>
    </row>
    <row r="1078" spans="1:16" ht="24" hidden="1" customHeight="1" x14ac:dyDescent="0.2">
      <c r="A1078" s="8">
        <v>1053</v>
      </c>
      <c r="B1078" s="9" t="s">
        <v>713</v>
      </c>
      <c r="C1078" s="9" t="s">
        <v>1254</v>
      </c>
      <c r="D1078" s="9" t="s">
        <v>1257</v>
      </c>
      <c r="E1078" s="10" t="s">
        <v>1258</v>
      </c>
      <c r="F1078" s="8">
        <v>57</v>
      </c>
      <c r="G1078" s="8">
        <v>583</v>
      </c>
      <c r="H1078" s="8">
        <v>640</v>
      </c>
      <c r="I1078" s="11">
        <v>141179040</v>
      </c>
      <c r="J1078" s="11">
        <v>128601680</v>
      </c>
      <c r="K1078" s="12">
        <v>141179040</v>
      </c>
      <c r="L1078" s="12">
        <v>128601680</v>
      </c>
      <c r="M1078" s="12">
        <f t="shared" si="58"/>
        <v>112943232</v>
      </c>
      <c r="N1078" s="12">
        <f t="shared" si="59"/>
        <v>102881344</v>
      </c>
      <c r="O1078" s="2">
        <f t="shared" si="57"/>
        <v>169414848</v>
      </c>
      <c r="P1078" s="32">
        <v>0.2</v>
      </c>
    </row>
    <row r="1079" spans="1:16" ht="24" hidden="1" customHeight="1" x14ac:dyDescent="0.2">
      <c r="A1079" s="13">
        <v>1054</v>
      </c>
      <c r="B1079" s="14" t="s">
        <v>713</v>
      </c>
      <c r="C1079" s="14" t="s">
        <v>1259</v>
      </c>
      <c r="D1079" s="14" t="s">
        <v>1260</v>
      </c>
      <c r="E1079" s="15">
        <v>731820270010001</v>
      </c>
      <c r="F1079" s="13">
        <v>59</v>
      </c>
      <c r="G1079" s="13">
        <v>206</v>
      </c>
      <c r="H1079" s="13">
        <v>265</v>
      </c>
      <c r="I1079" s="11">
        <v>58468800</v>
      </c>
      <c r="J1079" s="11">
        <v>53311200</v>
      </c>
      <c r="K1079" s="11">
        <v>58468800</v>
      </c>
      <c r="L1079" s="11">
        <v>53311200</v>
      </c>
      <c r="M1079" s="11">
        <f t="shared" si="58"/>
        <v>46775040</v>
      </c>
      <c r="N1079" s="11">
        <f t="shared" si="59"/>
        <v>42648960</v>
      </c>
      <c r="O1079" s="2">
        <f t="shared" si="57"/>
        <v>70162560</v>
      </c>
      <c r="P1079" s="32">
        <v>0.2</v>
      </c>
    </row>
    <row r="1080" spans="1:16" ht="24" hidden="1" customHeight="1" x14ac:dyDescent="0.2">
      <c r="A1080" s="8">
        <v>1055</v>
      </c>
      <c r="B1080" s="9" t="s">
        <v>713</v>
      </c>
      <c r="C1080" s="9" t="s">
        <v>1259</v>
      </c>
      <c r="D1080" s="9" t="s">
        <v>1261</v>
      </c>
      <c r="E1080" s="10">
        <v>731820270020001</v>
      </c>
      <c r="F1080" s="8">
        <v>66</v>
      </c>
      <c r="G1080" s="8">
        <v>194</v>
      </c>
      <c r="H1080" s="8">
        <v>260</v>
      </c>
      <c r="I1080" s="11">
        <v>57589280</v>
      </c>
      <c r="J1080" s="11">
        <v>52469866.666666664</v>
      </c>
      <c r="K1080" s="12">
        <v>57589280</v>
      </c>
      <c r="L1080" s="12">
        <v>52469866.666666664</v>
      </c>
      <c r="M1080" s="12">
        <f t="shared" si="58"/>
        <v>46071424</v>
      </c>
      <c r="N1080" s="12">
        <f t="shared" si="59"/>
        <v>41975893.333333336</v>
      </c>
      <c r="O1080" s="2">
        <f t="shared" si="57"/>
        <v>69107136</v>
      </c>
      <c r="P1080" s="32">
        <v>0.2</v>
      </c>
    </row>
    <row r="1081" spans="1:16" ht="24" hidden="1" customHeight="1" x14ac:dyDescent="0.2">
      <c r="A1081" s="13">
        <v>1056</v>
      </c>
      <c r="B1081" s="14" t="s">
        <v>713</v>
      </c>
      <c r="C1081" s="14" t="s">
        <v>1259</v>
      </c>
      <c r="D1081" s="14" t="s">
        <v>1262</v>
      </c>
      <c r="E1081" s="15">
        <v>815220270030001</v>
      </c>
      <c r="F1081" s="13">
        <v>47</v>
      </c>
      <c r="G1081" s="13">
        <v>192</v>
      </c>
      <c r="H1081" s="13">
        <v>239</v>
      </c>
      <c r="I1081" s="11">
        <v>52914720</v>
      </c>
      <c r="J1081" s="11">
        <v>48221120</v>
      </c>
      <c r="K1081" s="11">
        <v>52914720</v>
      </c>
      <c r="L1081" s="11">
        <v>48221120</v>
      </c>
      <c r="M1081" s="11">
        <f t="shared" si="58"/>
        <v>42331776</v>
      </c>
      <c r="N1081" s="11">
        <f t="shared" si="59"/>
        <v>38576896</v>
      </c>
      <c r="O1081" s="2">
        <f t="shared" si="57"/>
        <v>63497664</v>
      </c>
      <c r="P1081" s="32">
        <v>0.2</v>
      </c>
    </row>
    <row r="1082" spans="1:16" ht="24" hidden="1" customHeight="1" x14ac:dyDescent="0.2">
      <c r="A1082" s="8">
        <v>1057</v>
      </c>
      <c r="B1082" s="9" t="s">
        <v>713</v>
      </c>
      <c r="C1082" s="9" t="s">
        <v>1259</v>
      </c>
      <c r="D1082" s="9" t="s">
        <v>1263</v>
      </c>
      <c r="E1082" s="10">
        <v>732220270010001</v>
      </c>
      <c r="F1082" s="8">
        <v>33</v>
      </c>
      <c r="G1082" s="8">
        <v>102</v>
      </c>
      <c r="H1082" s="8">
        <v>135</v>
      </c>
      <c r="I1082" s="11">
        <v>29947200</v>
      </c>
      <c r="J1082" s="11">
        <v>27269280</v>
      </c>
      <c r="K1082" s="12">
        <v>29947200</v>
      </c>
      <c r="L1082" s="12">
        <v>27269280</v>
      </c>
      <c r="M1082" s="12">
        <f t="shared" si="58"/>
        <v>23957760</v>
      </c>
      <c r="N1082" s="12">
        <f t="shared" si="59"/>
        <v>21815424</v>
      </c>
      <c r="O1082" s="2">
        <f t="shared" si="57"/>
        <v>35936640</v>
      </c>
      <c r="P1082" s="32">
        <v>0.2</v>
      </c>
    </row>
    <row r="1083" spans="1:16" ht="24" hidden="1" customHeight="1" x14ac:dyDescent="0.2">
      <c r="A1083" s="13">
        <v>1058</v>
      </c>
      <c r="B1083" s="14" t="s">
        <v>713</v>
      </c>
      <c r="C1083" s="14" t="s">
        <v>1259</v>
      </c>
      <c r="D1083" s="14" t="s">
        <v>1264</v>
      </c>
      <c r="E1083" s="15" t="s">
        <v>1265</v>
      </c>
      <c r="F1083" s="13">
        <v>41</v>
      </c>
      <c r="G1083" s="13">
        <v>156</v>
      </c>
      <c r="H1083" s="13">
        <v>197</v>
      </c>
      <c r="I1083" s="11">
        <v>47762640</v>
      </c>
      <c r="J1083" s="11">
        <v>41703960</v>
      </c>
      <c r="K1083" s="11">
        <v>47762640</v>
      </c>
      <c r="L1083" s="11">
        <v>41703960</v>
      </c>
      <c r="M1083" s="11">
        <f t="shared" si="58"/>
        <v>38210112</v>
      </c>
      <c r="N1083" s="11">
        <f t="shared" si="59"/>
        <v>33363168</v>
      </c>
      <c r="O1083" s="2">
        <f t="shared" ref="O1083:O1146" si="60">K1083+K1083*P1083</f>
        <v>57315168</v>
      </c>
      <c r="P1083" s="32">
        <v>0.2</v>
      </c>
    </row>
    <row r="1084" spans="1:16" ht="24" hidden="1" customHeight="1" x14ac:dyDescent="0.2">
      <c r="A1084" s="8">
        <v>1059</v>
      </c>
      <c r="B1084" s="9" t="s">
        <v>713</v>
      </c>
      <c r="C1084" s="9" t="s">
        <v>1259</v>
      </c>
      <c r="D1084" s="9" t="s">
        <v>1266</v>
      </c>
      <c r="E1084" s="10">
        <v>732220270050001</v>
      </c>
      <c r="F1084" s="8">
        <v>130</v>
      </c>
      <c r="G1084" s="8">
        <v>270</v>
      </c>
      <c r="H1084" s="8">
        <v>400</v>
      </c>
      <c r="I1084" s="11">
        <v>88110560</v>
      </c>
      <c r="J1084" s="11">
        <v>80595946.666666672</v>
      </c>
      <c r="K1084" s="12">
        <v>88110560</v>
      </c>
      <c r="L1084" s="12">
        <v>80595946.666666672</v>
      </c>
      <c r="M1084" s="12">
        <f t="shared" si="58"/>
        <v>70488448</v>
      </c>
      <c r="N1084" s="12">
        <f t="shared" si="59"/>
        <v>64476757.333333343</v>
      </c>
      <c r="O1084" s="2">
        <f t="shared" si="60"/>
        <v>105732672</v>
      </c>
      <c r="P1084" s="32">
        <v>0.2</v>
      </c>
    </row>
    <row r="1085" spans="1:16" ht="24" hidden="1" customHeight="1" x14ac:dyDescent="0.2">
      <c r="A1085" s="13">
        <v>1060</v>
      </c>
      <c r="B1085" s="14" t="s">
        <v>713</v>
      </c>
      <c r="C1085" s="14" t="s">
        <v>1259</v>
      </c>
      <c r="D1085" s="14" t="s">
        <v>1267</v>
      </c>
      <c r="E1085" s="15">
        <v>732220270030001</v>
      </c>
      <c r="F1085" s="13">
        <v>34</v>
      </c>
      <c r="G1085" s="13">
        <v>92</v>
      </c>
      <c r="H1085" s="13">
        <v>126</v>
      </c>
      <c r="I1085" s="11">
        <v>27847680</v>
      </c>
      <c r="J1085" s="11">
        <v>25423120</v>
      </c>
      <c r="K1085" s="11">
        <v>27847680</v>
      </c>
      <c r="L1085" s="11">
        <v>25423120</v>
      </c>
      <c r="M1085" s="11">
        <f t="shared" si="58"/>
        <v>22278144</v>
      </c>
      <c r="N1085" s="11">
        <f t="shared" si="59"/>
        <v>20338496</v>
      </c>
      <c r="O1085" s="2">
        <f t="shared" si="60"/>
        <v>33417216</v>
      </c>
      <c r="P1085" s="32">
        <v>0.2</v>
      </c>
    </row>
    <row r="1086" spans="1:16" ht="24" hidden="1" customHeight="1" x14ac:dyDescent="0.2">
      <c r="A1086" s="8">
        <v>1061</v>
      </c>
      <c r="B1086" s="9" t="s">
        <v>713</v>
      </c>
      <c r="C1086" s="9" t="s">
        <v>1259</v>
      </c>
      <c r="D1086" s="9" t="s">
        <v>1268</v>
      </c>
      <c r="E1086" s="10" t="s">
        <v>1269</v>
      </c>
      <c r="F1086" s="8">
        <v>216</v>
      </c>
      <c r="G1086" s="8">
        <v>384</v>
      </c>
      <c r="H1086" s="8">
        <v>600</v>
      </c>
      <c r="I1086" s="11">
        <v>148365120</v>
      </c>
      <c r="J1086" s="11">
        <v>131866240</v>
      </c>
      <c r="K1086" s="12">
        <v>148365120</v>
      </c>
      <c r="L1086" s="12">
        <v>131866240</v>
      </c>
      <c r="M1086" s="12">
        <f t="shared" si="58"/>
        <v>118692096</v>
      </c>
      <c r="N1086" s="12">
        <f t="shared" si="59"/>
        <v>105492992</v>
      </c>
      <c r="O1086" s="2">
        <f t="shared" si="60"/>
        <v>178038144</v>
      </c>
      <c r="P1086" s="32">
        <v>0.2</v>
      </c>
    </row>
    <row r="1087" spans="1:16" ht="24" hidden="1" customHeight="1" x14ac:dyDescent="0.2">
      <c r="A1087" s="13">
        <v>1062</v>
      </c>
      <c r="B1087" s="14" t="s">
        <v>713</v>
      </c>
      <c r="C1087" s="14" t="s">
        <v>1270</v>
      </c>
      <c r="D1087" s="14" t="s">
        <v>1271</v>
      </c>
      <c r="E1087" s="15">
        <v>742220350170001</v>
      </c>
      <c r="F1087" s="13">
        <v>128</v>
      </c>
      <c r="G1087" s="13">
        <v>228</v>
      </c>
      <c r="H1087" s="13">
        <v>356</v>
      </c>
      <c r="I1087" s="11">
        <v>79895680</v>
      </c>
      <c r="J1087" s="11">
        <v>73116533.333333328</v>
      </c>
      <c r="K1087" s="11">
        <v>79895680</v>
      </c>
      <c r="L1087" s="11">
        <v>73116533.333333328</v>
      </c>
      <c r="M1087" s="11">
        <f t="shared" si="58"/>
        <v>63916544</v>
      </c>
      <c r="N1087" s="11">
        <f t="shared" si="59"/>
        <v>58493226.666666664</v>
      </c>
      <c r="O1087" s="2">
        <f t="shared" si="60"/>
        <v>95874816</v>
      </c>
      <c r="P1087" s="32">
        <v>0.2</v>
      </c>
    </row>
    <row r="1088" spans="1:16" ht="24" hidden="1" customHeight="1" x14ac:dyDescent="0.2">
      <c r="A1088" s="8">
        <v>1063</v>
      </c>
      <c r="B1088" s="9" t="s">
        <v>713</v>
      </c>
      <c r="C1088" s="9" t="s">
        <v>1270</v>
      </c>
      <c r="D1088" s="9" t="s">
        <v>1272</v>
      </c>
      <c r="E1088" s="10">
        <v>742220350120001</v>
      </c>
      <c r="F1088" s="8">
        <v>60</v>
      </c>
      <c r="G1088" s="8">
        <v>140</v>
      </c>
      <c r="H1088" s="8">
        <v>200</v>
      </c>
      <c r="I1088" s="11">
        <v>45923520</v>
      </c>
      <c r="J1088" s="11">
        <v>41834960</v>
      </c>
      <c r="K1088" s="12">
        <v>45923520</v>
      </c>
      <c r="L1088" s="12">
        <v>41834960</v>
      </c>
      <c r="M1088" s="12">
        <f t="shared" si="58"/>
        <v>36738816</v>
      </c>
      <c r="N1088" s="12">
        <f t="shared" si="59"/>
        <v>33467968</v>
      </c>
      <c r="O1088" s="2">
        <f t="shared" si="60"/>
        <v>55108224</v>
      </c>
      <c r="P1088" s="32">
        <v>0.2</v>
      </c>
    </row>
    <row r="1089" spans="1:16" ht="24" hidden="1" customHeight="1" x14ac:dyDescent="0.2">
      <c r="A1089" s="13">
        <v>1064</v>
      </c>
      <c r="B1089" s="14" t="s">
        <v>713</v>
      </c>
      <c r="C1089" s="14" t="s">
        <v>1270</v>
      </c>
      <c r="D1089" s="14" t="s">
        <v>1273</v>
      </c>
      <c r="E1089" s="15">
        <v>742220350270001</v>
      </c>
      <c r="F1089" s="13">
        <v>33</v>
      </c>
      <c r="G1089" s="13">
        <v>71</v>
      </c>
      <c r="H1089" s="13">
        <v>104</v>
      </c>
      <c r="I1089" s="11">
        <v>26142000</v>
      </c>
      <c r="J1089" s="11">
        <v>22986200</v>
      </c>
      <c r="K1089" s="11">
        <v>26142000</v>
      </c>
      <c r="L1089" s="11">
        <v>22986200</v>
      </c>
      <c r="M1089" s="11">
        <f t="shared" si="58"/>
        <v>20913600</v>
      </c>
      <c r="N1089" s="11">
        <f t="shared" si="59"/>
        <v>18388960</v>
      </c>
      <c r="O1089" s="2">
        <f t="shared" si="60"/>
        <v>31370400</v>
      </c>
      <c r="P1089" s="32">
        <v>0.2</v>
      </c>
    </row>
    <row r="1090" spans="1:16" ht="24" hidden="1" customHeight="1" x14ac:dyDescent="0.2">
      <c r="A1090" s="8">
        <v>1065</v>
      </c>
      <c r="B1090" s="9" t="s">
        <v>713</v>
      </c>
      <c r="C1090" s="9" t="s">
        <v>1270</v>
      </c>
      <c r="D1090" s="9" t="s">
        <v>1274</v>
      </c>
      <c r="E1090" s="10">
        <v>742220350180001</v>
      </c>
      <c r="F1090" s="8">
        <v>73</v>
      </c>
      <c r="G1090" s="8">
        <v>129</v>
      </c>
      <c r="H1090" s="8">
        <v>202</v>
      </c>
      <c r="I1090" s="11">
        <v>45284480</v>
      </c>
      <c r="J1090" s="11">
        <v>40991146.666666664</v>
      </c>
      <c r="K1090" s="12">
        <v>45284480</v>
      </c>
      <c r="L1090" s="12">
        <v>40991146.666666664</v>
      </c>
      <c r="M1090" s="12">
        <f t="shared" si="58"/>
        <v>36227584</v>
      </c>
      <c r="N1090" s="12">
        <f t="shared" si="59"/>
        <v>32792917.333333332</v>
      </c>
      <c r="O1090" s="2">
        <f t="shared" si="60"/>
        <v>54341376</v>
      </c>
      <c r="P1090" s="32">
        <v>0.2</v>
      </c>
    </row>
    <row r="1091" spans="1:16" ht="24" hidden="1" customHeight="1" x14ac:dyDescent="0.2">
      <c r="A1091" s="13">
        <v>1066</v>
      </c>
      <c r="B1091" s="14" t="s">
        <v>713</v>
      </c>
      <c r="C1091" s="14" t="s">
        <v>1270</v>
      </c>
      <c r="D1091" s="14" t="s">
        <v>1275</v>
      </c>
      <c r="E1091" s="15">
        <v>742220350080001</v>
      </c>
      <c r="F1091" s="13">
        <v>66</v>
      </c>
      <c r="G1091" s="13">
        <v>104</v>
      </c>
      <c r="H1091" s="13">
        <v>170</v>
      </c>
      <c r="I1091" s="11">
        <v>38543680</v>
      </c>
      <c r="J1091" s="11">
        <v>35091093.333333336</v>
      </c>
      <c r="K1091" s="11">
        <v>38543680</v>
      </c>
      <c r="L1091" s="11">
        <v>35091093.333333336</v>
      </c>
      <c r="M1091" s="11">
        <f t="shared" si="58"/>
        <v>30834944</v>
      </c>
      <c r="N1091" s="11">
        <f t="shared" si="59"/>
        <v>28072874.666666672</v>
      </c>
      <c r="O1091" s="2">
        <f t="shared" si="60"/>
        <v>46252416</v>
      </c>
      <c r="P1091" s="32">
        <v>0.2</v>
      </c>
    </row>
    <row r="1092" spans="1:16" ht="24" hidden="1" customHeight="1" x14ac:dyDescent="0.2">
      <c r="A1092" s="8">
        <v>1067</v>
      </c>
      <c r="B1092" s="9" t="s">
        <v>713</v>
      </c>
      <c r="C1092" s="9" t="s">
        <v>1270</v>
      </c>
      <c r="D1092" s="9" t="s">
        <v>1276</v>
      </c>
      <c r="E1092" s="10">
        <v>742220350200001</v>
      </c>
      <c r="F1092" s="8">
        <v>68</v>
      </c>
      <c r="G1092" s="8">
        <v>115</v>
      </c>
      <c r="H1092" s="8">
        <v>183</v>
      </c>
      <c r="I1092" s="11">
        <v>41067040</v>
      </c>
      <c r="J1092" s="11">
        <v>37593493.333333336</v>
      </c>
      <c r="K1092" s="12">
        <v>41067040</v>
      </c>
      <c r="L1092" s="12">
        <v>37593493.333333336</v>
      </c>
      <c r="M1092" s="12">
        <f t="shared" si="58"/>
        <v>32853632</v>
      </c>
      <c r="N1092" s="12">
        <f t="shared" si="59"/>
        <v>30074794.666666672</v>
      </c>
      <c r="O1092" s="2">
        <f t="shared" si="60"/>
        <v>49280448</v>
      </c>
      <c r="P1092" s="32">
        <v>0.2</v>
      </c>
    </row>
    <row r="1093" spans="1:16" ht="24" hidden="1" customHeight="1" x14ac:dyDescent="0.2">
      <c r="A1093" s="13">
        <v>1068</v>
      </c>
      <c r="B1093" s="14" t="s">
        <v>713</v>
      </c>
      <c r="C1093" s="14" t="s">
        <v>1277</v>
      </c>
      <c r="D1093" s="14" t="s">
        <v>1278</v>
      </c>
      <c r="E1093" s="15">
        <v>215140070050091</v>
      </c>
      <c r="F1093" s="13">
        <v>58</v>
      </c>
      <c r="G1093" s="13">
        <v>92</v>
      </c>
      <c r="H1093" s="13">
        <v>150</v>
      </c>
      <c r="I1093" s="11">
        <v>52573720</v>
      </c>
      <c r="J1093" s="11">
        <v>46370240</v>
      </c>
      <c r="K1093" s="11">
        <v>52573720</v>
      </c>
      <c r="L1093" s="11">
        <v>46370240</v>
      </c>
      <c r="M1093" s="11">
        <f t="shared" si="58"/>
        <v>42058976</v>
      </c>
      <c r="N1093" s="11">
        <f t="shared" si="59"/>
        <v>37096192</v>
      </c>
      <c r="O1093" s="2">
        <f t="shared" si="60"/>
        <v>63088464</v>
      </c>
      <c r="P1093" s="32">
        <v>0.2</v>
      </c>
    </row>
    <row r="1094" spans="1:16" ht="24" hidden="1" customHeight="1" x14ac:dyDescent="0.2">
      <c r="A1094" s="8">
        <v>1069</v>
      </c>
      <c r="B1094" s="9" t="s">
        <v>713</v>
      </c>
      <c r="C1094" s="9" t="s">
        <v>1277</v>
      </c>
      <c r="D1094" s="9" t="s">
        <v>1279</v>
      </c>
      <c r="E1094" s="10">
        <v>313130070080001</v>
      </c>
      <c r="F1094" s="8">
        <v>33</v>
      </c>
      <c r="G1094" s="8">
        <v>75</v>
      </c>
      <c r="H1094" s="8">
        <v>108</v>
      </c>
      <c r="I1094" s="11">
        <v>33039260</v>
      </c>
      <c r="J1094" s="11">
        <v>28938960</v>
      </c>
      <c r="K1094" s="12">
        <v>33039260</v>
      </c>
      <c r="L1094" s="12">
        <v>28938960</v>
      </c>
      <c r="M1094" s="12">
        <f t="shared" si="58"/>
        <v>26431408</v>
      </c>
      <c r="N1094" s="12">
        <f t="shared" si="59"/>
        <v>23151168</v>
      </c>
      <c r="O1094" s="2">
        <f t="shared" si="60"/>
        <v>39647112</v>
      </c>
      <c r="P1094" s="32">
        <v>0.2</v>
      </c>
    </row>
    <row r="1095" spans="1:16" ht="24" hidden="1" customHeight="1" x14ac:dyDescent="0.2">
      <c r="A1095" s="13">
        <v>1070</v>
      </c>
      <c r="B1095" s="14" t="s">
        <v>713</v>
      </c>
      <c r="C1095" s="14" t="s">
        <v>1277</v>
      </c>
      <c r="D1095" s="14" t="s">
        <v>1280</v>
      </c>
      <c r="E1095" s="15">
        <v>215140070010001</v>
      </c>
      <c r="F1095" s="13">
        <v>89</v>
      </c>
      <c r="G1095" s="13">
        <v>213</v>
      </c>
      <c r="H1095" s="13">
        <v>302</v>
      </c>
      <c r="I1095" s="11">
        <v>103859380</v>
      </c>
      <c r="J1095" s="11">
        <v>91651560</v>
      </c>
      <c r="K1095" s="11">
        <v>103859380</v>
      </c>
      <c r="L1095" s="11">
        <v>91651560</v>
      </c>
      <c r="M1095" s="11">
        <f t="shared" si="58"/>
        <v>83087504</v>
      </c>
      <c r="N1095" s="11">
        <f t="shared" si="59"/>
        <v>73321248</v>
      </c>
      <c r="O1095" s="2">
        <f t="shared" si="60"/>
        <v>124631256</v>
      </c>
      <c r="P1095" s="32">
        <v>0.2</v>
      </c>
    </row>
    <row r="1096" spans="1:16" ht="24" hidden="1" customHeight="1" x14ac:dyDescent="0.2">
      <c r="A1096" s="8">
        <v>1071</v>
      </c>
      <c r="B1096" s="9" t="s">
        <v>713</v>
      </c>
      <c r="C1096" s="9" t="s">
        <v>1277</v>
      </c>
      <c r="D1096" s="9" t="s">
        <v>1281</v>
      </c>
      <c r="E1096" s="10">
        <v>215140070050001</v>
      </c>
      <c r="F1096" s="8">
        <v>87</v>
      </c>
      <c r="G1096" s="8">
        <v>233</v>
      </c>
      <c r="H1096" s="8">
        <v>320</v>
      </c>
      <c r="I1096" s="11">
        <v>109828120</v>
      </c>
      <c r="J1096" s="11">
        <v>97207040</v>
      </c>
      <c r="K1096" s="12">
        <v>109828120</v>
      </c>
      <c r="L1096" s="12">
        <v>97207040</v>
      </c>
      <c r="M1096" s="12">
        <f t="shared" si="58"/>
        <v>87862496</v>
      </c>
      <c r="N1096" s="12">
        <f t="shared" si="59"/>
        <v>77765632</v>
      </c>
      <c r="O1096" s="2">
        <f t="shared" si="60"/>
        <v>131793744</v>
      </c>
      <c r="P1096" s="32">
        <v>0.2</v>
      </c>
    </row>
    <row r="1097" spans="1:16" ht="24" hidden="1" customHeight="1" x14ac:dyDescent="0.2">
      <c r="A1097" s="13">
        <v>1072</v>
      </c>
      <c r="B1097" s="14" t="s">
        <v>713</v>
      </c>
      <c r="C1097" s="14" t="s">
        <v>1277</v>
      </c>
      <c r="D1097" s="14" t="s">
        <v>1282</v>
      </c>
      <c r="E1097" s="15">
        <v>215140070010021</v>
      </c>
      <c r="F1097" s="13">
        <v>17</v>
      </c>
      <c r="G1097" s="13">
        <v>43</v>
      </c>
      <c r="H1097" s="13">
        <v>60</v>
      </c>
      <c r="I1097" s="11">
        <v>20976480</v>
      </c>
      <c r="J1097" s="11">
        <v>18456480</v>
      </c>
      <c r="K1097" s="11">
        <v>20976480</v>
      </c>
      <c r="L1097" s="11">
        <v>18456480</v>
      </c>
      <c r="M1097" s="11">
        <f t="shared" si="58"/>
        <v>16781184</v>
      </c>
      <c r="N1097" s="11">
        <f t="shared" si="59"/>
        <v>14765184</v>
      </c>
      <c r="O1097" s="2">
        <f t="shared" si="60"/>
        <v>25171776</v>
      </c>
      <c r="P1097" s="32">
        <v>0.2</v>
      </c>
    </row>
    <row r="1098" spans="1:16" ht="24" hidden="1" customHeight="1" x14ac:dyDescent="0.2">
      <c r="A1098" s="8">
        <v>1073</v>
      </c>
      <c r="B1098" s="9" t="s">
        <v>713</v>
      </c>
      <c r="C1098" s="9" t="s">
        <v>1277</v>
      </c>
      <c r="D1098" s="9" t="s">
        <v>1283</v>
      </c>
      <c r="E1098" s="10">
        <v>215140070010011</v>
      </c>
      <c r="F1098" s="8">
        <v>48</v>
      </c>
      <c r="G1098" s="8">
        <v>92</v>
      </c>
      <c r="H1098" s="8">
        <v>140</v>
      </c>
      <c r="I1098" s="11">
        <v>48998680</v>
      </c>
      <c r="J1098" s="11">
        <v>43310400</v>
      </c>
      <c r="K1098" s="12">
        <v>48998680</v>
      </c>
      <c r="L1098" s="12">
        <v>43310400</v>
      </c>
      <c r="M1098" s="12">
        <f t="shared" si="58"/>
        <v>39198944</v>
      </c>
      <c r="N1098" s="12">
        <f t="shared" si="59"/>
        <v>34648320</v>
      </c>
      <c r="O1098" s="2">
        <f t="shared" si="60"/>
        <v>58798416</v>
      </c>
      <c r="P1098" s="32">
        <v>0.2</v>
      </c>
    </row>
    <row r="1099" spans="1:16" ht="24" hidden="1" customHeight="1" x14ac:dyDescent="0.2">
      <c r="A1099" s="13">
        <v>1074</v>
      </c>
      <c r="B1099" s="14" t="s">
        <v>713</v>
      </c>
      <c r="C1099" s="14" t="s">
        <v>1277</v>
      </c>
      <c r="D1099" s="14" t="s">
        <v>1284</v>
      </c>
      <c r="E1099" s="15">
        <v>313130070010011</v>
      </c>
      <c r="F1099" s="13">
        <v>26</v>
      </c>
      <c r="G1099" s="13">
        <v>74</v>
      </c>
      <c r="H1099" s="13">
        <v>100</v>
      </c>
      <c r="I1099" s="11">
        <v>30708200</v>
      </c>
      <c r="J1099" s="11">
        <v>26475360</v>
      </c>
      <c r="K1099" s="11">
        <v>30708200</v>
      </c>
      <c r="L1099" s="11">
        <v>26475360</v>
      </c>
      <c r="M1099" s="11">
        <f t="shared" si="58"/>
        <v>24566560</v>
      </c>
      <c r="N1099" s="11">
        <f t="shared" si="59"/>
        <v>21180288</v>
      </c>
      <c r="O1099" s="2">
        <f t="shared" si="60"/>
        <v>36849840</v>
      </c>
      <c r="P1099" s="32">
        <v>0.2</v>
      </c>
    </row>
    <row r="1100" spans="1:16" ht="24" hidden="1" customHeight="1" x14ac:dyDescent="0.2">
      <c r="A1100" s="8">
        <v>1075</v>
      </c>
      <c r="B1100" s="9" t="s">
        <v>713</v>
      </c>
      <c r="C1100" s="9" t="s">
        <v>1285</v>
      </c>
      <c r="D1100" s="9" t="s">
        <v>1286</v>
      </c>
      <c r="E1100" s="10">
        <v>311130950000021</v>
      </c>
      <c r="F1100" s="8">
        <v>22</v>
      </c>
      <c r="G1100" s="8">
        <v>54</v>
      </c>
      <c r="H1100" s="8">
        <v>76</v>
      </c>
      <c r="I1100" s="11">
        <v>23040100</v>
      </c>
      <c r="J1100" s="11">
        <v>20537280</v>
      </c>
      <c r="K1100" s="12">
        <v>23040100</v>
      </c>
      <c r="L1100" s="12">
        <v>20537280</v>
      </c>
      <c r="M1100" s="12">
        <f t="shared" si="58"/>
        <v>18432080</v>
      </c>
      <c r="N1100" s="12">
        <f t="shared" si="59"/>
        <v>16429824</v>
      </c>
      <c r="O1100" s="2">
        <f t="shared" si="60"/>
        <v>27648120</v>
      </c>
      <c r="P1100" s="32">
        <v>0.2</v>
      </c>
    </row>
    <row r="1101" spans="1:16" ht="24" hidden="1" customHeight="1" x14ac:dyDescent="0.2">
      <c r="A1101" s="13">
        <v>1076</v>
      </c>
      <c r="B1101" s="14" t="s">
        <v>713</v>
      </c>
      <c r="C1101" s="14" t="s">
        <v>1285</v>
      </c>
      <c r="D1101" s="14" t="s">
        <v>1287</v>
      </c>
      <c r="E1101" s="15">
        <v>314230950000011</v>
      </c>
      <c r="F1101" s="13">
        <v>16</v>
      </c>
      <c r="G1101" s="13">
        <v>22</v>
      </c>
      <c r="H1101" s="13">
        <v>38</v>
      </c>
      <c r="I1101" s="11">
        <v>11280860</v>
      </c>
      <c r="J1101" s="11">
        <v>9888000</v>
      </c>
      <c r="K1101" s="11">
        <v>11280860</v>
      </c>
      <c r="L1101" s="11">
        <v>9888000</v>
      </c>
      <c r="M1101" s="11">
        <f t="shared" si="58"/>
        <v>9024688</v>
      </c>
      <c r="N1101" s="11">
        <f t="shared" si="59"/>
        <v>7910400</v>
      </c>
      <c r="O1101" s="2">
        <f t="shared" si="60"/>
        <v>13537032</v>
      </c>
      <c r="P1101" s="32">
        <v>0.2</v>
      </c>
    </row>
    <row r="1102" spans="1:16" ht="24" hidden="1" customHeight="1" x14ac:dyDescent="0.2">
      <c r="A1102" s="8">
        <v>1077</v>
      </c>
      <c r="B1102" s="9" t="s">
        <v>713</v>
      </c>
      <c r="C1102" s="9" t="s">
        <v>1285</v>
      </c>
      <c r="D1102" s="9" t="s">
        <v>1288</v>
      </c>
      <c r="E1102" s="10">
        <v>311130950000061</v>
      </c>
      <c r="F1102" s="8">
        <v>36</v>
      </c>
      <c r="G1102" s="8">
        <v>82</v>
      </c>
      <c r="H1102" s="8">
        <v>118</v>
      </c>
      <c r="I1102" s="11">
        <v>34993340</v>
      </c>
      <c r="J1102" s="11">
        <v>30569040</v>
      </c>
      <c r="K1102" s="12">
        <v>34993340</v>
      </c>
      <c r="L1102" s="12">
        <v>30569040</v>
      </c>
      <c r="M1102" s="12">
        <f t="shared" si="58"/>
        <v>27994672</v>
      </c>
      <c r="N1102" s="12">
        <f t="shared" si="59"/>
        <v>24455232</v>
      </c>
      <c r="O1102" s="2">
        <f t="shared" si="60"/>
        <v>41992008</v>
      </c>
      <c r="P1102" s="32">
        <v>0.2</v>
      </c>
    </row>
    <row r="1103" spans="1:16" ht="24" hidden="1" customHeight="1" x14ac:dyDescent="0.2">
      <c r="A1103" s="13">
        <v>1078</v>
      </c>
      <c r="B1103" s="14" t="s">
        <v>713</v>
      </c>
      <c r="C1103" s="14" t="s">
        <v>1285</v>
      </c>
      <c r="D1103" s="14" t="s">
        <v>1289</v>
      </c>
      <c r="E1103" s="15">
        <v>311130950000071</v>
      </c>
      <c r="F1103" s="13">
        <v>36</v>
      </c>
      <c r="G1103" s="13">
        <v>82</v>
      </c>
      <c r="H1103" s="13">
        <v>118</v>
      </c>
      <c r="I1103" s="11">
        <v>34993340</v>
      </c>
      <c r="J1103" s="11">
        <v>30569040</v>
      </c>
      <c r="K1103" s="11">
        <v>34993340</v>
      </c>
      <c r="L1103" s="11">
        <v>30569040</v>
      </c>
      <c r="M1103" s="11">
        <f t="shared" si="58"/>
        <v>27994672</v>
      </c>
      <c r="N1103" s="11">
        <f t="shared" si="59"/>
        <v>24455232</v>
      </c>
      <c r="O1103" s="2">
        <f t="shared" si="60"/>
        <v>41992008</v>
      </c>
      <c r="P1103" s="32">
        <v>0.2</v>
      </c>
    </row>
    <row r="1104" spans="1:16" ht="24" hidden="1" customHeight="1" x14ac:dyDescent="0.2">
      <c r="A1104" s="8">
        <v>1079</v>
      </c>
      <c r="B1104" s="9" t="s">
        <v>713</v>
      </c>
      <c r="C1104" s="9" t="s">
        <v>1290</v>
      </c>
      <c r="D1104" s="9" t="s">
        <v>1291</v>
      </c>
      <c r="E1104" s="10">
        <v>313930310100001</v>
      </c>
      <c r="F1104" s="8">
        <v>130</v>
      </c>
      <c r="G1104" s="8">
        <v>70</v>
      </c>
      <c r="H1104" s="8">
        <v>200</v>
      </c>
      <c r="I1104" s="11">
        <v>55008960</v>
      </c>
      <c r="J1104" s="11">
        <v>49863040</v>
      </c>
      <c r="K1104" s="12">
        <v>55008960</v>
      </c>
      <c r="L1104" s="12">
        <v>49863040</v>
      </c>
      <c r="M1104" s="12">
        <f t="shared" si="58"/>
        <v>44007168</v>
      </c>
      <c r="N1104" s="12">
        <f t="shared" si="59"/>
        <v>39890432</v>
      </c>
      <c r="O1104" s="2">
        <f t="shared" si="60"/>
        <v>66010752</v>
      </c>
      <c r="P1104" s="32">
        <v>0.2</v>
      </c>
    </row>
    <row r="1105" spans="1:16" ht="24" hidden="1" customHeight="1" x14ac:dyDescent="0.2">
      <c r="A1105" s="13">
        <v>1080</v>
      </c>
      <c r="B1105" s="14" t="s">
        <v>713</v>
      </c>
      <c r="C1105" s="14" t="s">
        <v>1290</v>
      </c>
      <c r="D1105" s="14" t="s">
        <v>1292</v>
      </c>
      <c r="E1105" s="15">
        <v>313930310050001</v>
      </c>
      <c r="F1105" s="13">
        <v>172</v>
      </c>
      <c r="G1105" s="13">
        <v>339</v>
      </c>
      <c r="H1105" s="13">
        <v>511</v>
      </c>
      <c r="I1105" s="11">
        <v>134477626.66666666</v>
      </c>
      <c r="J1105" s="11">
        <v>122528160</v>
      </c>
      <c r="K1105" s="11">
        <v>134477626.66666666</v>
      </c>
      <c r="L1105" s="11">
        <v>122528160</v>
      </c>
      <c r="M1105" s="11">
        <f t="shared" si="58"/>
        <v>107582101.33333333</v>
      </c>
      <c r="N1105" s="11">
        <f t="shared" si="59"/>
        <v>98022528</v>
      </c>
      <c r="O1105" s="2">
        <f t="shared" si="60"/>
        <v>161373152</v>
      </c>
      <c r="P1105" s="32">
        <v>0.2</v>
      </c>
    </row>
    <row r="1106" spans="1:16" ht="24" hidden="1" customHeight="1" x14ac:dyDescent="0.2">
      <c r="A1106" s="8">
        <v>1081</v>
      </c>
      <c r="B1106" s="9" t="s">
        <v>713</v>
      </c>
      <c r="C1106" s="9" t="s">
        <v>1290</v>
      </c>
      <c r="D1106" s="9" t="s">
        <v>1293</v>
      </c>
      <c r="E1106" s="10">
        <v>313930310110001</v>
      </c>
      <c r="F1106" s="8">
        <v>84</v>
      </c>
      <c r="G1106" s="8">
        <v>252</v>
      </c>
      <c r="H1106" s="8">
        <v>336</v>
      </c>
      <c r="I1106" s="11">
        <v>89215746.666666672</v>
      </c>
      <c r="J1106" s="11">
        <v>81357440</v>
      </c>
      <c r="K1106" s="12">
        <v>89215746.666666672</v>
      </c>
      <c r="L1106" s="12">
        <v>81357440</v>
      </c>
      <c r="M1106" s="12">
        <f t="shared" si="58"/>
        <v>71372597.333333343</v>
      </c>
      <c r="N1106" s="12">
        <f t="shared" si="59"/>
        <v>65085952</v>
      </c>
      <c r="O1106" s="2">
        <f t="shared" si="60"/>
        <v>107058896</v>
      </c>
      <c r="P1106" s="32">
        <v>0.2</v>
      </c>
    </row>
    <row r="1107" spans="1:16" ht="24" hidden="1" customHeight="1" x14ac:dyDescent="0.2">
      <c r="A1107" s="13">
        <v>1082</v>
      </c>
      <c r="B1107" s="14" t="s">
        <v>713</v>
      </c>
      <c r="C1107" s="14" t="s">
        <v>1290</v>
      </c>
      <c r="D1107" s="14" t="s">
        <v>1294</v>
      </c>
      <c r="E1107" s="15">
        <v>313930310070001</v>
      </c>
      <c r="F1107" s="13">
        <v>84</v>
      </c>
      <c r="G1107" s="13">
        <v>252</v>
      </c>
      <c r="H1107" s="13">
        <v>336</v>
      </c>
      <c r="I1107" s="11">
        <v>89094786.666666672</v>
      </c>
      <c r="J1107" s="11">
        <v>81357440</v>
      </c>
      <c r="K1107" s="11">
        <v>89094786.666666672</v>
      </c>
      <c r="L1107" s="11">
        <v>81357440</v>
      </c>
      <c r="M1107" s="11">
        <f t="shared" si="58"/>
        <v>71275829.333333343</v>
      </c>
      <c r="N1107" s="11">
        <f t="shared" si="59"/>
        <v>65085952</v>
      </c>
      <c r="O1107" s="2">
        <f t="shared" si="60"/>
        <v>106913744</v>
      </c>
      <c r="P1107" s="32">
        <v>0.2</v>
      </c>
    </row>
    <row r="1108" spans="1:16" ht="24" hidden="1" customHeight="1" x14ac:dyDescent="0.2">
      <c r="A1108" s="8">
        <v>1083</v>
      </c>
      <c r="B1108" s="9" t="s">
        <v>713</v>
      </c>
      <c r="C1108" s="9" t="s">
        <v>1290</v>
      </c>
      <c r="D1108" s="9" t="s">
        <v>1295</v>
      </c>
      <c r="E1108" s="10">
        <v>313930310040061</v>
      </c>
      <c r="F1108" s="8">
        <v>20</v>
      </c>
      <c r="G1108" s="8">
        <v>60</v>
      </c>
      <c r="H1108" s="8">
        <v>80</v>
      </c>
      <c r="I1108" s="11">
        <v>23967560</v>
      </c>
      <c r="J1108" s="11">
        <v>21118560</v>
      </c>
      <c r="K1108" s="12">
        <v>23967560</v>
      </c>
      <c r="L1108" s="12">
        <v>21118560</v>
      </c>
      <c r="M1108" s="12">
        <f t="shared" si="58"/>
        <v>19174048</v>
      </c>
      <c r="N1108" s="12">
        <f t="shared" si="59"/>
        <v>16894848</v>
      </c>
      <c r="O1108" s="2">
        <f t="shared" si="60"/>
        <v>28761072</v>
      </c>
      <c r="P1108" s="32">
        <v>0.2</v>
      </c>
    </row>
    <row r="1109" spans="1:16" ht="24" hidden="1" customHeight="1" x14ac:dyDescent="0.2">
      <c r="A1109" s="13">
        <v>1084</v>
      </c>
      <c r="B1109" s="14" t="s">
        <v>713</v>
      </c>
      <c r="C1109" s="14" t="s">
        <v>1290</v>
      </c>
      <c r="D1109" s="14" t="s">
        <v>1296</v>
      </c>
      <c r="E1109" s="15">
        <v>311530310010021</v>
      </c>
      <c r="F1109" s="13">
        <v>33</v>
      </c>
      <c r="G1109" s="13">
        <v>57</v>
      </c>
      <c r="H1109" s="13">
        <v>90</v>
      </c>
      <c r="I1109" s="11">
        <v>24115813.333333332</v>
      </c>
      <c r="J1109" s="11">
        <v>21911680</v>
      </c>
      <c r="K1109" s="11">
        <v>24115813.333333332</v>
      </c>
      <c r="L1109" s="11">
        <v>21911680</v>
      </c>
      <c r="M1109" s="11">
        <f t="shared" si="58"/>
        <v>19292650.666666668</v>
      </c>
      <c r="N1109" s="11">
        <f t="shared" si="59"/>
        <v>17529344</v>
      </c>
      <c r="O1109" s="2">
        <f t="shared" si="60"/>
        <v>28938976</v>
      </c>
      <c r="P1109" s="32">
        <v>0.2</v>
      </c>
    </row>
    <row r="1110" spans="1:16" ht="24" hidden="1" customHeight="1" x14ac:dyDescent="0.2">
      <c r="A1110" s="8">
        <v>1085</v>
      </c>
      <c r="B1110" s="9" t="s">
        <v>713</v>
      </c>
      <c r="C1110" s="9" t="s">
        <v>1290</v>
      </c>
      <c r="D1110" s="9" t="s">
        <v>1297</v>
      </c>
      <c r="E1110" s="10">
        <v>313930310040021</v>
      </c>
      <c r="F1110" s="8">
        <v>20</v>
      </c>
      <c r="G1110" s="8">
        <v>60</v>
      </c>
      <c r="H1110" s="8">
        <v>80</v>
      </c>
      <c r="I1110" s="11">
        <v>24028040</v>
      </c>
      <c r="J1110" s="11">
        <v>21088320</v>
      </c>
      <c r="K1110" s="12">
        <v>24028040</v>
      </c>
      <c r="L1110" s="12">
        <v>21088320</v>
      </c>
      <c r="M1110" s="12">
        <f t="shared" si="58"/>
        <v>19222432</v>
      </c>
      <c r="N1110" s="12">
        <f t="shared" si="59"/>
        <v>16870656</v>
      </c>
      <c r="O1110" s="2">
        <f t="shared" si="60"/>
        <v>28833648</v>
      </c>
      <c r="P1110" s="32">
        <v>0.2</v>
      </c>
    </row>
    <row r="1111" spans="1:16" ht="24" hidden="1" customHeight="1" x14ac:dyDescent="0.2">
      <c r="A1111" s="13">
        <v>1086</v>
      </c>
      <c r="B1111" s="14" t="s">
        <v>713</v>
      </c>
      <c r="C1111" s="14" t="s">
        <v>1290</v>
      </c>
      <c r="D1111" s="14" t="s">
        <v>1298</v>
      </c>
      <c r="E1111" s="15">
        <v>313930310040031</v>
      </c>
      <c r="F1111" s="13">
        <v>16</v>
      </c>
      <c r="G1111" s="13">
        <v>48</v>
      </c>
      <c r="H1111" s="13">
        <v>64</v>
      </c>
      <c r="I1111" s="11">
        <v>19226680</v>
      </c>
      <c r="J1111" s="11">
        <v>16948080</v>
      </c>
      <c r="K1111" s="11">
        <v>19226680</v>
      </c>
      <c r="L1111" s="11">
        <v>16948080</v>
      </c>
      <c r="M1111" s="11">
        <f t="shared" si="58"/>
        <v>15381344</v>
      </c>
      <c r="N1111" s="11">
        <f t="shared" si="59"/>
        <v>13558464</v>
      </c>
      <c r="O1111" s="2">
        <f t="shared" si="60"/>
        <v>23072016</v>
      </c>
      <c r="P1111" s="32">
        <v>0.2</v>
      </c>
    </row>
    <row r="1112" spans="1:16" ht="24" hidden="1" customHeight="1" x14ac:dyDescent="0.2">
      <c r="A1112" s="8">
        <v>1087</v>
      </c>
      <c r="B1112" s="9" t="s">
        <v>713</v>
      </c>
      <c r="C1112" s="9" t="s">
        <v>1290</v>
      </c>
      <c r="D1112" s="9" t="s">
        <v>1299</v>
      </c>
      <c r="E1112" s="10">
        <v>313930310110011</v>
      </c>
      <c r="F1112" s="8">
        <v>16</v>
      </c>
      <c r="G1112" s="8">
        <v>48</v>
      </c>
      <c r="H1112" s="8">
        <v>64</v>
      </c>
      <c r="I1112" s="11">
        <v>17677786.666666668</v>
      </c>
      <c r="J1112" s="11">
        <v>16125120</v>
      </c>
      <c r="K1112" s="12">
        <v>17677786.666666668</v>
      </c>
      <c r="L1112" s="12">
        <v>16125120</v>
      </c>
      <c r="M1112" s="12">
        <f t="shared" si="58"/>
        <v>14142229.333333336</v>
      </c>
      <c r="N1112" s="12">
        <f t="shared" si="59"/>
        <v>12900096</v>
      </c>
      <c r="O1112" s="2">
        <f t="shared" si="60"/>
        <v>21213344</v>
      </c>
      <c r="P1112" s="32">
        <v>0.2</v>
      </c>
    </row>
    <row r="1113" spans="1:16" ht="24" hidden="1" customHeight="1" x14ac:dyDescent="0.2">
      <c r="A1113" s="13">
        <v>1088</v>
      </c>
      <c r="B1113" s="14" t="s">
        <v>713</v>
      </c>
      <c r="C1113" s="14" t="s">
        <v>1290</v>
      </c>
      <c r="D1113" s="14" t="s">
        <v>1300</v>
      </c>
      <c r="E1113" s="15">
        <v>311530310010001</v>
      </c>
      <c r="F1113" s="13">
        <v>142</v>
      </c>
      <c r="G1113" s="13">
        <v>268</v>
      </c>
      <c r="H1113" s="13">
        <v>410</v>
      </c>
      <c r="I1113" s="11">
        <v>107052960</v>
      </c>
      <c r="J1113" s="11">
        <v>97606720</v>
      </c>
      <c r="K1113" s="11">
        <v>107052960</v>
      </c>
      <c r="L1113" s="11">
        <v>97606720</v>
      </c>
      <c r="M1113" s="11">
        <f t="shared" si="58"/>
        <v>85642368</v>
      </c>
      <c r="N1113" s="11">
        <f t="shared" si="59"/>
        <v>78085376</v>
      </c>
      <c r="O1113" s="2">
        <f t="shared" si="60"/>
        <v>128463552</v>
      </c>
      <c r="P1113" s="32">
        <v>0.2</v>
      </c>
    </row>
    <row r="1114" spans="1:16" ht="24" hidden="1" customHeight="1" x14ac:dyDescent="0.2">
      <c r="A1114" s="8">
        <v>1089</v>
      </c>
      <c r="B1114" s="9" t="s">
        <v>713</v>
      </c>
      <c r="C1114" s="9" t="s">
        <v>1290</v>
      </c>
      <c r="D1114" s="9" t="s">
        <v>1301</v>
      </c>
      <c r="E1114" s="10" t="s">
        <v>1302</v>
      </c>
      <c r="F1114" s="8">
        <v>490</v>
      </c>
      <c r="G1114" s="8">
        <v>1050</v>
      </c>
      <c r="H1114" s="8">
        <v>1540</v>
      </c>
      <c r="I1114" s="11">
        <v>373199040</v>
      </c>
      <c r="J1114" s="11">
        <v>329124720</v>
      </c>
      <c r="K1114" s="12">
        <v>373199040</v>
      </c>
      <c r="L1114" s="12">
        <v>329124720</v>
      </c>
      <c r="M1114" s="12">
        <f t="shared" si="58"/>
        <v>298559232</v>
      </c>
      <c r="N1114" s="12">
        <f t="shared" si="59"/>
        <v>263299776</v>
      </c>
      <c r="O1114" s="2">
        <f t="shared" si="60"/>
        <v>447838848</v>
      </c>
      <c r="P1114" s="32">
        <v>0.2</v>
      </c>
    </row>
    <row r="1115" spans="1:16" ht="24" hidden="1" customHeight="1" x14ac:dyDescent="0.2">
      <c r="A1115" s="13">
        <v>1090</v>
      </c>
      <c r="B1115" s="14" t="s">
        <v>713</v>
      </c>
      <c r="C1115" s="14" t="s">
        <v>1290</v>
      </c>
      <c r="D1115" s="14" t="s">
        <v>1303</v>
      </c>
      <c r="E1115" s="15">
        <v>731120310010001</v>
      </c>
      <c r="F1115" s="13">
        <v>167</v>
      </c>
      <c r="G1115" s="13">
        <v>508</v>
      </c>
      <c r="H1115" s="13">
        <v>675</v>
      </c>
      <c r="I1115" s="11">
        <v>151569760</v>
      </c>
      <c r="J1115" s="11">
        <v>137717813.33333334</v>
      </c>
      <c r="K1115" s="11">
        <v>151569760</v>
      </c>
      <c r="L1115" s="11">
        <v>137717813.33333334</v>
      </c>
      <c r="M1115" s="11">
        <f t="shared" ref="M1115:M1178" si="61">K1115*0.8</f>
        <v>121255808</v>
      </c>
      <c r="N1115" s="11">
        <f t="shared" ref="N1115:N1178" si="62">L1115*0.8</f>
        <v>110174250.66666669</v>
      </c>
      <c r="O1115" s="2">
        <f t="shared" si="60"/>
        <v>181883712</v>
      </c>
      <c r="P1115" s="32">
        <v>0.2</v>
      </c>
    </row>
    <row r="1116" spans="1:16" ht="24" hidden="1" customHeight="1" x14ac:dyDescent="0.2">
      <c r="A1116" s="8">
        <v>1091</v>
      </c>
      <c r="B1116" s="9" t="s">
        <v>713</v>
      </c>
      <c r="C1116" s="9" t="s">
        <v>1290</v>
      </c>
      <c r="D1116" s="9" t="s">
        <v>1304</v>
      </c>
      <c r="E1116" s="10">
        <v>311430310040001</v>
      </c>
      <c r="F1116" s="8">
        <v>90</v>
      </c>
      <c r="G1116" s="8">
        <v>210</v>
      </c>
      <c r="H1116" s="8">
        <v>300</v>
      </c>
      <c r="I1116" s="11">
        <v>78330720</v>
      </c>
      <c r="J1116" s="11">
        <v>71202880</v>
      </c>
      <c r="K1116" s="12">
        <v>78330720</v>
      </c>
      <c r="L1116" s="12">
        <v>71202880</v>
      </c>
      <c r="M1116" s="12">
        <f t="shared" si="61"/>
        <v>62664576</v>
      </c>
      <c r="N1116" s="12">
        <f t="shared" si="62"/>
        <v>56962304</v>
      </c>
      <c r="O1116" s="2">
        <f t="shared" si="60"/>
        <v>93996864</v>
      </c>
      <c r="P1116" s="32">
        <v>0.2</v>
      </c>
    </row>
    <row r="1117" spans="1:16" ht="24" hidden="1" customHeight="1" x14ac:dyDescent="0.2">
      <c r="A1117" s="13">
        <v>1092</v>
      </c>
      <c r="B1117" s="14" t="s">
        <v>713</v>
      </c>
      <c r="C1117" s="14" t="s">
        <v>1290</v>
      </c>
      <c r="D1117" s="14" t="s">
        <v>1305</v>
      </c>
      <c r="E1117" s="15">
        <v>311430310050001</v>
      </c>
      <c r="F1117" s="13">
        <v>140</v>
      </c>
      <c r="G1117" s="13">
        <v>132</v>
      </c>
      <c r="H1117" s="13">
        <v>272</v>
      </c>
      <c r="I1117" s="11">
        <v>69777946.666666672</v>
      </c>
      <c r="J1117" s="11">
        <v>63762240</v>
      </c>
      <c r="K1117" s="11">
        <v>69777946.666666672</v>
      </c>
      <c r="L1117" s="11">
        <v>63762240</v>
      </c>
      <c r="M1117" s="11">
        <f t="shared" si="61"/>
        <v>55822357.333333343</v>
      </c>
      <c r="N1117" s="11">
        <f t="shared" si="62"/>
        <v>51009792</v>
      </c>
      <c r="O1117" s="2">
        <f t="shared" si="60"/>
        <v>83733536</v>
      </c>
      <c r="P1117" s="32">
        <v>0.2</v>
      </c>
    </row>
    <row r="1118" spans="1:16" ht="24" hidden="1" customHeight="1" x14ac:dyDescent="0.2">
      <c r="A1118" s="8">
        <v>1093</v>
      </c>
      <c r="B1118" s="9" t="s">
        <v>713</v>
      </c>
      <c r="C1118" s="9" t="s">
        <v>1290</v>
      </c>
      <c r="D1118" s="9" t="s">
        <v>1306</v>
      </c>
      <c r="E1118" s="10">
        <v>311430310050022</v>
      </c>
      <c r="F1118" s="8">
        <v>25</v>
      </c>
      <c r="G1118" s="8">
        <v>45</v>
      </c>
      <c r="H1118" s="8">
        <v>70</v>
      </c>
      <c r="I1118" s="11">
        <v>18725346.666666668</v>
      </c>
      <c r="J1118" s="11">
        <v>17118880</v>
      </c>
      <c r="K1118" s="12">
        <v>18725346.666666668</v>
      </c>
      <c r="L1118" s="12">
        <v>17118880</v>
      </c>
      <c r="M1118" s="12">
        <f t="shared" si="61"/>
        <v>14980277.333333336</v>
      </c>
      <c r="N1118" s="12">
        <f t="shared" si="62"/>
        <v>13695104</v>
      </c>
      <c r="O1118" s="2">
        <f t="shared" si="60"/>
        <v>22470416</v>
      </c>
      <c r="P1118" s="32">
        <v>0.2</v>
      </c>
    </row>
    <row r="1119" spans="1:16" ht="24" hidden="1" customHeight="1" x14ac:dyDescent="0.2">
      <c r="A1119" s="13">
        <v>1094</v>
      </c>
      <c r="B1119" s="14" t="s">
        <v>713</v>
      </c>
      <c r="C1119" s="14" t="s">
        <v>1290</v>
      </c>
      <c r="D1119" s="14" t="s">
        <v>1307</v>
      </c>
      <c r="E1119" s="15">
        <v>311430310050011</v>
      </c>
      <c r="F1119" s="13">
        <v>15</v>
      </c>
      <c r="G1119" s="13">
        <v>45</v>
      </c>
      <c r="H1119" s="13">
        <v>60</v>
      </c>
      <c r="I1119" s="11">
        <v>16038173.333333334</v>
      </c>
      <c r="J1119" s="11">
        <v>14551680</v>
      </c>
      <c r="K1119" s="11">
        <v>16038173.333333334</v>
      </c>
      <c r="L1119" s="11">
        <v>14551680</v>
      </c>
      <c r="M1119" s="11">
        <f t="shared" si="61"/>
        <v>12830538.666666668</v>
      </c>
      <c r="N1119" s="11">
        <f t="shared" si="62"/>
        <v>11641344</v>
      </c>
      <c r="O1119" s="2">
        <f t="shared" si="60"/>
        <v>19245808</v>
      </c>
      <c r="P1119" s="32">
        <v>0.2</v>
      </c>
    </row>
    <row r="1120" spans="1:16" ht="24" hidden="1" customHeight="1" x14ac:dyDescent="0.2">
      <c r="A1120" s="8">
        <v>1095</v>
      </c>
      <c r="B1120" s="9" t="s">
        <v>713</v>
      </c>
      <c r="C1120" s="9" t="s">
        <v>1290</v>
      </c>
      <c r="D1120" s="9" t="s">
        <v>1308</v>
      </c>
      <c r="E1120" s="10">
        <v>313930310080001</v>
      </c>
      <c r="F1120" s="8">
        <v>50</v>
      </c>
      <c r="G1120" s="8">
        <v>98</v>
      </c>
      <c r="H1120" s="8">
        <v>148</v>
      </c>
      <c r="I1120" s="11">
        <v>38555520</v>
      </c>
      <c r="J1120" s="11">
        <v>35038240</v>
      </c>
      <c r="K1120" s="12">
        <v>38555520</v>
      </c>
      <c r="L1120" s="12">
        <v>35038240</v>
      </c>
      <c r="M1120" s="12">
        <f t="shared" si="61"/>
        <v>30844416</v>
      </c>
      <c r="N1120" s="12">
        <f t="shared" si="62"/>
        <v>28030592</v>
      </c>
      <c r="O1120" s="2">
        <f t="shared" si="60"/>
        <v>46266624</v>
      </c>
      <c r="P1120" s="32">
        <v>0.2</v>
      </c>
    </row>
    <row r="1121" spans="1:16" ht="24" hidden="1" customHeight="1" x14ac:dyDescent="0.2">
      <c r="A1121" s="13">
        <v>1096</v>
      </c>
      <c r="B1121" s="14" t="s">
        <v>713</v>
      </c>
      <c r="C1121" s="14" t="s">
        <v>1290</v>
      </c>
      <c r="D1121" s="14" t="s">
        <v>1309</v>
      </c>
      <c r="E1121" s="15">
        <v>313930310010011</v>
      </c>
      <c r="F1121" s="13">
        <v>15</v>
      </c>
      <c r="G1121" s="13">
        <v>45</v>
      </c>
      <c r="H1121" s="13">
        <v>60</v>
      </c>
      <c r="I1121" s="11">
        <v>16112573.333333334</v>
      </c>
      <c r="J1121" s="11">
        <v>14760480</v>
      </c>
      <c r="K1121" s="11">
        <v>16112573.333333334</v>
      </c>
      <c r="L1121" s="11">
        <v>14760480</v>
      </c>
      <c r="M1121" s="11">
        <f t="shared" si="61"/>
        <v>12890058.666666668</v>
      </c>
      <c r="N1121" s="11">
        <f t="shared" si="62"/>
        <v>11808384</v>
      </c>
      <c r="O1121" s="2">
        <f t="shared" si="60"/>
        <v>19335088</v>
      </c>
      <c r="P1121" s="32">
        <v>0.2</v>
      </c>
    </row>
    <row r="1122" spans="1:16" ht="24" hidden="1" customHeight="1" x14ac:dyDescent="0.2">
      <c r="A1122" s="8">
        <v>1097</v>
      </c>
      <c r="B1122" s="9" t="s">
        <v>713</v>
      </c>
      <c r="C1122" s="9" t="s">
        <v>1290</v>
      </c>
      <c r="D1122" s="9" t="s">
        <v>1310</v>
      </c>
      <c r="E1122" s="10">
        <v>313930310050241</v>
      </c>
      <c r="F1122" s="8">
        <v>15</v>
      </c>
      <c r="G1122" s="8">
        <v>45</v>
      </c>
      <c r="H1122" s="8">
        <v>60</v>
      </c>
      <c r="I1122" s="11">
        <v>16327613.333333334</v>
      </c>
      <c r="J1122" s="11">
        <v>14760480</v>
      </c>
      <c r="K1122" s="12">
        <v>16327613.333333334</v>
      </c>
      <c r="L1122" s="12">
        <v>14760480</v>
      </c>
      <c r="M1122" s="12">
        <f t="shared" si="61"/>
        <v>13062090.666666668</v>
      </c>
      <c r="N1122" s="12">
        <f t="shared" si="62"/>
        <v>11808384</v>
      </c>
      <c r="O1122" s="2">
        <f t="shared" si="60"/>
        <v>19593136</v>
      </c>
      <c r="P1122" s="32">
        <v>0.2</v>
      </c>
    </row>
    <row r="1123" spans="1:16" ht="24" hidden="1" customHeight="1" x14ac:dyDescent="0.2">
      <c r="A1123" s="13">
        <v>1098</v>
      </c>
      <c r="B1123" s="14" t="s">
        <v>713</v>
      </c>
      <c r="C1123" s="14" t="s">
        <v>1290</v>
      </c>
      <c r="D1123" s="14" t="s">
        <v>1311</v>
      </c>
      <c r="E1123" s="15">
        <v>313930310050291</v>
      </c>
      <c r="F1123" s="13">
        <v>39</v>
      </c>
      <c r="G1123" s="13">
        <v>71</v>
      </c>
      <c r="H1123" s="13">
        <v>110</v>
      </c>
      <c r="I1123" s="11">
        <v>28867813.333333332</v>
      </c>
      <c r="J1123" s="11">
        <v>26298880</v>
      </c>
      <c r="K1123" s="11">
        <v>28867813.333333332</v>
      </c>
      <c r="L1123" s="11">
        <v>26298880</v>
      </c>
      <c r="M1123" s="11">
        <f t="shared" si="61"/>
        <v>23094250.666666668</v>
      </c>
      <c r="N1123" s="11">
        <f t="shared" si="62"/>
        <v>21039104</v>
      </c>
      <c r="O1123" s="2">
        <f t="shared" si="60"/>
        <v>34641376</v>
      </c>
      <c r="P1123" s="32">
        <v>0.2</v>
      </c>
    </row>
    <row r="1124" spans="1:16" ht="24" hidden="1" customHeight="1" x14ac:dyDescent="0.2">
      <c r="A1124" s="8">
        <v>1099</v>
      </c>
      <c r="B1124" s="9" t="s">
        <v>713</v>
      </c>
      <c r="C1124" s="9" t="s">
        <v>1290</v>
      </c>
      <c r="D1124" s="9" t="s">
        <v>1312</v>
      </c>
      <c r="E1124" s="10">
        <v>313930310050261</v>
      </c>
      <c r="F1124" s="8">
        <v>17</v>
      </c>
      <c r="G1124" s="8">
        <v>44</v>
      </c>
      <c r="H1124" s="8">
        <v>61</v>
      </c>
      <c r="I1124" s="11">
        <v>16210973.333333334</v>
      </c>
      <c r="J1124" s="11">
        <v>14818720</v>
      </c>
      <c r="K1124" s="12">
        <v>16210973.333333334</v>
      </c>
      <c r="L1124" s="12">
        <v>14818720</v>
      </c>
      <c r="M1124" s="12">
        <f t="shared" si="61"/>
        <v>12968778.666666668</v>
      </c>
      <c r="N1124" s="12">
        <f t="shared" si="62"/>
        <v>11854976</v>
      </c>
      <c r="O1124" s="2">
        <f t="shared" si="60"/>
        <v>19453168</v>
      </c>
      <c r="P1124" s="32">
        <v>0.2</v>
      </c>
    </row>
    <row r="1125" spans="1:16" ht="24" hidden="1" customHeight="1" x14ac:dyDescent="0.2">
      <c r="A1125" s="13">
        <v>1100</v>
      </c>
      <c r="B1125" s="14" t="s">
        <v>713</v>
      </c>
      <c r="C1125" s="14" t="s">
        <v>1290</v>
      </c>
      <c r="D1125" s="14" t="s">
        <v>1313</v>
      </c>
      <c r="E1125" s="15">
        <v>313930310050271</v>
      </c>
      <c r="F1125" s="13">
        <v>27</v>
      </c>
      <c r="G1125" s="13">
        <v>63</v>
      </c>
      <c r="H1125" s="13">
        <v>90</v>
      </c>
      <c r="I1125" s="11">
        <v>23449853.333333332</v>
      </c>
      <c r="J1125" s="11">
        <v>21265600</v>
      </c>
      <c r="K1125" s="11">
        <v>23449853.333333332</v>
      </c>
      <c r="L1125" s="11">
        <v>21265600</v>
      </c>
      <c r="M1125" s="11">
        <f t="shared" si="61"/>
        <v>18759882.666666668</v>
      </c>
      <c r="N1125" s="11">
        <f t="shared" si="62"/>
        <v>17012480</v>
      </c>
      <c r="O1125" s="2">
        <f t="shared" si="60"/>
        <v>28139824</v>
      </c>
      <c r="P1125" s="32">
        <v>0.2</v>
      </c>
    </row>
    <row r="1126" spans="1:16" ht="24" hidden="1" customHeight="1" x14ac:dyDescent="0.2">
      <c r="A1126" s="8">
        <v>1101</v>
      </c>
      <c r="B1126" s="9" t="s">
        <v>713</v>
      </c>
      <c r="C1126" s="9" t="s">
        <v>1290</v>
      </c>
      <c r="D1126" s="9" t="s">
        <v>1314</v>
      </c>
      <c r="E1126" s="10">
        <v>313930310050301</v>
      </c>
      <c r="F1126" s="8">
        <v>17</v>
      </c>
      <c r="G1126" s="8">
        <v>30</v>
      </c>
      <c r="H1126" s="8">
        <v>47</v>
      </c>
      <c r="I1126" s="11">
        <v>12842333.333333334</v>
      </c>
      <c r="J1126" s="11">
        <v>11664000</v>
      </c>
      <c r="K1126" s="12">
        <v>12842333.333333334</v>
      </c>
      <c r="L1126" s="12">
        <v>11664000</v>
      </c>
      <c r="M1126" s="12">
        <f t="shared" si="61"/>
        <v>10273866.666666668</v>
      </c>
      <c r="N1126" s="12">
        <f t="shared" si="62"/>
        <v>9331200</v>
      </c>
      <c r="O1126" s="2">
        <f t="shared" si="60"/>
        <v>15410800</v>
      </c>
      <c r="P1126" s="32">
        <v>0.2</v>
      </c>
    </row>
    <row r="1127" spans="1:16" ht="24" hidden="1" customHeight="1" x14ac:dyDescent="0.2">
      <c r="A1127" s="13">
        <v>1102</v>
      </c>
      <c r="B1127" s="14" t="s">
        <v>713</v>
      </c>
      <c r="C1127" s="14" t="s">
        <v>1290</v>
      </c>
      <c r="D1127" s="14" t="s">
        <v>1315</v>
      </c>
      <c r="E1127" s="15">
        <v>313930310010031</v>
      </c>
      <c r="F1127" s="13">
        <v>21</v>
      </c>
      <c r="G1127" s="13">
        <v>33</v>
      </c>
      <c r="H1127" s="13">
        <v>54</v>
      </c>
      <c r="I1127" s="11">
        <v>14204293.333333334</v>
      </c>
      <c r="J1127" s="11">
        <v>12950880</v>
      </c>
      <c r="K1127" s="11">
        <v>14204293.333333334</v>
      </c>
      <c r="L1127" s="11">
        <v>12950880</v>
      </c>
      <c r="M1127" s="11">
        <f t="shared" si="61"/>
        <v>11363434.666666668</v>
      </c>
      <c r="N1127" s="11">
        <f t="shared" si="62"/>
        <v>10360704</v>
      </c>
      <c r="O1127" s="2">
        <f t="shared" si="60"/>
        <v>17045152</v>
      </c>
      <c r="P1127" s="32">
        <v>0.2</v>
      </c>
    </row>
    <row r="1128" spans="1:16" ht="24" hidden="1" customHeight="1" x14ac:dyDescent="0.2">
      <c r="A1128" s="8">
        <v>1103</v>
      </c>
      <c r="B1128" s="9" t="s">
        <v>713</v>
      </c>
      <c r="C1128" s="9" t="s">
        <v>1290</v>
      </c>
      <c r="D1128" s="9" t="s">
        <v>1316</v>
      </c>
      <c r="E1128" s="10">
        <v>313930310040001</v>
      </c>
      <c r="F1128" s="8">
        <v>82</v>
      </c>
      <c r="G1128" s="8">
        <v>230</v>
      </c>
      <c r="H1128" s="8">
        <v>312</v>
      </c>
      <c r="I1128" s="11">
        <v>80552026.666666672</v>
      </c>
      <c r="J1128" s="11">
        <v>73541280</v>
      </c>
      <c r="K1128" s="12">
        <v>80552026.666666672</v>
      </c>
      <c r="L1128" s="12">
        <v>73541280</v>
      </c>
      <c r="M1128" s="12">
        <f t="shared" si="61"/>
        <v>64441621.333333343</v>
      </c>
      <c r="N1128" s="12">
        <f t="shared" si="62"/>
        <v>58833024</v>
      </c>
      <c r="O1128" s="2">
        <f t="shared" si="60"/>
        <v>96662432</v>
      </c>
      <c r="P1128" s="32">
        <v>0.2</v>
      </c>
    </row>
    <row r="1129" spans="1:16" ht="24" hidden="1" customHeight="1" x14ac:dyDescent="0.2">
      <c r="A1129" s="13">
        <v>1104</v>
      </c>
      <c r="B1129" s="14" t="s">
        <v>713</v>
      </c>
      <c r="C1129" s="14" t="s">
        <v>1290</v>
      </c>
      <c r="D1129" s="14" t="s">
        <v>1317</v>
      </c>
      <c r="E1129" s="15">
        <v>313930310090001</v>
      </c>
      <c r="F1129" s="13">
        <v>100</v>
      </c>
      <c r="G1129" s="13">
        <v>172</v>
      </c>
      <c r="H1129" s="13">
        <v>272</v>
      </c>
      <c r="I1129" s="11">
        <v>70731906.666666672</v>
      </c>
      <c r="J1129" s="11">
        <v>64660480</v>
      </c>
      <c r="K1129" s="11">
        <v>70731906.666666672</v>
      </c>
      <c r="L1129" s="11">
        <v>64660480</v>
      </c>
      <c r="M1129" s="11">
        <f t="shared" si="61"/>
        <v>56585525.333333343</v>
      </c>
      <c r="N1129" s="11">
        <f t="shared" si="62"/>
        <v>51728384</v>
      </c>
      <c r="O1129" s="2">
        <f t="shared" si="60"/>
        <v>84878288</v>
      </c>
      <c r="P1129" s="32">
        <v>0.2</v>
      </c>
    </row>
    <row r="1130" spans="1:16" ht="24" hidden="1" customHeight="1" x14ac:dyDescent="0.2">
      <c r="A1130" s="8">
        <v>1105</v>
      </c>
      <c r="B1130" s="9" t="s">
        <v>713</v>
      </c>
      <c r="C1130" s="9" t="s">
        <v>1290</v>
      </c>
      <c r="D1130" s="9" t="s">
        <v>1318</v>
      </c>
      <c r="E1130" s="10" t="s">
        <v>1319</v>
      </c>
      <c r="F1130" s="8">
        <v>101</v>
      </c>
      <c r="G1130" s="8">
        <v>171</v>
      </c>
      <c r="H1130" s="8">
        <v>272</v>
      </c>
      <c r="I1130" s="11">
        <v>68515680</v>
      </c>
      <c r="J1130" s="11">
        <v>59411440</v>
      </c>
      <c r="K1130" s="12">
        <v>68515680</v>
      </c>
      <c r="L1130" s="12">
        <v>59411440</v>
      </c>
      <c r="M1130" s="12">
        <f t="shared" si="61"/>
        <v>54812544</v>
      </c>
      <c r="N1130" s="12">
        <f t="shared" si="62"/>
        <v>47529152</v>
      </c>
      <c r="O1130" s="2">
        <f t="shared" si="60"/>
        <v>82218816</v>
      </c>
      <c r="P1130" s="32">
        <v>0.2</v>
      </c>
    </row>
    <row r="1131" spans="1:16" ht="24" hidden="1" customHeight="1" x14ac:dyDescent="0.2">
      <c r="A1131" s="13">
        <v>1106</v>
      </c>
      <c r="B1131" s="14" t="s">
        <v>713</v>
      </c>
      <c r="C1131" s="14" t="s">
        <v>1290</v>
      </c>
      <c r="D1131" s="14" t="s">
        <v>1320</v>
      </c>
      <c r="E1131" s="15" t="s">
        <v>1321</v>
      </c>
      <c r="F1131" s="13">
        <v>86</v>
      </c>
      <c r="G1131" s="13">
        <v>186</v>
      </c>
      <c r="H1131" s="13">
        <v>272</v>
      </c>
      <c r="I1131" s="11">
        <v>68653680</v>
      </c>
      <c r="J1131" s="11">
        <v>59536520</v>
      </c>
      <c r="K1131" s="11">
        <v>68653680</v>
      </c>
      <c r="L1131" s="11">
        <v>59536520</v>
      </c>
      <c r="M1131" s="11">
        <f t="shared" si="61"/>
        <v>54922944</v>
      </c>
      <c r="N1131" s="11">
        <f t="shared" si="62"/>
        <v>47629216</v>
      </c>
      <c r="O1131" s="2">
        <f t="shared" si="60"/>
        <v>82384416</v>
      </c>
      <c r="P1131" s="32">
        <v>0.2</v>
      </c>
    </row>
    <row r="1132" spans="1:16" ht="24" hidden="1" customHeight="1" x14ac:dyDescent="0.2">
      <c r="A1132" s="8">
        <v>1107</v>
      </c>
      <c r="B1132" s="9" t="s">
        <v>713</v>
      </c>
      <c r="C1132" s="9" t="s">
        <v>1290</v>
      </c>
      <c r="D1132" s="9" t="s">
        <v>1322</v>
      </c>
      <c r="E1132" s="10">
        <v>313930310050251</v>
      </c>
      <c r="F1132" s="8">
        <v>25</v>
      </c>
      <c r="G1132" s="8">
        <v>48</v>
      </c>
      <c r="H1132" s="8">
        <v>73</v>
      </c>
      <c r="I1132" s="11">
        <v>19463520</v>
      </c>
      <c r="J1132" s="11">
        <v>17757120</v>
      </c>
      <c r="K1132" s="12">
        <v>19463520</v>
      </c>
      <c r="L1132" s="12">
        <v>17757120</v>
      </c>
      <c r="M1132" s="12">
        <f t="shared" si="61"/>
        <v>15570816</v>
      </c>
      <c r="N1132" s="12">
        <f t="shared" si="62"/>
        <v>14205696</v>
      </c>
      <c r="O1132" s="2">
        <f t="shared" si="60"/>
        <v>23356224</v>
      </c>
      <c r="P1132" s="32">
        <v>0.2</v>
      </c>
    </row>
    <row r="1133" spans="1:16" ht="24" hidden="1" customHeight="1" x14ac:dyDescent="0.2">
      <c r="A1133" s="13">
        <v>1108</v>
      </c>
      <c r="B1133" s="14" t="s">
        <v>713</v>
      </c>
      <c r="C1133" s="14" t="s">
        <v>1290</v>
      </c>
      <c r="D1133" s="14" t="s">
        <v>1323</v>
      </c>
      <c r="E1133" s="15">
        <v>313930310050221</v>
      </c>
      <c r="F1133" s="13">
        <v>15</v>
      </c>
      <c r="G1133" s="13">
        <v>45</v>
      </c>
      <c r="H1133" s="13">
        <v>60</v>
      </c>
      <c r="I1133" s="11">
        <v>16093853.333333334</v>
      </c>
      <c r="J1133" s="11">
        <v>14607360</v>
      </c>
      <c r="K1133" s="11">
        <v>16093853.333333334</v>
      </c>
      <c r="L1133" s="11">
        <v>14607360</v>
      </c>
      <c r="M1133" s="11">
        <f t="shared" si="61"/>
        <v>12875082.666666668</v>
      </c>
      <c r="N1133" s="11">
        <f t="shared" si="62"/>
        <v>11685888</v>
      </c>
      <c r="O1133" s="2">
        <f t="shared" si="60"/>
        <v>19312624</v>
      </c>
      <c r="P1133" s="32">
        <v>0.2</v>
      </c>
    </row>
    <row r="1134" spans="1:16" ht="24" hidden="1" customHeight="1" x14ac:dyDescent="0.2">
      <c r="A1134" s="8">
        <v>1109</v>
      </c>
      <c r="B1134" s="9" t="s">
        <v>713</v>
      </c>
      <c r="C1134" s="9" t="s">
        <v>1290</v>
      </c>
      <c r="D1134" s="9" t="s">
        <v>1324</v>
      </c>
      <c r="E1134" s="10">
        <v>313930310050201</v>
      </c>
      <c r="F1134" s="8">
        <v>25</v>
      </c>
      <c r="G1134" s="8">
        <v>65</v>
      </c>
      <c r="H1134" s="8">
        <v>90</v>
      </c>
      <c r="I1134" s="11">
        <v>23600986.666666668</v>
      </c>
      <c r="J1134" s="11">
        <v>21542080</v>
      </c>
      <c r="K1134" s="12">
        <v>23600986.666666668</v>
      </c>
      <c r="L1134" s="12">
        <v>21542080</v>
      </c>
      <c r="M1134" s="12">
        <f t="shared" si="61"/>
        <v>18880789.333333336</v>
      </c>
      <c r="N1134" s="12">
        <f t="shared" si="62"/>
        <v>17233664</v>
      </c>
      <c r="O1134" s="2">
        <f t="shared" si="60"/>
        <v>28321184</v>
      </c>
      <c r="P1134" s="32">
        <v>0.2</v>
      </c>
    </row>
    <row r="1135" spans="1:16" ht="24" hidden="1" customHeight="1" x14ac:dyDescent="0.2">
      <c r="A1135" s="13">
        <v>1110</v>
      </c>
      <c r="B1135" s="14" t="s">
        <v>713</v>
      </c>
      <c r="C1135" s="14" t="s">
        <v>1290</v>
      </c>
      <c r="D1135" s="14" t="s">
        <v>1325</v>
      </c>
      <c r="E1135" s="15">
        <v>311530310020001</v>
      </c>
      <c r="F1135" s="13">
        <v>56</v>
      </c>
      <c r="G1135" s="13">
        <v>208</v>
      </c>
      <c r="H1135" s="13">
        <v>264</v>
      </c>
      <c r="I1135" s="11">
        <v>69293413.333333328</v>
      </c>
      <c r="J1135" s="11">
        <v>63115840</v>
      </c>
      <c r="K1135" s="11">
        <v>69293413.333333328</v>
      </c>
      <c r="L1135" s="11">
        <v>63115840</v>
      </c>
      <c r="M1135" s="11">
        <f t="shared" si="61"/>
        <v>55434730.666666664</v>
      </c>
      <c r="N1135" s="11">
        <f t="shared" si="62"/>
        <v>50492672</v>
      </c>
      <c r="O1135" s="2">
        <f t="shared" si="60"/>
        <v>83152096</v>
      </c>
      <c r="P1135" s="32">
        <v>0.2</v>
      </c>
    </row>
    <row r="1136" spans="1:16" ht="24" hidden="1" customHeight="1" x14ac:dyDescent="0.2">
      <c r="A1136" s="8">
        <v>1111</v>
      </c>
      <c r="B1136" s="9" t="s">
        <v>713</v>
      </c>
      <c r="C1136" s="9" t="s">
        <v>1326</v>
      </c>
      <c r="D1136" s="9" t="s">
        <v>1327</v>
      </c>
      <c r="E1136" s="10">
        <v>721120330020001</v>
      </c>
      <c r="F1136" s="8">
        <v>128</v>
      </c>
      <c r="G1136" s="8">
        <v>506</v>
      </c>
      <c r="H1136" s="8">
        <v>634</v>
      </c>
      <c r="I1136" s="11">
        <v>157166160</v>
      </c>
      <c r="J1136" s="11">
        <v>137543960</v>
      </c>
      <c r="K1136" s="12">
        <v>157166160</v>
      </c>
      <c r="L1136" s="12">
        <v>137543960</v>
      </c>
      <c r="M1136" s="12">
        <f t="shared" si="61"/>
        <v>125732928</v>
      </c>
      <c r="N1136" s="12">
        <f t="shared" si="62"/>
        <v>110035168</v>
      </c>
      <c r="O1136" s="2">
        <f t="shared" si="60"/>
        <v>188599392</v>
      </c>
      <c r="P1136" s="32">
        <v>0.2</v>
      </c>
    </row>
    <row r="1137" spans="1:16" ht="24" hidden="1" customHeight="1" x14ac:dyDescent="0.2">
      <c r="A1137" s="13">
        <v>1112</v>
      </c>
      <c r="B1137" s="14" t="s">
        <v>713</v>
      </c>
      <c r="C1137" s="14" t="s">
        <v>1326</v>
      </c>
      <c r="D1137" s="14" t="s">
        <v>1328</v>
      </c>
      <c r="E1137" s="15" t="s">
        <v>1329</v>
      </c>
      <c r="F1137" s="13">
        <v>128</v>
      </c>
      <c r="G1137" s="13">
        <v>506</v>
      </c>
      <c r="H1137" s="13">
        <v>634</v>
      </c>
      <c r="I1137" s="11">
        <v>157428240</v>
      </c>
      <c r="J1137" s="11">
        <v>137947160</v>
      </c>
      <c r="K1137" s="11">
        <v>157428240</v>
      </c>
      <c r="L1137" s="11">
        <v>137947160</v>
      </c>
      <c r="M1137" s="11">
        <f t="shared" si="61"/>
        <v>125942592</v>
      </c>
      <c r="N1137" s="11">
        <f t="shared" si="62"/>
        <v>110357728</v>
      </c>
      <c r="O1137" s="2">
        <f t="shared" si="60"/>
        <v>188913888</v>
      </c>
      <c r="P1137" s="32">
        <v>0.2</v>
      </c>
    </row>
    <row r="1138" spans="1:16" ht="24" hidden="1" customHeight="1" x14ac:dyDescent="0.2">
      <c r="A1138" s="8">
        <v>1113</v>
      </c>
      <c r="B1138" s="9" t="s">
        <v>713</v>
      </c>
      <c r="C1138" s="9" t="s">
        <v>1326</v>
      </c>
      <c r="D1138" s="9" t="s">
        <v>1330</v>
      </c>
      <c r="E1138" s="10">
        <v>721120330030001</v>
      </c>
      <c r="F1138" s="8">
        <v>128</v>
      </c>
      <c r="G1138" s="8">
        <v>778</v>
      </c>
      <c r="H1138" s="8">
        <v>906</v>
      </c>
      <c r="I1138" s="11">
        <v>222870240</v>
      </c>
      <c r="J1138" s="11">
        <v>197256720</v>
      </c>
      <c r="K1138" s="12">
        <v>222870240</v>
      </c>
      <c r="L1138" s="12">
        <v>197256720</v>
      </c>
      <c r="M1138" s="12">
        <f t="shared" si="61"/>
        <v>178296192</v>
      </c>
      <c r="N1138" s="12">
        <f t="shared" si="62"/>
        <v>157805376</v>
      </c>
      <c r="O1138" s="2">
        <f t="shared" si="60"/>
        <v>267444288</v>
      </c>
      <c r="P1138" s="32">
        <v>0.2</v>
      </c>
    </row>
    <row r="1139" spans="1:16" ht="24" hidden="1" customHeight="1" x14ac:dyDescent="0.2">
      <c r="A1139" s="13">
        <v>1114</v>
      </c>
      <c r="B1139" s="14" t="s">
        <v>713</v>
      </c>
      <c r="C1139" s="14" t="s">
        <v>1326</v>
      </c>
      <c r="D1139" s="14" t="s">
        <v>1331</v>
      </c>
      <c r="E1139" s="15" t="s">
        <v>1332</v>
      </c>
      <c r="F1139" s="13">
        <v>128</v>
      </c>
      <c r="G1139" s="13">
        <v>778</v>
      </c>
      <c r="H1139" s="13">
        <v>906</v>
      </c>
      <c r="I1139" s="11">
        <v>217144800</v>
      </c>
      <c r="J1139" s="11">
        <v>191561520</v>
      </c>
      <c r="K1139" s="11">
        <v>217144800</v>
      </c>
      <c r="L1139" s="11">
        <v>191561520</v>
      </c>
      <c r="M1139" s="11">
        <f t="shared" si="61"/>
        <v>173715840</v>
      </c>
      <c r="N1139" s="11">
        <f t="shared" si="62"/>
        <v>153249216</v>
      </c>
      <c r="O1139" s="2">
        <f t="shared" si="60"/>
        <v>260573760</v>
      </c>
      <c r="P1139" s="32">
        <v>0.2</v>
      </c>
    </row>
    <row r="1140" spans="1:16" ht="24" hidden="1" customHeight="1" x14ac:dyDescent="0.2">
      <c r="A1140" s="8">
        <v>1115</v>
      </c>
      <c r="B1140" s="9" t="s">
        <v>713</v>
      </c>
      <c r="C1140" s="9" t="s">
        <v>1326</v>
      </c>
      <c r="D1140" s="9" t="s">
        <v>1333</v>
      </c>
      <c r="E1140" s="10">
        <v>721120330020021</v>
      </c>
      <c r="F1140" s="8">
        <v>27</v>
      </c>
      <c r="G1140" s="8">
        <v>38</v>
      </c>
      <c r="H1140" s="8">
        <v>65</v>
      </c>
      <c r="I1140" s="11">
        <v>16006080</v>
      </c>
      <c r="J1140" s="11">
        <v>14052400</v>
      </c>
      <c r="K1140" s="12">
        <v>16006080</v>
      </c>
      <c r="L1140" s="12">
        <v>14052400</v>
      </c>
      <c r="M1140" s="12">
        <f t="shared" si="61"/>
        <v>12804864</v>
      </c>
      <c r="N1140" s="12">
        <f t="shared" si="62"/>
        <v>11241920</v>
      </c>
      <c r="O1140" s="2">
        <f t="shared" si="60"/>
        <v>19207296</v>
      </c>
      <c r="P1140" s="32">
        <v>0.2</v>
      </c>
    </row>
    <row r="1141" spans="1:16" ht="24" hidden="1" customHeight="1" x14ac:dyDescent="0.2">
      <c r="A1141" s="13">
        <v>1116</v>
      </c>
      <c r="B1141" s="14" t="s">
        <v>713</v>
      </c>
      <c r="C1141" s="14" t="s">
        <v>1334</v>
      </c>
      <c r="D1141" s="14" t="s">
        <v>1335</v>
      </c>
      <c r="E1141" s="15">
        <v>313231070010151</v>
      </c>
      <c r="F1141" s="13">
        <v>12</v>
      </c>
      <c r="G1141" s="13">
        <v>26</v>
      </c>
      <c r="H1141" s="13">
        <v>38</v>
      </c>
      <c r="I1141" s="11">
        <v>11485640</v>
      </c>
      <c r="J1141" s="11">
        <v>10125600</v>
      </c>
      <c r="K1141" s="11">
        <v>11485640</v>
      </c>
      <c r="L1141" s="11">
        <v>10125600</v>
      </c>
      <c r="M1141" s="11">
        <f t="shared" si="61"/>
        <v>9188512</v>
      </c>
      <c r="N1141" s="11">
        <f t="shared" si="62"/>
        <v>8100480</v>
      </c>
      <c r="O1141" s="2">
        <f t="shared" si="60"/>
        <v>13782768</v>
      </c>
      <c r="P1141" s="32">
        <v>0.2</v>
      </c>
    </row>
    <row r="1142" spans="1:16" ht="24" hidden="1" customHeight="1" x14ac:dyDescent="0.2">
      <c r="A1142" s="8">
        <v>1117</v>
      </c>
      <c r="B1142" s="9" t="s">
        <v>713</v>
      </c>
      <c r="C1142" s="9" t="s">
        <v>1334</v>
      </c>
      <c r="D1142" s="9" t="s">
        <v>1336</v>
      </c>
      <c r="E1142" s="10">
        <v>313231070010051</v>
      </c>
      <c r="F1142" s="8">
        <v>42</v>
      </c>
      <c r="G1142" s="8">
        <v>12</v>
      </c>
      <c r="H1142" s="8">
        <v>54</v>
      </c>
      <c r="I1142" s="11">
        <v>15602300</v>
      </c>
      <c r="J1142" s="11">
        <v>13810080</v>
      </c>
      <c r="K1142" s="12">
        <v>15602300</v>
      </c>
      <c r="L1142" s="12">
        <v>13810080</v>
      </c>
      <c r="M1142" s="12">
        <f t="shared" si="61"/>
        <v>12481840</v>
      </c>
      <c r="N1142" s="12">
        <f t="shared" si="62"/>
        <v>11048064</v>
      </c>
      <c r="O1142" s="2">
        <f t="shared" si="60"/>
        <v>18722760</v>
      </c>
      <c r="P1142" s="32">
        <v>0.2</v>
      </c>
    </row>
    <row r="1143" spans="1:16" ht="24" hidden="1" customHeight="1" x14ac:dyDescent="0.2">
      <c r="A1143" s="13">
        <v>1118</v>
      </c>
      <c r="B1143" s="14" t="s">
        <v>713</v>
      </c>
      <c r="C1143" s="14" t="s">
        <v>1337</v>
      </c>
      <c r="D1143" s="14" t="s">
        <v>1338</v>
      </c>
      <c r="E1143" s="15">
        <v>242140370010081</v>
      </c>
      <c r="F1143" s="13">
        <v>30</v>
      </c>
      <c r="G1143" s="13">
        <v>55</v>
      </c>
      <c r="H1143" s="13">
        <v>85</v>
      </c>
      <c r="I1143" s="11">
        <v>29645380</v>
      </c>
      <c r="J1143" s="11">
        <v>26051760</v>
      </c>
      <c r="K1143" s="11">
        <v>29645380</v>
      </c>
      <c r="L1143" s="11">
        <v>26051760</v>
      </c>
      <c r="M1143" s="11">
        <f t="shared" si="61"/>
        <v>23716304</v>
      </c>
      <c r="N1143" s="11">
        <f t="shared" si="62"/>
        <v>20841408</v>
      </c>
      <c r="O1143" s="2">
        <f t="shared" si="60"/>
        <v>38538994</v>
      </c>
      <c r="P1143" s="32">
        <v>0.3</v>
      </c>
    </row>
    <row r="1144" spans="1:16" ht="24" hidden="1" customHeight="1" x14ac:dyDescent="0.2">
      <c r="A1144" s="8">
        <v>1119</v>
      </c>
      <c r="B1144" s="9" t="s">
        <v>713</v>
      </c>
      <c r="C1144" s="9" t="s">
        <v>1337</v>
      </c>
      <c r="D1144" s="9" t="s">
        <v>1339</v>
      </c>
      <c r="E1144" s="10">
        <v>122340370010011</v>
      </c>
      <c r="F1144" s="8">
        <v>15</v>
      </c>
      <c r="G1144" s="8">
        <v>31</v>
      </c>
      <c r="H1144" s="8">
        <v>46</v>
      </c>
      <c r="I1144" s="11">
        <v>15062813.333333334</v>
      </c>
      <c r="J1144" s="11">
        <v>13772080</v>
      </c>
      <c r="K1144" s="12">
        <v>15062813.333333334</v>
      </c>
      <c r="L1144" s="12">
        <v>13772080</v>
      </c>
      <c r="M1144" s="12">
        <f t="shared" si="61"/>
        <v>12050250.666666668</v>
      </c>
      <c r="N1144" s="12">
        <f t="shared" si="62"/>
        <v>11017664</v>
      </c>
      <c r="O1144" s="2">
        <f t="shared" si="60"/>
        <v>19581657.333333336</v>
      </c>
      <c r="P1144" s="32">
        <v>0.3</v>
      </c>
    </row>
    <row r="1145" spans="1:16" ht="24" hidden="1" customHeight="1" x14ac:dyDescent="0.2">
      <c r="A1145" s="13">
        <v>1120</v>
      </c>
      <c r="B1145" s="14" t="s">
        <v>713</v>
      </c>
      <c r="C1145" s="14" t="s">
        <v>1337</v>
      </c>
      <c r="D1145" s="14" t="s">
        <v>1340</v>
      </c>
      <c r="E1145" s="15">
        <v>333930370000011</v>
      </c>
      <c r="F1145" s="13">
        <v>53</v>
      </c>
      <c r="G1145" s="13">
        <v>64</v>
      </c>
      <c r="H1145" s="13">
        <v>117</v>
      </c>
      <c r="I1145" s="11">
        <v>30572160</v>
      </c>
      <c r="J1145" s="11">
        <v>27859840</v>
      </c>
      <c r="K1145" s="11">
        <v>30572160</v>
      </c>
      <c r="L1145" s="11">
        <v>27859840</v>
      </c>
      <c r="M1145" s="11">
        <f t="shared" si="61"/>
        <v>24457728</v>
      </c>
      <c r="N1145" s="11">
        <f t="shared" si="62"/>
        <v>22287872</v>
      </c>
      <c r="O1145" s="2">
        <f t="shared" si="60"/>
        <v>39743808</v>
      </c>
      <c r="P1145" s="32">
        <v>0.3</v>
      </c>
    </row>
    <row r="1146" spans="1:16" ht="24" hidden="1" customHeight="1" x14ac:dyDescent="0.2">
      <c r="A1146" s="8">
        <v>1121</v>
      </c>
      <c r="B1146" s="9" t="s">
        <v>713</v>
      </c>
      <c r="C1146" s="9" t="s">
        <v>1337</v>
      </c>
      <c r="D1146" s="9" t="s">
        <v>1341</v>
      </c>
      <c r="E1146" s="10">
        <v>242140370010021</v>
      </c>
      <c r="F1146" s="8">
        <v>11</v>
      </c>
      <c r="G1146" s="8">
        <v>26</v>
      </c>
      <c r="H1146" s="8">
        <v>37</v>
      </c>
      <c r="I1146" s="11">
        <v>11641466.666666666</v>
      </c>
      <c r="J1146" s="11">
        <v>10642933.333333334</v>
      </c>
      <c r="K1146" s="12">
        <v>11641466.666666666</v>
      </c>
      <c r="L1146" s="12">
        <v>10642933.333333334</v>
      </c>
      <c r="M1146" s="12">
        <f t="shared" si="61"/>
        <v>9313173.333333334</v>
      </c>
      <c r="N1146" s="12">
        <f t="shared" si="62"/>
        <v>8514346.6666666679</v>
      </c>
      <c r="O1146" s="2">
        <f t="shared" si="60"/>
        <v>15133906.666666666</v>
      </c>
      <c r="P1146" s="32">
        <v>0.3</v>
      </c>
    </row>
    <row r="1147" spans="1:16" ht="24" hidden="1" customHeight="1" x14ac:dyDescent="0.2">
      <c r="A1147" s="13">
        <v>1122</v>
      </c>
      <c r="B1147" s="14" t="s">
        <v>713</v>
      </c>
      <c r="C1147" s="14" t="s">
        <v>1337</v>
      </c>
      <c r="D1147" s="14" t="s">
        <v>1342</v>
      </c>
      <c r="E1147" s="15">
        <v>214140370060071</v>
      </c>
      <c r="F1147" s="13">
        <v>38</v>
      </c>
      <c r="G1147" s="13">
        <v>56</v>
      </c>
      <c r="H1147" s="13">
        <v>94</v>
      </c>
      <c r="I1147" s="11">
        <v>29487266.666666668</v>
      </c>
      <c r="J1147" s="11">
        <v>26798266.666666668</v>
      </c>
      <c r="K1147" s="11">
        <v>29487266.666666668</v>
      </c>
      <c r="L1147" s="11">
        <v>26798266.666666668</v>
      </c>
      <c r="M1147" s="11">
        <f t="shared" si="61"/>
        <v>23589813.333333336</v>
      </c>
      <c r="N1147" s="11">
        <f t="shared" si="62"/>
        <v>21438613.333333336</v>
      </c>
      <c r="O1147" s="2">
        <f t="shared" ref="O1147:O1210" si="63">K1147+K1147*P1147</f>
        <v>38333446.666666672</v>
      </c>
      <c r="P1147" s="32">
        <v>0.3</v>
      </c>
    </row>
    <row r="1148" spans="1:16" ht="24" hidden="1" customHeight="1" x14ac:dyDescent="0.2">
      <c r="A1148" s="8">
        <v>1123</v>
      </c>
      <c r="B1148" s="9" t="s">
        <v>713</v>
      </c>
      <c r="C1148" s="9" t="s">
        <v>1337</v>
      </c>
      <c r="D1148" s="9" t="s">
        <v>1343</v>
      </c>
      <c r="E1148" s="10">
        <v>132140370010011</v>
      </c>
      <c r="F1148" s="8">
        <v>11</v>
      </c>
      <c r="G1148" s="8">
        <v>25</v>
      </c>
      <c r="H1148" s="8">
        <v>36</v>
      </c>
      <c r="I1148" s="11">
        <v>11540386.666666666</v>
      </c>
      <c r="J1148" s="11">
        <v>10600453.333333334</v>
      </c>
      <c r="K1148" s="12">
        <v>11540386.666666666</v>
      </c>
      <c r="L1148" s="12">
        <v>10600453.333333334</v>
      </c>
      <c r="M1148" s="12">
        <f t="shared" si="61"/>
        <v>9232309.333333334</v>
      </c>
      <c r="N1148" s="12">
        <f t="shared" si="62"/>
        <v>8480362.6666666679</v>
      </c>
      <c r="O1148" s="2">
        <f t="shared" si="63"/>
        <v>15002502.666666666</v>
      </c>
      <c r="P1148" s="32">
        <v>0.3</v>
      </c>
    </row>
    <row r="1149" spans="1:16" ht="24" hidden="1" customHeight="1" x14ac:dyDescent="0.2">
      <c r="A1149" s="13">
        <v>1124</v>
      </c>
      <c r="B1149" s="14" t="s">
        <v>713</v>
      </c>
      <c r="C1149" s="14" t="s">
        <v>1337</v>
      </c>
      <c r="D1149" s="14" t="s">
        <v>1344</v>
      </c>
      <c r="E1149" s="15">
        <v>214140370050011</v>
      </c>
      <c r="F1149" s="13">
        <v>25</v>
      </c>
      <c r="G1149" s="13">
        <v>50</v>
      </c>
      <c r="H1149" s="13">
        <v>75</v>
      </c>
      <c r="I1149" s="11">
        <v>23815040</v>
      </c>
      <c r="J1149" s="11">
        <v>21815466.666666668</v>
      </c>
      <c r="K1149" s="11">
        <v>23815040</v>
      </c>
      <c r="L1149" s="11">
        <v>21815466.666666668</v>
      </c>
      <c r="M1149" s="11">
        <f t="shared" si="61"/>
        <v>19052032</v>
      </c>
      <c r="N1149" s="11">
        <f t="shared" si="62"/>
        <v>17452373.333333336</v>
      </c>
      <c r="O1149" s="2">
        <f t="shared" si="63"/>
        <v>30959552</v>
      </c>
      <c r="P1149" s="32">
        <v>0.3</v>
      </c>
    </row>
    <row r="1150" spans="1:16" ht="24" hidden="1" customHeight="1" x14ac:dyDescent="0.2">
      <c r="A1150" s="8">
        <v>1125</v>
      </c>
      <c r="B1150" s="9" t="s">
        <v>713</v>
      </c>
      <c r="C1150" s="9" t="s">
        <v>1337</v>
      </c>
      <c r="D1150" s="9" t="s">
        <v>1345</v>
      </c>
      <c r="E1150" s="10">
        <v>214140370080011</v>
      </c>
      <c r="F1150" s="8">
        <v>15</v>
      </c>
      <c r="G1150" s="8">
        <v>43</v>
      </c>
      <c r="H1150" s="8">
        <v>58</v>
      </c>
      <c r="I1150" s="11">
        <v>18617786.666666668</v>
      </c>
      <c r="J1150" s="11">
        <v>16838613.333333332</v>
      </c>
      <c r="K1150" s="12">
        <v>18617786.666666668</v>
      </c>
      <c r="L1150" s="12">
        <v>16838613.333333332</v>
      </c>
      <c r="M1150" s="12">
        <f t="shared" si="61"/>
        <v>14894229.333333336</v>
      </c>
      <c r="N1150" s="12">
        <f t="shared" si="62"/>
        <v>13470890.666666666</v>
      </c>
      <c r="O1150" s="2">
        <f t="shared" si="63"/>
        <v>24203122.666666668</v>
      </c>
      <c r="P1150" s="32">
        <v>0.3</v>
      </c>
    </row>
    <row r="1151" spans="1:16" ht="24" hidden="1" customHeight="1" x14ac:dyDescent="0.2">
      <c r="A1151" s="13">
        <v>1126</v>
      </c>
      <c r="B1151" s="14" t="s">
        <v>713</v>
      </c>
      <c r="C1151" s="14" t="s">
        <v>1337</v>
      </c>
      <c r="D1151" s="14" t="s">
        <v>1346</v>
      </c>
      <c r="E1151" s="15">
        <v>214140370050061</v>
      </c>
      <c r="F1151" s="13">
        <v>17</v>
      </c>
      <c r="G1151" s="13">
        <v>23</v>
      </c>
      <c r="H1151" s="13">
        <v>40</v>
      </c>
      <c r="I1151" s="11">
        <v>12780066.666666666</v>
      </c>
      <c r="J1151" s="11">
        <v>11679600</v>
      </c>
      <c r="K1151" s="11">
        <v>12780066.666666666</v>
      </c>
      <c r="L1151" s="11">
        <v>11679600</v>
      </c>
      <c r="M1151" s="11">
        <f t="shared" si="61"/>
        <v>10224053.333333334</v>
      </c>
      <c r="N1151" s="11">
        <f t="shared" si="62"/>
        <v>9343680</v>
      </c>
      <c r="O1151" s="2">
        <f t="shared" si="63"/>
        <v>16614086.666666666</v>
      </c>
      <c r="P1151" s="32">
        <v>0.3</v>
      </c>
    </row>
    <row r="1152" spans="1:16" ht="24" hidden="1" customHeight="1" x14ac:dyDescent="0.2">
      <c r="A1152" s="8">
        <v>1127</v>
      </c>
      <c r="B1152" s="9" t="s">
        <v>713</v>
      </c>
      <c r="C1152" s="9" t="s">
        <v>1337</v>
      </c>
      <c r="D1152" s="9" t="s">
        <v>1347</v>
      </c>
      <c r="E1152" s="10">
        <v>214140370120041</v>
      </c>
      <c r="F1152" s="8">
        <v>25</v>
      </c>
      <c r="G1152" s="8">
        <v>15</v>
      </c>
      <c r="H1152" s="8">
        <v>40</v>
      </c>
      <c r="I1152" s="11">
        <v>12698813.333333334</v>
      </c>
      <c r="J1152" s="11">
        <v>11609680</v>
      </c>
      <c r="K1152" s="12">
        <v>12698813.333333334</v>
      </c>
      <c r="L1152" s="12">
        <v>11609680</v>
      </c>
      <c r="M1152" s="12">
        <f t="shared" si="61"/>
        <v>10159050.666666668</v>
      </c>
      <c r="N1152" s="12">
        <f t="shared" si="62"/>
        <v>9287744</v>
      </c>
      <c r="O1152" s="2">
        <f t="shared" si="63"/>
        <v>16508457.333333334</v>
      </c>
      <c r="P1152" s="32">
        <v>0.3</v>
      </c>
    </row>
    <row r="1153" spans="1:16" ht="24" hidden="1" customHeight="1" x14ac:dyDescent="0.2">
      <c r="A1153" s="13">
        <v>1128</v>
      </c>
      <c r="B1153" s="14" t="s">
        <v>713</v>
      </c>
      <c r="C1153" s="14" t="s">
        <v>1337</v>
      </c>
      <c r="D1153" s="14" t="s">
        <v>1348</v>
      </c>
      <c r="E1153" s="15">
        <v>432120370010001</v>
      </c>
      <c r="F1153" s="13">
        <v>70</v>
      </c>
      <c r="G1153" s="13">
        <v>150</v>
      </c>
      <c r="H1153" s="13">
        <v>220</v>
      </c>
      <c r="I1153" s="11">
        <v>50795360</v>
      </c>
      <c r="J1153" s="11">
        <v>46479146.666666664</v>
      </c>
      <c r="K1153" s="11">
        <v>50795360</v>
      </c>
      <c r="L1153" s="11">
        <v>46479146.666666664</v>
      </c>
      <c r="M1153" s="11">
        <f t="shared" si="61"/>
        <v>40636288</v>
      </c>
      <c r="N1153" s="11">
        <f t="shared" si="62"/>
        <v>37183317.333333336</v>
      </c>
      <c r="O1153" s="2">
        <f t="shared" si="63"/>
        <v>66033968</v>
      </c>
      <c r="P1153" s="32">
        <v>0.3</v>
      </c>
    </row>
    <row r="1154" spans="1:16" ht="24" hidden="1" customHeight="1" x14ac:dyDescent="0.2">
      <c r="A1154" s="8">
        <v>1129</v>
      </c>
      <c r="B1154" s="9" t="s">
        <v>713</v>
      </c>
      <c r="C1154" s="9" t="s">
        <v>1337</v>
      </c>
      <c r="D1154" s="9" t="s">
        <v>1349</v>
      </c>
      <c r="E1154" s="10">
        <v>214140370010001</v>
      </c>
      <c r="F1154" s="8">
        <v>76</v>
      </c>
      <c r="G1154" s="8">
        <v>214</v>
      </c>
      <c r="H1154" s="8">
        <v>290</v>
      </c>
      <c r="I1154" s="11">
        <v>91689733.333333328</v>
      </c>
      <c r="J1154" s="11">
        <v>83812640</v>
      </c>
      <c r="K1154" s="12">
        <v>91689733.333333328</v>
      </c>
      <c r="L1154" s="12">
        <v>83812640</v>
      </c>
      <c r="M1154" s="12">
        <f t="shared" si="61"/>
        <v>73351786.666666672</v>
      </c>
      <c r="N1154" s="12">
        <f t="shared" si="62"/>
        <v>67050112</v>
      </c>
      <c r="O1154" s="2">
        <f t="shared" si="63"/>
        <v>119196653.33333333</v>
      </c>
      <c r="P1154" s="32">
        <v>0.3</v>
      </c>
    </row>
    <row r="1155" spans="1:16" ht="24" hidden="1" customHeight="1" x14ac:dyDescent="0.2">
      <c r="A1155" s="13">
        <v>1130</v>
      </c>
      <c r="B1155" s="14" t="s">
        <v>713</v>
      </c>
      <c r="C1155" s="14" t="s">
        <v>1337</v>
      </c>
      <c r="D1155" s="14" t="s">
        <v>1350</v>
      </c>
      <c r="E1155" s="15">
        <v>214140370050021</v>
      </c>
      <c r="F1155" s="13">
        <v>30</v>
      </c>
      <c r="G1155" s="13">
        <v>60</v>
      </c>
      <c r="H1155" s="13">
        <v>90</v>
      </c>
      <c r="I1155" s="11">
        <v>28355453.333333332</v>
      </c>
      <c r="J1155" s="11">
        <v>26039360</v>
      </c>
      <c r="K1155" s="11">
        <v>28355453.333333332</v>
      </c>
      <c r="L1155" s="11">
        <v>26039360</v>
      </c>
      <c r="M1155" s="11">
        <f t="shared" si="61"/>
        <v>22684362.666666668</v>
      </c>
      <c r="N1155" s="11">
        <f t="shared" si="62"/>
        <v>20831488</v>
      </c>
      <c r="O1155" s="2">
        <f t="shared" si="63"/>
        <v>36862089.333333328</v>
      </c>
      <c r="P1155" s="32">
        <v>0.3</v>
      </c>
    </row>
    <row r="1156" spans="1:16" ht="24" hidden="1" customHeight="1" x14ac:dyDescent="0.2">
      <c r="A1156" s="8">
        <v>1131</v>
      </c>
      <c r="B1156" s="9" t="s">
        <v>713</v>
      </c>
      <c r="C1156" s="9" t="s">
        <v>1337</v>
      </c>
      <c r="D1156" s="9" t="s">
        <v>1351</v>
      </c>
      <c r="E1156" s="10">
        <v>214140370120011</v>
      </c>
      <c r="F1156" s="8">
        <v>18</v>
      </c>
      <c r="G1156" s="8">
        <v>36</v>
      </c>
      <c r="H1156" s="8">
        <v>54</v>
      </c>
      <c r="I1156" s="11">
        <v>17358813.333333332</v>
      </c>
      <c r="J1156" s="11">
        <v>15847253.333333334</v>
      </c>
      <c r="K1156" s="12">
        <v>17358813.333333332</v>
      </c>
      <c r="L1156" s="12">
        <v>15847253.333333334</v>
      </c>
      <c r="M1156" s="12">
        <f t="shared" si="61"/>
        <v>13887050.666666666</v>
      </c>
      <c r="N1156" s="12">
        <f t="shared" si="62"/>
        <v>12677802.666666668</v>
      </c>
      <c r="O1156" s="2">
        <f t="shared" si="63"/>
        <v>22566457.333333332</v>
      </c>
      <c r="P1156" s="32">
        <v>0.3</v>
      </c>
    </row>
    <row r="1157" spans="1:16" ht="24" hidden="1" customHeight="1" x14ac:dyDescent="0.2">
      <c r="A1157" s="13">
        <v>1132</v>
      </c>
      <c r="B1157" s="14" t="s">
        <v>713</v>
      </c>
      <c r="C1157" s="14" t="s">
        <v>1337</v>
      </c>
      <c r="D1157" s="14" t="s">
        <v>1352</v>
      </c>
      <c r="E1157" s="15">
        <v>132140370020011</v>
      </c>
      <c r="F1157" s="13">
        <v>30</v>
      </c>
      <c r="G1157" s="13">
        <v>50</v>
      </c>
      <c r="H1157" s="13">
        <v>80</v>
      </c>
      <c r="I1157" s="11">
        <v>25225213.333333332</v>
      </c>
      <c r="J1157" s="11">
        <v>23071706.666666668</v>
      </c>
      <c r="K1157" s="11">
        <v>25225213.333333332</v>
      </c>
      <c r="L1157" s="11">
        <v>23071706.666666668</v>
      </c>
      <c r="M1157" s="11">
        <f t="shared" si="61"/>
        <v>20180170.666666668</v>
      </c>
      <c r="N1157" s="11">
        <f t="shared" si="62"/>
        <v>18457365.333333336</v>
      </c>
      <c r="O1157" s="2">
        <f t="shared" si="63"/>
        <v>32792777.333333332</v>
      </c>
      <c r="P1157" s="32">
        <v>0.3</v>
      </c>
    </row>
    <row r="1158" spans="1:16" ht="24" hidden="1" customHeight="1" x14ac:dyDescent="0.2">
      <c r="A1158" s="8">
        <v>1133</v>
      </c>
      <c r="B1158" s="9" t="s">
        <v>713</v>
      </c>
      <c r="C1158" s="9" t="s">
        <v>1337</v>
      </c>
      <c r="D1158" s="9" t="s">
        <v>1353</v>
      </c>
      <c r="E1158" s="10">
        <v>311930370010001</v>
      </c>
      <c r="F1158" s="8">
        <v>130</v>
      </c>
      <c r="G1158" s="8">
        <v>240</v>
      </c>
      <c r="H1158" s="8">
        <v>370</v>
      </c>
      <c r="I1158" s="11">
        <v>94339680</v>
      </c>
      <c r="J1158" s="11">
        <v>85602880</v>
      </c>
      <c r="K1158" s="12">
        <v>94339680</v>
      </c>
      <c r="L1158" s="12">
        <v>85602880</v>
      </c>
      <c r="M1158" s="12">
        <f t="shared" si="61"/>
        <v>75471744</v>
      </c>
      <c r="N1158" s="12">
        <f t="shared" si="62"/>
        <v>68482304</v>
      </c>
      <c r="O1158" s="2">
        <f t="shared" si="63"/>
        <v>122641584</v>
      </c>
      <c r="P1158" s="32">
        <v>0.3</v>
      </c>
    </row>
    <row r="1159" spans="1:16" ht="24" hidden="1" customHeight="1" x14ac:dyDescent="0.2">
      <c r="A1159" s="13">
        <v>1134</v>
      </c>
      <c r="B1159" s="14" t="s">
        <v>713</v>
      </c>
      <c r="C1159" s="14" t="s">
        <v>1337</v>
      </c>
      <c r="D1159" s="14" t="s">
        <v>1354</v>
      </c>
      <c r="E1159" s="15">
        <v>242140370040001</v>
      </c>
      <c r="F1159" s="13">
        <v>56</v>
      </c>
      <c r="G1159" s="13">
        <v>98</v>
      </c>
      <c r="H1159" s="13">
        <v>154</v>
      </c>
      <c r="I1159" s="11">
        <v>50231520</v>
      </c>
      <c r="J1159" s="11">
        <v>46004640</v>
      </c>
      <c r="K1159" s="11">
        <v>50231520</v>
      </c>
      <c r="L1159" s="11">
        <v>46004640</v>
      </c>
      <c r="M1159" s="11">
        <f t="shared" si="61"/>
        <v>40185216</v>
      </c>
      <c r="N1159" s="11">
        <f t="shared" si="62"/>
        <v>36803712</v>
      </c>
      <c r="O1159" s="2">
        <f t="shared" si="63"/>
        <v>65300976</v>
      </c>
      <c r="P1159" s="32">
        <v>0.3</v>
      </c>
    </row>
    <row r="1160" spans="1:16" ht="24" hidden="1" customHeight="1" x14ac:dyDescent="0.2">
      <c r="A1160" s="8">
        <v>1135</v>
      </c>
      <c r="B1160" s="9" t="s">
        <v>713</v>
      </c>
      <c r="C1160" s="9" t="s">
        <v>1337</v>
      </c>
      <c r="D1160" s="9" t="s">
        <v>1355</v>
      </c>
      <c r="E1160" s="10">
        <v>311930370050001</v>
      </c>
      <c r="F1160" s="8">
        <v>50</v>
      </c>
      <c r="G1160" s="8">
        <v>100</v>
      </c>
      <c r="H1160" s="8">
        <v>150</v>
      </c>
      <c r="I1160" s="11">
        <v>39287520</v>
      </c>
      <c r="J1160" s="11">
        <v>35773280</v>
      </c>
      <c r="K1160" s="12">
        <v>39287520</v>
      </c>
      <c r="L1160" s="12">
        <v>35773280</v>
      </c>
      <c r="M1160" s="12">
        <f t="shared" si="61"/>
        <v>31430016</v>
      </c>
      <c r="N1160" s="12">
        <f t="shared" si="62"/>
        <v>28618624</v>
      </c>
      <c r="O1160" s="2">
        <f t="shared" si="63"/>
        <v>51073776</v>
      </c>
      <c r="P1160" s="32">
        <v>0.3</v>
      </c>
    </row>
    <row r="1161" spans="1:16" ht="24" hidden="1" customHeight="1" x14ac:dyDescent="0.2">
      <c r="A1161" s="13">
        <v>1136</v>
      </c>
      <c r="B1161" s="14" t="s">
        <v>713</v>
      </c>
      <c r="C1161" s="14" t="s">
        <v>1337</v>
      </c>
      <c r="D1161" s="14" t="s">
        <v>1356</v>
      </c>
      <c r="E1161" s="15">
        <v>214140370020001</v>
      </c>
      <c r="F1161" s="13">
        <v>80</v>
      </c>
      <c r="G1161" s="13">
        <v>130</v>
      </c>
      <c r="H1161" s="13">
        <v>210</v>
      </c>
      <c r="I1161" s="11">
        <v>68285186.666666672</v>
      </c>
      <c r="J1161" s="11">
        <v>62697626.666666664</v>
      </c>
      <c r="K1161" s="11">
        <v>68285186.666666672</v>
      </c>
      <c r="L1161" s="11">
        <v>62697626.666666664</v>
      </c>
      <c r="M1161" s="11">
        <f t="shared" si="61"/>
        <v>54628149.333333343</v>
      </c>
      <c r="N1161" s="11">
        <f t="shared" si="62"/>
        <v>50158101.333333336</v>
      </c>
      <c r="O1161" s="2">
        <f t="shared" si="63"/>
        <v>88770742.666666672</v>
      </c>
      <c r="P1161" s="32">
        <v>0.3</v>
      </c>
    </row>
    <row r="1162" spans="1:16" ht="24" hidden="1" customHeight="1" x14ac:dyDescent="0.2">
      <c r="A1162" s="8">
        <v>1137</v>
      </c>
      <c r="B1162" s="9" t="s">
        <v>713</v>
      </c>
      <c r="C1162" s="9" t="s">
        <v>1337</v>
      </c>
      <c r="D1162" s="9" t="s">
        <v>1357</v>
      </c>
      <c r="E1162" s="10">
        <v>132140370030001</v>
      </c>
      <c r="F1162" s="8">
        <v>75</v>
      </c>
      <c r="G1162" s="8">
        <v>155</v>
      </c>
      <c r="H1162" s="8">
        <v>230</v>
      </c>
      <c r="I1162" s="11">
        <v>72896453.333333328</v>
      </c>
      <c r="J1162" s="11">
        <v>66628613.333333336</v>
      </c>
      <c r="K1162" s="12">
        <v>72896453.333333328</v>
      </c>
      <c r="L1162" s="12">
        <v>66628613.333333336</v>
      </c>
      <c r="M1162" s="12">
        <f t="shared" si="61"/>
        <v>58317162.666666664</v>
      </c>
      <c r="N1162" s="12">
        <f t="shared" si="62"/>
        <v>53302890.666666672</v>
      </c>
      <c r="O1162" s="2">
        <f t="shared" si="63"/>
        <v>94765389.333333328</v>
      </c>
      <c r="P1162" s="32">
        <v>0.3</v>
      </c>
    </row>
    <row r="1163" spans="1:16" ht="24" hidden="1" customHeight="1" x14ac:dyDescent="0.2">
      <c r="A1163" s="13">
        <v>1138</v>
      </c>
      <c r="B1163" s="14" t="s">
        <v>713</v>
      </c>
      <c r="C1163" s="14" t="s">
        <v>1337</v>
      </c>
      <c r="D1163" s="14" t="s">
        <v>1358</v>
      </c>
      <c r="E1163" s="15">
        <v>214140370050001</v>
      </c>
      <c r="F1163" s="13">
        <v>45</v>
      </c>
      <c r="G1163" s="13">
        <v>66</v>
      </c>
      <c r="H1163" s="13">
        <v>111</v>
      </c>
      <c r="I1163" s="11">
        <v>34274853.333333336</v>
      </c>
      <c r="J1163" s="11">
        <v>31348346.666666668</v>
      </c>
      <c r="K1163" s="11">
        <v>34274853.333333336</v>
      </c>
      <c r="L1163" s="11">
        <v>31348346.666666668</v>
      </c>
      <c r="M1163" s="11">
        <f t="shared" si="61"/>
        <v>27419882.666666672</v>
      </c>
      <c r="N1163" s="11">
        <f t="shared" si="62"/>
        <v>25078677.333333336</v>
      </c>
      <c r="O1163" s="2">
        <f t="shared" si="63"/>
        <v>44557309.333333336</v>
      </c>
      <c r="P1163" s="32">
        <v>0.3</v>
      </c>
    </row>
    <row r="1164" spans="1:16" ht="24" hidden="1" customHeight="1" x14ac:dyDescent="0.2">
      <c r="A1164" s="8">
        <v>1139</v>
      </c>
      <c r="B1164" s="9" t="s">
        <v>713</v>
      </c>
      <c r="C1164" s="9" t="s">
        <v>1337</v>
      </c>
      <c r="D1164" s="9" t="s">
        <v>1359</v>
      </c>
      <c r="E1164" s="10">
        <v>214140370050051</v>
      </c>
      <c r="F1164" s="8">
        <v>22</v>
      </c>
      <c r="G1164" s="8">
        <v>33</v>
      </c>
      <c r="H1164" s="8">
        <v>55</v>
      </c>
      <c r="I1164" s="11">
        <v>17495200</v>
      </c>
      <c r="J1164" s="11">
        <v>15903493.333333334</v>
      </c>
      <c r="K1164" s="12">
        <v>17495200</v>
      </c>
      <c r="L1164" s="12">
        <v>15903493.333333334</v>
      </c>
      <c r="M1164" s="12">
        <f t="shared" si="61"/>
        <v>13996160</v>
      </c>
      <c r="N1164" s="12">
        <f t="shared" si="62"/>
        <v>12722794.666666668</v>
      </c>
      <c r="O1164" s="2">
        <f t="shared" si="63"/>
        <v>22743760</v>
      </c>
      <c r="P1164" s="32">
        <v>0.3</v>
      </c>
    </row>
    <row r="1165" spans="1:16" ht="24" hidden="1" customHeight="1" x14ac:dyDescent="0.2">
      <c r="A1165" s="13">
        <v>1140</v>
      </c>
      <c r="B1165" s="14" t="s">
        <v>713</v>
      </c>
      <c r="C1165" s="14" t="s">
        <v>1337</v>
      </c>
      <c r="D1165" s="14" t="s">
        <v>1360</v>
      </c>
      <c r="E1165" s="15">
        <v>214140370060041</v>
      </c>
      <c r="F1165" s="13">
        <v>23</v>
      </c>
      <c r="G1165" s="13">
        <v>37</v>
      </c>
      <c r="H1165" s="13">
        <v>60</v>
      </c>
      <c r="I1165" s="11">
        <v>18973506.666666668</v>
      </c>
      <c r="J1165" s="11">
        <v>17442960</v>
      </c>
      <c r="K1165" s="11">
        <v>18973506.666666668</v>
      </c>
      <c r="L1165" s="11">
        <v>17442960</v>
      </c>
      <c r="M1165" s="11">
        <f t="shared" si="61"/>
        <v>15178805.333333336</v>
      </c>
      <c r="N1165" s="11">
        <f t="shared" si="62"/>
        <v>13954368</v>
      </c>
      <c r="O1165" s="2">
        <f t="shared" si="63"/>
        <v>24665558.666666668</v>
      </c>
      <c r="P1165" s="32">
        <v>0.3</v>
      </c>
    </row>
    <row r="1166" spans="1:16" ht="24" hidden="1" customHeight="1" x14ac:dyDescent="0.2">
      <c r="A1166" s="8">
        <v>1141</v>
      </c>
      <c r="B1166" s="9" t="s">
        <v>713</v>
      </c>
      <c r="C1166" s="9" t="s">
        <v>1337</v>
      </c>
      <c r="D1166" s="9" t="s">
        <v>1361</v>
      </c>
      <c r="E1166" s="10">
        <v>214140370060052</v>
      </c>
      <c r="F1166" s="8">
        <v>12</v>
      </c>
      <c r="G1166" s="8">
        <v>30</v>
      </c>
      <c r="H1166" s="8">
        <v>42</v>
      </c>
      <c r="I1166" s="11">
        <v>13640573.333333334</v>
      </c>
      <c r="J1166" s="11">
        <v>12474720</v>
      </c>
      <c r="K1166" s="12">
        <v>13640573.333333334</v>
      </c>
      <c r="L1166" s="12">
        <v>12474720</v>
      </c>
      <c r="M1166" s="12">
        <f t="shared" si="61"/>
        <v>10912458.666666668</v>
      </c>
      <c r="N1166" s="12">
        <f t="shared" si="62"/>
        <v>9979776</v>
      </c>
      <c r="O1166" s="2">
        <f t="shared" si="63"/>
        <v>17732745.333333336</v>
      </c>
      <c r="P1166" s="32">
        <v>0.3</v>
      </c>
    </row>
    <row r="1167" spans="1:16" ht="24" hidden="1" customHeight="1" x14ac:dyDescent="0.2">
      <c r="A1167" s="13">
        <v>1142</v>
      </c>
      <c r="B1167" s="14" t="s">
        <v>713</v>
      </c>
      <c r="C1167" s="14" t="s">
        <v>1337</v>
      </c>
      <c r="D1167" s="14" t="s">
        <v>1362</v>
      </c>
      <c r="E1167" s="15">
        <v>132140370010021</v>
      </c>
      <c r="F1167" s="13">
        <v>17</v>
      </c>
      <c r="G1167" s="13">
        <v>23</v>
      </c>
      <c r="H1167" s="13">
        <v>40</v>
      </c>
      <c r="I1167" s="11">
        <v>12913986.666666666</v>
      </c>
      <c r="J1167" s="11">
        <v>11860560</v>
      </c>
      <c r="K1167" s="11">
        <v>12913986.666666666</v>
      </c>
      <c r="L1167" s="11">
        <v>11860560</v>
      </c>
      <c r="M1167" s="11">
        <f t="shared" si="61"/>
        <v>10331189.333333334</v>
      </c>
      <c r="N1167" s="11">
        <f t="shared" si="62"/>
        <v>9488448</v>
      </c>
      <c r="O1167" s="2">
        <f t="shared" si="63"/>
        <v>16788182.666666664</v>
      </c>
      <c r="P1167" s="32">
        <v>0.3</v>
      </c>
    </row>
    <row r="1168" spans="1:16" ht="24" hidden="1" customHeight="1" x14ac:dyDescent="0.2">
      <c r="A1168" s="8">
        <v>1143</v>
      </c>
      <c r="B1168" s="9" t="s">
        <v>713</v>
      </c>
      <c r="C1168" s="9" t="s">
        <v>1337</v>
      </c>
      <c r="D1168" s="9" t="s">
        <v>1363</v>
      </c>
      <c r="E1168" s="10">
        <v>214140370060011</v>
      </c>
      <c r="F1168" s="8">
        <v>10</v>
      </c>
      <c r="G1168" s="8">
        <v>30</v>
      </c>
      <c r="H1168" s="8">
        <v>40</v>
      </c>
      <c r="I1168" s="11">
        <v>12882053.333333334</v>
      </c>
      <c r="J1168" s="11">
        <v>11730933.333333334</v>
      </c>
      <c r="K1168" s="12">
        <v>12882053.333333334</v>
      </c>
      <c r="L1168" s="12">
        <v>11730933.333333334</v>
      </c>
      <c r="M1168" s="12">
        <f t="shared" si="61"/>
        <v>10305642.666666668</v>
      </c>
      <c r="N1168" s="12">
        <f t="shared" si="62"/>
        <v>9384746.6666666679</v>
      </c>
      <c r="O1168" s="2">
        <f t="shared" si="63"/>
        <v>16746669.333333334</v>
      </c>
      <c r="P1168" s="32">
        <v>0.3</v>
      </c>
    </row>
    <row r="1169" spans="1:16" ht="24" hidden="1" customHeight="1" x14ac:dyDescent="0.2">
      <c r="A1169" s="13">
        <v>1144</v>
      </c>
      <c r="B1169" s="14" t="s">
        <v>713</v>
      </c>
      <c r="C1169" s="14" t="s">
        <v>1337</v>
      </c>
      <c r="D1169" s="14" t="s">
        <v>1364</v>
      </c>
      <c r="E1169" s="15">
        <v>214140370060031</v>
      </c>
      <c r="F1169" s="13">
        <v>18</v>
      </c>
      <c r="G1169" s="13">
        <v>22</v>
      </c>
      <c r="H1169" s="13">
        <v>40</v>
      </c>
      <c r="I1169" s="11">
        <v>12836320</v>
      </c>
      <c r="J1169" s="11">
        <v>11716693.333333334</v>
      </c>
      <c r="K1169" s="11">
        <v>12836320</v>
      </c>
      <c r="L1169" s="11">
        <v>11716693.333333334</v>
      </c>
      <c r="M1169" s="11">
        <f t="shared" si="61"/>
        <v>10269056</v>
      </c>
      <c r="N1169" s="11">
        <f t="shared" si="62"/>
        <v>9373354.6666666679</v>
      </c>
      <c r="O1169" s="2">
        <f t="shared" si="63"/>
        <v>16687216</v>
      </c>
      <c r="P1169" s="32">
        <v>0.3</v>
      </c>
    </row>
    <row r="1170" spans="1:16" ht="24" hidden="1" customHeight="1" x14ac:dyDescent="0.2">
      <c r="A1170" s="8">
        <v>1145</v>
      </c>
      <c r="B1170" s="9" t="s">
        <v>713</v>
      </c>
      <c r="C1170" s="9" t="s">
        <v>1337</v>
      </c>
      <c r="D1170" s="9" t="s">
        <v>1365</v>
      </c>
      <c r="E1170" s="10">
        <v>214140370060001</v>
      </c>
      <c r="F1170" s="8">
        <v>43</v>
      </c>
      <c r="G1170" s="8">
        <v>71</v>
      </c>
      <c r="H1170" s="8">
        <v>114</v>
      </c>
      <c r="I1170" s="11">
        <v>35845733.333333336</v>
      </c>
      <c r="J1170" s="11">
        <v>32705493.333333332</v>
      </c>
      <c r="K1170" s="12">
        <v>35845733.333333336</v>
      </c>
      <c r="L1170" s="12">
        <v>32705493.333333332</v>
      </c>
      <c r="M1170" s="12">
        <f t="shared" si="61"/>
        <v>28676586.666666672</v>
      </c>
      <c r="N1170" s="12">
        <f t="shared" si="62"/>
        <v>26164394.666666668</v>
      </c>
      <c r="O1170" s="2">
        <f t="shared" si="63"/>
        <v>46599453.333333336</v>
      </c>
      <c r="P1170" s="32">
        <v>0.3</v>
      </c>
    </row>
    <row r="1171" spans="1:16" ht="24" hidden="1" customHeight="1" x14ac:dyDescent="0.2">
      <c r="A1171" s="13">
        <v>1146</v>
      </c>
      <c r="B1171" s="14" t="s">
        <v>713</v>
      </c>
      <c r="C1171" s="14" t="s">
        <v>1337</v>
      </c>
      <c r="D1171" s="14" t="s">
        <v>1366</v>
      </c>
      <c r="E1171" s="15">
        <v>311930370080011</v>
      </c>
      <c r="F1171" s="13">
        <v>20</v>
      </c>
      <c r="G1171" s="13">
        <v>30</v>
      </c>
      <c r="H1171" s="13">
        <v>50</v>
      </c>
      <c r="I1171" s="11">
        <v>13720666.666666666</v>
      </c>
      <c r="J1171" s="11">
        <v>12560640</v>
      </c>
      <c r="K1171" s="11">
        <v>13720666.666666666</v>
      </c>
      <c r="L1171" s="11">
        <v>12560640</v>
      </c>
      <c r="M1171" s="11">
        <f t="shared" si="61"/>
        <v>10976533.333333334</v>
      </c>
      <c r="N1171" s="11">
        <f t="shared" si="62"/>
        <v>10048512</v>
      </c>
      <c r="O1171" s="2">
        <f t="shared" si="63"/>
        <v>17836866.666666664</v>
      </c>
      <c r="P1171" s="32">
        <v>0.3</v>
      </c>
    </row>
    <row r="1172" spans="1:16" ht="24" hidden="1" customHeight="1" x14ac:dyDescent="0.2">
      <c r="A1172" s="8">
        <v>1147</v>
      </c>
      <c r="B1172" s="9" t="s">
        <v>713</v>
      </c>
      <c r="C1172" s="9" t="s">
        <v>1337</v>
      </c>
      <c r="D1172" s="9" t="s">
        <v>1367</v>
      </c>
      <c r="E1172" s="10">
        <v>214140370080001</v>
      </c>
      <c r="F1172" s="8">
        <v>135</v>
      </c>
      <c r="G1172" s="8">
        <v>297</v>
      </c>
      <c r="H1172" s="8">
        <v>432</v>
      </c>
      <c r="I1172" s="11">
        <v>135101693.33333334</v>
      </c>
      <c r="J1172" s="11">
        <v>123725360</v>
      </c>
      <c r="K1172" s="12">
        <v>135101693.33333334</v>
      </c>
      <c r="L1172" s="12">
        <v>123725360</v>
      </c>
      <c r="M1172" s="12">
        <f t="shared" si="61"/>
        <v>108081354.66666669</v>
      </c>
      <c r="N1172" s="12">
        <f t="shared" si="62"/>
        <v>98980288</v>
      </c>
      <c r="O1172" s="2">
        <f t="shared" si="63"/>
        <v>175632201.33333334</v>
      </c>
      <c r="P1172" s="32">
        <v>0.3</v>
      </c>
    </row>
    <row r="1173" spans="1:16" ht="24" hidden="1" customHeight="1" x14ac:dyDescent="0.2">
      <c r="A1173" s="13">
        <v>1148</v>
      </c>
      <c r="B1173" s="14" t="s">
        <v>713</v>
      </c>
      <c r="C1173" s="14" t="s">
        <v>1368</v>
      </c>
      <c r="D1173" s="14" t="s">
        <v>1369</v>
      </c>
      <c r="E1173" s="15" t="s">
        <v>1370</v>
      </c>
      <c r="F1173" s="13">
        <v>252</v>
      </c>
      <c r="G1173" s="13">
        <v>468</v>
      </c>
      <c r="H1173" s="13">
        <v>720</v>
      </c>
      <c r="I1173" s="11">
        <v>176361120</v>
      </c>
      <c r="J1173" s="11">
        <v>153993360</v>
      </c>
      <c r="K1173" s="11">
        <v>176361120</v>
      </c>
      <c r="L1173" s="11">
        <v>153993360</v>
      </c>
      <c r="M1173" s="11">
        <f t="shared" si="61"/>
        <v>141088896</v>
      </c>
      <c r="N1173" s="11">
        <f t="shared" si="62"/>
        <v>123194688</v>
      </c>
      <c r="O1173" s="2">
        <f t="shared" si="63"/>
        <v>211633344</v>
      </c>
      <c r="P1173" s="32">
        <v>0.2</v>
      </c>
    </row>
    <row r="1174" spans="1:16" ht="24" hidden="1" customHeight="1" x14ac:dyDescent="0.2">
      <c r="A1174" s="8">
        <v>1149</v>
      </c>
      <c r="B1174" s="9" t="s">
        <v>713</v>
      </c>
      <c r="C1174" s="9" t="s">
        <v>1368</v>
      </c>
      <c r="D1174" s="9" t="s">
        <v>1371</v>
      </c>
      <c r="E1174" s="10" t="s">
        <v>1372</v>
      </c>
      <c r="F1174" s="8">
        <v>42</v>
      </c>
      <c r="G1174" s="8">
        <v>180</v>
      </c>
      <c r="H1174" s="8">
        <v>222</v>
      </c>
      <c r="I1174" s="11">
        <v>55592160</v>
      </c>
      <c r="J1174" s="11">
        <v>49261760</v>
      </c>
      <c r="K1174" s="12">
        <v>55592160</v>
      </c>
      <c r="L1174" s="12">
        <v>49261760</v>
      </c>
      <c r="M1174" s="12">
        <f t="shared" si="61"/>
        <v>44473728</v>
      </c>
      <c r="N1174" s="12">
        <f t="shared" si="62"/>
        <v>39409408</v>
      </c>
      <c r="O1174" s="2">
        <f t="shared" si="63"/>
        <v>66710592</v>
      </c>
      <c r="P1174" s="32">
        <v>0.2</v>
      </c>
    </row>
    <row r="1175" spans="1:16" ht="24" hidden="1" customHeight="1" x14ac:dyDescent="0.2">
      <c r="A1175" s="13">
        <v>1150</v>
      </c>
      <c r="B1175" s="14" t="s">
        <v>713</v>
      </c>
      <c r="C1175" s="14" t="s">
        <v>1368</v>
      </c>
      <c r="D1175" s="14" t="s">
        <v>1373</v>
      </c>
      <c r="E1175" s="15">
        <v>754220390020001</v>
      </c>
      <c r="F1175" s="13">
        <v>42</v>
      </c>
      <c r="G1175" s="13">
        <v>86</v>
      </c>
      <c r="H1175" s="13">
        <v>128</v>
      </c>
      <c r="I1175" s="11">
        <v>31624800</v>
      </c>
      <c r="J1175" s="11">
        <v>27894560</v>
      </c>
      <c r="K1175" s="11">
        <v>31624800</v>
      </c>
      <c r="L1175" s="11">
        <v>27894560</v>
      </c>
      <c r="M1175" s="11">
        <f t="shared" si="61"/>
        <v>25299840</v>
      </c>
      <c r="N1175" s="11">
        <f t="shared" si="62"/>
        <v>22315648</v>
      </c>
      <c r="O1175" s="2">
        <f t="shared" si="63"/>
        <v>37949760</v>
      </c>
      <c r="P1175" s="32">
        <v>0.2</v>
      </c>
    </row>
    <row r="1176" spans="1:16" ht="24" hidden="1" customHeight="1" x14ac:dyDescent="0.2">
      <c r="A1176" s="8">
        <v>1151</v>
      </c>
      <c r="B1176" s="9" t="s">
        <v>713</v>
      </c>
      <c r="C1176" s="9" t="s">
        <v>1368</v>
      </c>
      <c r="D1176" s="9" t="s">
        <v>1374</v>
      </c>
      <c r="E1176" s="10">
        <v>811220390130001</v>
      </c>
      <c r="F1176" s="8">
        <v>51</v>
      </c>
      <c r="G1176" s="8">
        <v>195</v>
      </c>
      <c r="H1176" s="8">
        <v>246</v>
      </c>
      <c r="I1176" s="11">
        <v>60766560</v>
      </c>
      <c r="J1176" s="11">
        <v>53640960</v>
      </c>
      <c r="K1176" s="12">
        <v>60766560</v>
      </c>
      <c r="L1176" s="12">
        <v>53640960</v>
      </c>
      <c r="M1176" s="12">
        <f t="shared" si="61"/>
        <v>48613248</v>
      </c>
      <c r="N1176" s="12">
        <f t="shared" si="62"/>
        <v>42912768</v>
      </c>
      <c r="O1176" s="2">
        <f t="shared" si="63"/>
        <v>72919872</v>
      </c>
      <c r="P1176" s="32">
        <v>0.2</v>
      </c>
    </row>
    <row r="1177" spans="1:16" ht="24" hidden="1" customHeight="1" x14ac:dyDescent="0.2">
      <c r="A1177" s="13">
        <v>1152</v>
      </c>
      <c r="B1177" s="14" t="s">
        <v>713</v>
      </c>
      <c r="C1177" s="14" t="s">
        <v>1368</v>
      </c>
      <c r="D1177" s="14" t="s">
        <v>1375</v>
      </c>
      <c r="E1177" s="15" t="s">
        <v>1376</v>
      </c>
      <c r="F1177" s="13">
        <v>51</v>
      </c>
      <c r="G1177" s="13">
        <v>195</v>
      </c>
      <c r="H1177" s="13">
        <v>246</v>
      </c>
      <c r="I1177" s="11">
        <v>60564960</v>
      </c>
      <c r="J1177" s="11">
        <v>53429280</v>
      </c>
      <c r="K1177" s="11">
        <v>60564960</v>
      </c>
      <c r="L1177" s="11">
        <v>53429280</v>
      </c>
      <c r="M1177" s="11">
        <f t="shared" si="61"/>
        <v>48451968</v>
      </c>
      <c r="N1177" s="11">
        <f t="shared" si="62"/>
        <v>42743424</v>
      </c>
      <c r="O1177" s="2">
        <f t="shared" si="63"/>
        <v>72677952</v>
      </c>
      <c r="P1177" s="32">
        <v>0.2</v>
      </c>
    </row>
    <row r="1178" spans="1:16" ht="24" hidden="1" customHeight="1" x14ac:dyDescent="0.2">
      <c r="A1178" s="8">
        <v>1153</v>
      </c>
      <c r="B1178" s="9" t="s">
        <v>713</v>
      </c>
      <c r="C1178" s="9" t="s">
        <v>1368</v>
      </c>
      <c r="D1178" s="9" t="s">
        <v>1377</v>
      </c>
      <c r="E1178" s="10">
        <v>811120390290001</v>
      </c>
      <c r="F1178" s="8">
        <v>21</v>
      </c>
      <c r="G1178" s="8">
        <v>86</v>
      </c>
      <c r="H1178" s="8">
        <v>107</v>
      </c>
      <c r="I1178" s="11">
        <v>26435520</v>
      </c>
      <c r="J1178" s="11">
        <v>23168640</v>
      </c>
      <c r="K1178" s="12">
        <v>26435520</v>
      </c>
      <c r="L1178" s="12">
        <v>23168640</v>
      </c>
      <c r="M1178" s="12">
        <f t="shared" si="61"/>
        <v>21148416</v>
      </c>
      <c r="N1178" s="12">
        <f t="shared" si="62"/>
        <v>18534912</v>
      </c>
      <c r="O1178" s="2">
        <f t="shared" si="63"/>
        <v>31722624</v>
      </c>
      <c r="P1178" s="32">
        <v>0.2</v>
      </c>
    </row>
    <row r="1179" spans="1:16" ht="24" hidden="1" customHeight="1" x14ac:dyDescent="0.2">
      <c r="A1179" s="13">
        <v>1154</v>
      </c>
      <c r="B1179" s="14" t="s">
        <v>713</v>
      </c>
      <c r="C1179" s="14" t="s">
        <v>1368</v>
      </c>
      <c r="D1179" s="14" t="s">
        <v>1378</v>
      </c>
      <c r="E1179" s="15" t="s">
        <v>1379</v>
      </c>
      <c r="F1179" s="13">
        <v>21</v>
      </c>
      <c r="G1179" s="13">
        <v>86</v>
      </c>
      <c r="H1179" s="13">
        <v>107</v>
      </c>
      <c r="I1179" s="11">
        <v>26354880</v>
      </c>
      <c r="J1179" s="11">
        <v>23208960</v>
      </c>
      <c r="K1179" s="11">
        <v>26354880</v>
      </c>
      <c r="L1179" s="11">
        <v>23208960</v>
      </c>
      <c r="M1179" s="11">
        <f t="shared" ref="M1179:M1242" si="64">K1179*0.8</f>
        <v>21083904</v>
      </c>
      <c r="N1179" s="11">
        <f t="shared" ref="N1179:N1242" si="65">L1179*0.8</f>
        <v>18567168</v>
      </c>
      <c r="O1179" s="2">
        <f t="shared" si="63"/>
        <v>31625856</v>
      </c>
      <c r="P1179" s="32">
        <v>0.2</v>
      </c>
    </row>
    <row r="1180" spans="1:16" ht="24" hidden="1" customHeight="1" x14ac:dyDescent="0.2">
      <c r="A1180" s="8">
        <v>1155</v>
      </c>
      <c r="B1180" s="9" t="s">
        <v>713</v>
      </c>
      <c r="C1180" s="9" t="s">
        <v>1368</v>
      </c>
      <c r="D1180" s="9" t="s">
        <v>1380</v>
      </c>
      <c r="E1180" s="10">
        <v>931120390040001</v>
      </c>
      <c r="F1180" s="8">
        <v>100</v>
      </c>
      <c r="G1180" s="8">
        <v>300</v>
      </c>
      <c r="H1180" s="8">
        <v>400</v>
      </c>
      <c r="I1180" s="11">
        <v>98490240</v>
      </c>
      <c r="J1180" s="11">
        <v>86990880</v>
      </c>
      <c r="K1180" s="12">
        <v>98490240</v>
      </c>
      <c r="L1180" s="12">
        <v>86990880</v>
      </c>
      <c r="M1180" s="12">
        <f t="shared" si="64"/>
        <v>78792192</v>
      </c>
      <c r="N1180" s="12">
        <f t="shared" si="65"/>
        <v>69592704</v>
      </c>
      <c r="O1180" s="2">
        <f t="shared" si="63"/>
        <v>118188288</v>
      </c>
      <c r="P1180" s="32">
        <v>0.2</v>
      </c>
    </row>
    <row r="1181" spans="1:16" ht="24" hidden="1" customHeight="1" x14ac:dyDescent="0.2">
      <c r="A1181" s="13">
        <v>1156</v>
      </c>
      <c r="B1181" s="14" t="s">
        <v>713</v>
      </c>
      <c r="C1181" s="14" t="s">
        <v>1368</v>
      </c>
      <c r="D1181" s="14" t="s">
        <v>1381</v>
      </c>
      <c r="E1181" s="15" t="s">
        <v>1382</v>
      </c>
      <c r="F1181" s="13">
        <v>100</v>
      </c>
      <c r="G1181" s="13">
        <v>300</v>
      </c>
      <c r="H1181" s="13">
        <v>400</v>
      </c>
      <c r="I1181" s="11">
        <v>98339040</v>
      </c>
      <c r="J1181" s="11">
        <v>86890080</v>
      </c>
      <c r="K1181" s="11">
        <v>98339040</v>
      </c>
      <c r="L1181" s="11">
        <v>86890080</v>
      </c>
      <c r="M1181" s="11">
        <f t="shared" si="64"/>
        <v>78671232</v>
      </c>
      <c r="N1181" s="11">
        <f t="shared" si="65"/>
        <v>69512064</v>
      </c>
      <c r="O1181" s="2">
        <f t="shared" si="63"/>
        <v>118006848</v>
      </c>
      <c r="P1181" s="32">
        <v>0.2</v>
      </c>
    </row>
    <row r="1182" spans="1:16" ht="24" hidden="1" customHeight="1" x14ac:dyDescent="0.2">
      <c r="A1182" s="8">
        <v>1157</v>
      </c>
      <c r="B1182" s="9" t="s">
        <v>713</v>
      </c>
      <c r="C1182" s="9" t="s">
        <v>1383</v>
      </c>
      <c r="D1182" s="9" t="s">
        <v>1384</v>
      </c>
      <c r="E1182" s="10">
        <v>343230300020011</v>
      </c>
      <c r="F1182" s="8">
        <v>60</v>
      </c>
      <c r="G1182" s="8">
        <v>190</v>
      </c>
      <c r="H1182" s="8">
        <v>250</v>
      </c>
      <c r="I1182" s="11">
        <v>66282180.208333336</v>
      </c>
      <c r="J1182" s="11">
        <v>60604766.875</v>
      </c>
      <c r="K1182" s="12">
        <v>66282180.208333336</v>
      </c>
      <c r="L1182" s="12">
        <v>60604766.875</v>
      </c>
      <c r="M1182" s="12">
        <f t="shared" si="64"/>
        <v>53025744.166666672</v>
      </c>
      <c r="N1182" s="12">
        <f t="shared" si="65"/>
        <v>48483813.5</v>
      </c>
      <c r="O1182" s="2">
        <f t="shared" si="63"/>
        <v>79538616.25</v>
      </c>
      <c r="P1182" s="32">
        <v>0.2</v>
      </c>
    </row>
    <row r="1183" spans="1:16" ht="24" hidden="1" customHeight="1" x14ac:dyDescent="0.2">
      <c r="A1183" s="13">
        <v>1158</v>
      </c>
      <c r="B1183" s="14" t="s">
        <v>713</v>
      </c>
      <c r="C1183" s="14" t="s">
        <v>1383</v>
      </c>
      <c r="D1183" s="14" t="s">
        <v>773</v>
      </c>
      <c r="E1183" s="15">
        <v>741120300010001</v>
      </c>
      <c r="F1183" s="13">
        <v>59</v>
      </c>
      <c r="G1183" s="13">
        <v>78</v>
      </c>
      <c r="H1183" s="13">
        <v>137</v>
      </c>
      <c r="I1183" s="11">
        <v>35337481.875</v>
      </c>
      <c r="J1183" s="11">
        <v>32676441.875</v>
      </c>
      <c r="K1183" s="11">
        <v>35337481.875</v>
      </c>
      <c r="L1183" s="11">
        <v>32676441.875</v>
      </c>
      <c r="M1183" s="11">
        <f t="shared" si="64"/>
        <v>28269985.5</v>
      </c>
      <c r="N1183" s="11">
        <f t="shared" si="65"/>
        <v>26141153.5</v>
      </c>
      <c r="O1183" s="2">
        <f t="shared" si="63"/>
        <v>42404978.25</v>
      </c>
      <c r="P1183" s="32">
        <v>0.2</v>
      </c>
    </row>
    <row r="1184" spans="1:16" ht="24" hidden="1" customHeight="1" x14ac:dyDescent="0.2">
      <c r="A1184" s="8">
        <v>1159</v>
      </c>
      <c r="B1184" s="9" t="s">
        <v>713</v>
      </c>
      <c r="C1184" s="9" t="s">
        <v>1383</v>
      </c>
      <c r="D1184" s="9" t="s">
        <v>1385</v>
      </c>
      <c r="E1184" s="10">
        <v>343230300020021</v>
      </c>
      <c r="F1184" s="8">
        <v>18</v>
      </c>
      <c r="G1184" s="8">
        <v>42</v>
      </c>
      <c r="H1184" s="8">
        <v>60</v>
      </c>
      <c r="I1184" s="11">
        <v>18316380.208333332</v>
      </c>
      <c r="J1184" s="11">
        <v>16832886.875</v>
      </c>
      <c r="K1184" s="12">
        <v>18316380.208333332</v>
      </c>
      <c r="L1184" s="12">
        <v>16832886.875</v>
      </c>
      <c r="M1184" s="12">
        <f t="shared" si="64"/>
        <v>14653104.166666666</v>
      </c>
      <c r="N1184" s="12">
        <f t="shared" si="65"/>
        <v>13466309.5</v>
      </c>
      <c r="O1184" s="2">
        <f t="shared" si="63"/>
        <v>21979656.25</v>
      </c>
      <c r="P1184" s="32">
        <v>0.2</v>
      </c>
    </row>
    <row r="1185" spans="1:16" ht="24" hidden="1" customHeight="1" x14ac:dyDescent="0.2">
      <c r="A1185" s="13">
        <v>1160</v>
      </c>
      <c r="B1185" s="14" t="s">
        <v>713</v>
      </c>
      <c r="C1185" s="14" t="s">
        <v>1383</v>
      </c>
      <c r="D1185" s="14" t="s">
        <v>1386</v>
      </c>
      <c r="E1185" s="15">
        <v>343230300020061</v>
      </c>
      <c r="F1185" s="13">
        <v>21</v>
      </c>
      <c r="G1185" s="13">
        <v>9</v>
      </c>
      <c r="H1185" s="13">
        <v>30</v>
      </c>
      <c r="I1185" s="11">
        <v>9055398.541666666</v>
      </c>
      <c r="J1185" s="11">
        <v>8389131.875</v>
      </c>
      <c r="K1185" s="11">
        <v>9055398.541666666</v>
      </c>
      <c r="L1185" s="11">
        <v>8389131.875</v>
      </c>
      <c r="M1185" s="11">
        <f t="shared" si="64"/>
        <v>7244318.833333333</v>
      </c>
      <c r="N1185" s="11">
        <f t="shared" si="65"/>
        <v>6711305.5</v>
      </c>
      <c r="O1185" s="2">
        <f t="shared" si="63"/>
        <v>10866478.25</v>
      </c>
      <c r="P1185" s="32">
        <v>0.2</v>
      </c>
    </row>
    <row r="1186" spans="1:16" ht="24" hidden="1" customHeight="1" x14ac:dyDescent="0.2">
      <c r="A1186" s="8">
        <v>1161</v>
      </c>
      <c r="B1186" s="9" t="s">
        <v>713</v>
      </c>
      <c r="C1186" s="9" t="s">
        <v>1383</v>
      </c>
      <c r="D1186" s="9" t="s">
        <v>1387</v>
      </c>
      <c r="E1186" s="10">
        <v>711120300060001</v>
      </c>
      <c r="F1186" s="8">
        <v>76</v>
      </c>
      <c r="G1186" s="8">
        <v>171</v>
      </c>
      <c r="H1186" s="8">
        <v>247</v>
      </c>
      <c r="I1186" s="11">
        <v>60155061.875</v>
      </c>
      <c r="J1186" s="11">
        <v>55471808.541666664</v>
      </c>
      <c r="K1186" s="12">
        <v>60155061.875</v>
      </c>
      <c r="L1186" s="12">
        <v>55471808.541666664</v>
      </c>
      <c r="M1186" s="12">
        <f t="shared" si="64"/>
        <v>48124049.5</v>
      </c>
      <c r="N1186" s="12">
        <f t="shared" si="65"/>
        <v>44377446.833333336</v>
      </c>
      <c r="O1186" s="2">
        <f t="shared" si="63"/>
        <v>72186074.25</v>
      </c>
      <c r="P1186" s="32">
        <v>0.2</v>
      </c>
    </row>
    <row r="1187" spans="1:16" ht="24" hidden="1" customHeight="1" x14ac:dyDescent="0.2">
      <c r="A1187" s="13">
        <v>1162</v>
      </c>
      <c r="B1187" s="14" t="s">
        <v>713</v>
      </c>
      <c r="C1187" s="14" t="s">
        <v>1383</v>
      </c>
      <c r="D1187" s="14" t="s">
        <v>1388</v>
      </c>
      <c r="E1187" s="15" t="s">
        <v>1389</v>
      </c>
      <c r="F1187" s="13">
        <v>50</v>
      </c>
      <c r="G1187" s="13">
        <v>296</v>
      </c>
      <c r="H1187" s="13">
        <v>346</v>
      </c>
      <c r="I1187" s="11">
        <v>84994080</v>
      </c>
      <c r="J1187" s="11">
        <v>75193040</v>
      </c>
      <c r="K1187" s="11">
        <v>84994080</v>
      </c>
      <c r="L1187" s="11">
        <v>75193040</v>
      </c>
      <c r="M1187" s="11">
        <f t="shared" si="64"/>
        <v>67995264</v>
      </c>
      <c r="N1187" s="11">
        <f t="shared" si="65"/>
        <v>60154432</v>
      </c>
      <c r="O1187" s="2">
        <f t="shared" si="63"/>
        <v>101992896</v>
      </c>
      <c r="P1187" s="32">
        <v>0.2</v>
      </c>
    </row>
    <row r="1188" spans="1:16" ht="24" hidden="1" customHeight="1" x14ac:dyDescent="0.2">
      <c r="A1188" s="8">
        <v>1163</v>
      </c>
      <c r="B1188" s="9" t="s">
        <v>713</v>
      </c>
      <c r="C1188" s="9" t="s">
        <v>1383</v>
      </c>
      <c r="D1188" s="9" t="s">
        <v>1390</v>
      </c>
      <c r="E1188" s="10">
        <v>711120300020002</v>
      </c>
      <c r="F1188" s="8">
        <v>23</v>
      </c>
      <c r="G1188" s="8">
        <v>97</v>
      </c>
      <c r="H1188" s="8">
        <v>120</v>
      </c>
      <c r="I1188" s="11">
        <v>31127616.875</v>
      </c>
      <c r="J1188" s="11">
        <v>28795003.541666668</v>
      </c>
      <c r="K1188" s="12">
        <v>31127616.875</v>
      </c>
      <c r="L1188" s="12">
        <v>28795003.541666668</v>
      </c>
      <c r="M1188" s="12">
        <f t="shared" si="64"/>
        <v>24902093.5</v>
      </c>
      <c r="N1188" s="12">
        <f t="shared" si="65"/>
        <v>23036002.833333336</v>
      </c>
      <c r="O1188" s="2">
        <f t="shared" si="63"/>
        <v>37353140.25</v>
      </c>
      <c r="P1188" s="32">
        <v>0.2</v>
      </c>
    </row>
    <row r="1189" spans="1:16" ht="24" hidden="1" customHeight="1" x14ac:dyDescent="0.2">
      <c r="A1189" s="13">
        <v>1164</v>
      </c>
      <c r="B1189" s="14" t="s">
        <v>713</v>
      </c>
      <c r="C1189" s="14" t="s">
        <v>1383</v>
      </c>
      <c r="D1189" s="14" t="s">
        <v>1391</v>
      </c>
      <c r="E1189" s="15">
        <v>343230300020031</v>
      </c>
      <c r="F1189" s="13">
        <v>8</v>
      </c>
      <c r="G1189" s="13">
        <v>32</v>
      </c>
      <c r="H1189" s="13">
        <v>40</v>
      </c>
      <c r="I1189" s="11">
        <v>13530496.875</v>
      </c>
      <c r="J1189" s="11">
        <v>11403936.875</v>
      </c>
      <c r="K1189" s="11">
        <v>13530496.875</v>
      </c>
      <c r="L1189" s="11">
        <v>11403936.875</v>
      </c>
      <c r="M1189" s="11">
        <f t="shared" si="64"/>
        <v>10824397.5</v>
      </c>
      <c r="N1189" s="11">
        <f t="shared" si="65"/>
        <v>9123149.5</v>
      </c>
      <c r="O1189" s="2">
        <f t="shared" si="63"/>
        <v>16236596.25</v>
      </c>
      <c r="P1189" s="32">
        <v>0.2</v>
      </c>
    </row>
    <row r="1190" spans="1:16" ht="24" hidden="1" customHeight="1" x14ac:dyDescent="0.2">
      <c r="A1190" s="8">
        <v>1165</v>
      </c>
      <c r="B1190" s="9" t="s">
        <v>713</v>
      </c>
      <c r="C1190" s="9" t="s">
        <v>1383</v>
      </c>
      <c r="D1190" s="9" t="s">
        <v>1392</v>
      </c>
      <c r="E1190" s="10">
        <v>311830300020011</v>
      </c>
      <c r="F1190" s="8">
        <v>10</v>
      </c>
      <c r="G1190" s="8">
        <v>60</v>
      </c>
      <c r="H1190" s="8">
        <v>70</v>
      </c>
      <c r="I1190" s="11">
        <v>21680581.875</v>
      </c>
      <c r="J1190" s="11">
        <v>19995301.875</v>
      </c>
      <c r="K1190" s="12">
        <v>21680581.875</v>
      </c>
      <c r="L1190" s="12">
        <v>19995301.875</v>
      </c>
      <c r="M1190" s="12">
        <f t="shared" si="64"/>
        <v>17344465.5</v>
      </c>
      <c r="N1190" s="12">
        <f t="shared" si="65"/>
        <v>15996241.5</v>
      </c>
      <c r="O1190" s="2">
        <f t="shared" si="63"/>
        <v>26016698.25</v>
      </c>
      <c r="P1190" s="32">
        <v>0.2</v>
      </c>
    </row>
    <row r="1191" spans="1:16" ht="24" hidden="1" customHeight="1" x14ac:dyDescent="0.2">
      <c r="A1191" s="13">
        <v>1166</v>
      </c>
      <c r="B1191" s="14" t="s">
        <v>713</v>
      </c>
      <c r="C1191" s="14" t="s">
        <v>1383</v>
      </c>
      <c r="D1191" s="14" t="s">
        <v>1393</v>
      </c>
      <c r="E1191" s="15" t="s">
        <v>1394</v>
      </c>
      <c r="F1191" s="13">
        <v>30</v>
      </c>
      <c r="G1191" s="13">
        <v>146</v>
      </c>
      <c r="H1191" s="13">
        <v>176</v>
      </c>
      <c r="I1191" s="11">
        <v>44106240</v>
      </c>
      <c r="J1191" s="11">
        <v>38707360</v>
      </c>
      <c r="K1191" s="11">
        <v>44106240</v>
      </c>
      <c r="L1191" s="11">
        <v>38707360</v>
      </c>
      <c r="M1191" s="11">
        <f t="shared" si="64"/>
        <v>35284992</v>
      </c>
      <c r="N1191" s="11">
        <f t="shared" si="65"/>
        <v>30965888</v>
      </c>
      <c r="O1191" s="2">
        <f t="shared" si="63"/>
        <v>52927488</v>
      </c>
      <c r="P1191" s="32">
        <v>0.2</v>
      </c>
    </row>
    <row r="1192" spans="1:16" ht="24" hidden="1" customHeight="1" x14ac:dyDescent="0.2">
      <c r="A1192" s="8">
        <v>1167</v>
      </c>
      <c r="B1192" s="9" t="s">
        <v>713</v>
      </c>
      <c r="C1192" s="9" t="s">
        <v>1383</v>
      </c>
      <c r="D1192" s="9" t="s">
        <v>1395</v>
      </c>
      <c r="E1192" s="10">
        <v>343230300080041</v>
      </c>
      <c r="F1192" s="8">
        <v>30</v>
      </c>
      <c r="G1192" s="8">
        <v>80</v>
      </c>
      <c r="H1192" s="8">
        <v>110</v>
      </c>
      <c r="I1192" s="11">
        <v>33317843.541666668</v>
      </c>
      <c r="J1192" s="11">
        <v>30839376.875</v>
      </c>
      <c r="K1192" s="12">
        <v>33317843.541666668</v>
      </c>
      <c r="L1192" s="12">
        <v>30839376.875</v>
      </c>
      <c r="M1192" s="12">
        <f t="shared" si="64"/>
        <v>26654274.833333336</v>
      </c>
      <c r="N1192" s="12">
        <f t="shared" si="65"/>
        <v>24671501.5</v>
      </c>
      <c r="O1192" s="2">
        <f t="shared" si="63"/>
        <v>39981412.25</v>
      </c>
      <c r="P1192" s="32">
        <v>0.2</v>
      </c>
    </row>
    <row r="1193" spans="1:16" ht="24" hidden="1" customHeight="1" x14ac:dyDescent="0.2">
      <c r="A1193" s="13">
        <v>1168</v>
      </c>
      <c r="B1193" s="14" t="s">
        <v>713</v>
      </c>
      <c r="C1193" s="14" t="s">
        <v>1383</v>
      </c>
      <c r="D1193" s="14" t="s">
        <v>1396</v>
      </c>
      <c r="E1193" s="15">
        <v>343230300020091</v>
      </c>
      <c r="F1193" s="13">
        <v>22</v>
      </c>
      <c r="G1193" s="13">
        <v>77</v>
      </c>
      <c r="H1193" s="13">
        <v>99</v>
      </c>
      <c r="I1193" s="11">
        <v>30171625.208333332</v>
      </c>
      <c r="J1193" s="11">
        <v>27897611.875</v>
      </c>
      <c r="K1193" s="11">
        <v>30171625.208333332</v>
      </c>
      <c r="L1193" s="11">
        <v>27897611.875</v>
      </c>
      <c r="M1193" s="11">
        <f t="shared" si="64"/>
        <v>24137300.166666668</v>
      </c>
      <c r="N1193" s="11">
        <f t="shared" si="65"/>
        <v>22318089.5</v>
      </c>
      <c r="O1193" s="2">
        <f t="shared" si="63"/>
        <v>36205950.25</v>
      </c>
      <c r="P1193" s="32">
        <v>0.2</v>
      </c>
    </row>
    <row r="1194" spans="1:16" ht="24" hidden="1" customHeight="1" x14ac:dyDescent="0.2">
      <c r="A1194" s="8">
        <v>1169</v>
      </c>
      <c r="B1194" s="9" t="s">
        <v>713</v>
      </c>
      <c r="C1194" s="9" t="s">
        <v>1383</v>
      </c>
      <c r="D1194" s="9" t="s">
        <v>1397</v>
      </c>
      <c r="E1194" s="10">
        <v>711320300030001</v>
      </c>
      <c r="F1194" s="8">
        <v>43</v>
      </c>
      <c r="G1194" s="8">
        <v>119</v>
      </c>
      <c r="H1194" s="8">
        <v>162</v>
      </c>
      <c r="I1194" s="11">
        <v>41244946.875</v>
      </c>
      <c r="J1194" s="11">
        <v>38042706.875</v>
      </c>
      <c r="K1194" s="12">
        <v>41244946.875</v>
      </c>
      <c r="L1194" s="12">
        <v>38042706.875</v>
      </c>
      <c r="M1194" s="12">
        <f t="shared" si="64"/>
        <v>32995957.5</v>
      </c>
      <c r="N1194" s="12">
        <f t="shared" si="65"/>
        <v>30434165.5</v>
      </c>
      <c r="O1194" s="2">
        <f t="shared" si="63"/>
        <v>49493936.25</v>
      </c>
      <c r="P1194" s="32">
        <v>0.2</v>
      </c>
    </row>
    <row r="1195" spans="1:16" ht="24" hidden="1" customHeight="1" x14ac:dyDescent="0.2">
      <c r="A1195" s="13">
        <v>1170</v>
      </c>
      <c r="B1195" s="14" t="s">
        <v>713</v>
      </c>
      <c r="C1195" s="14" t="s">
        <v>1383</v>
      </c>
      <c r="D1195" s="14" t="s">
        <v>1398</v>
      </c>
      <c r="E1195" s="15" t="s">
        <v>1399</v>
      </c>
      <c r="F1195" s="13">
        <v>34</v>
      </c>
      <c r="G1195" s="13">
        <v>103</v>
      </c>
      <c r="H1195" s="13">
        <v>137</v>
      </c>
      <c r="I1195" s="11">
        <v>33723120</v>
      </c>
      <c r="J1195" s="11">
        <v>29864920</v>
      </c>
      <c r="K1195" s="11">
        <v>33723120</v>
      </c>
      <c r="L1195" s="11">
        <v>29864920</v>
      </c>
      <c r="M1195" s="11">
        <f t="shared" si="64"/>
        <v>26978496</v>
      </c>
      <c r="N1195" s="11">
        <f t="shared" si="65"/>
        <v>23891936</v>
      </c>
      <c r="O1195" s="2">
        <f t="shared" si="63"/>
        <v>40467744</v>
      </c>
      <c r="P1195" s="32">
        <v>0.2</v>
      </c>
    </row>
    <row r="1196" spans="1:16" ht="24" hidden="1" customHeight="1" x14ac:dyDescent="0.2">
      <c r="A1196" s="8">
        <v>1171</v>
      </c>
      <c r="B1196" s="9" t="s">
        <v>713</v>
      </c>
      <c r="C1196" s="9" t="s">
        <v>1383</v>
      </c>
      <c r="D1196" s="9" t="s">
        <v>1400</v>
      </c>
      <c r="E1196" s="10">
        <v>712320300090001</v>
      </c>
      <c r="F1196" s="8">
        <v>46</v>
      </c>
      <c r="G1196" s="8">
        <v>250</v>
      </c>
      <c r="H1196" s="8">
        <v>296</v>
      </c>
      <c r="I1196" s="11">
        <v>70020976.875</v>
      </c>
      <c r="J1196" s="11">
        <v>64424496.875</v>
      </c>
      <c r="K1196" s="12">
        <v>70020976.875</v>
      </c>
      <c r="L1196" s="12">
        <v>64424496.875</v>
      </c>
      <c r="M1196" s="12">
        <f t="shared" si="64"/>
        <v>56016781.5</v>
      </c>
      <c r="N1196" s="12">
        <f t="shared" si="65"/>
        <v>51539597.5</v>
      </c>
      <c r="O1196" s="2">
        <f t="shared" si="63"/>
        <v>84025172.25</v>
      </c>
      <c r="P1196" s="32">
        <v>0.2</v>
      </c>
    </row>
    <row r="1197" spans="1:16" ht="24" hidden="1" customHeight="1" x14ac:dyDescent="0.2">
      <c r="A1197" s="13">
        <v>1172</v>
      </c>
      <c r="B1197" s="14" t="s">
        <v>713</v>
      </c>
      <c r="C1197" s="14" t="s">
        <v>1383</v>
      </c>
      <c r="D1197" s="14" t="s">
        <v>1401</v>
      </c>
      <c r="E1197" s="15" t="s">
        <v>1402</v>
      </c>
      <c r="F1197" s="13">
        <v>46</v>
      </c>
      <c r="G1197" s="13">
        <v>250</v>
      </c>
      <c r="H1197" s="13">
        <v>296</v>
      </c>
      <c r="I1197" s="11">
        <v>70639200</v>
      </c>
      <c r="J1197" s="11">
        <v>62063040</v>
      </c>
      <c r="K1197" s="11">
        <v>70639200</v>
      </c>
      <c r="L1197" s="11">
        <v>62063040</v>
      </c>
      <c r="M1197" s="11">
        <f t="shared" si="64"/>
        <v>56511360</v>
      </c>
      <c r="N1197" s="11">
        <f t="shared" si="65"/>
        <v>49650432</v>
      </c>
      <c r="O1197" s="2">
        <f t="shared" si="63"/>
        <v>84767040</v>
      </c>
      <c r="P1197" s="32">
        <v>0.2</v>
      </c>
    </row>
    <row r="1198" spans="1:16" ht="24" hidden="1" customHeight="1" x14ac:dyDescent="0.2">
      <c r="A1198" s="8">
        <v>1173</v>
      </c>
      <c r="B1198" s="9" t="s">
        <v>713</v>
      </c>
      <c r="C1198" s="9" t="s">
        <v>1383</v>
      </c>
      <c r="D1198" s="9" t="s">
        <v>1403</v>
      </c>
      <c r="E1198" s="10">
        <v>343230300080002</v>
      </c>
      <c r="F1198" s="8">
        <v>42</v>
      </c>
      <c r="G1198" s="8">
        <v>138</v>
      </c>
      <c r="H1198" s="8">
        <v>180</v>
      </c>
      <c r="I1198" s="11">
        <v>60363496.875</v>
      </c>
      <c r="J1198" s="11">
        <v>51071176.875</v>
      </c>
      <c r="K1198" s="12">
        <v>60363496.875</v>
      </c>
      <c r="L1198" s="12">
        <v>51071176.875</v>
      </c>
      <c r="M1198" s="12">
        <f t="shared" si="64"/>
        <v>48290797.5</v>
      </c>
      <c r="N1198" s="12">
        <f t="shared" si="65"/>
        <v>40856941.5</v>
      </c>
      <c r="O1198" s="2">
        <f t="shared" si="63"/>
        <v>72436196.25</v>
      </c>
      <c r="P1198" s="32">
        <v>0.2</v>
      </c>
    </row>
    <row r="1199" spans="1:16" ht="24" hidden="1" customHeight="1" x14ac:dyDescent="0.2">
      <c r="A1199" s="13">
        <v>1174</v>
      </c>
      <c r="B1199" s="14" t="s">
        <v>713</v>
      </c>
      <c r="C1199" s="14" t="s">
        <v>1383</v>
      </c>
      <c r="D1199" s="14" t="s">
        <v>1404</v>
      </c>
      <c r="E1199" s="15" t="s">
        <v>1405</v>
      </c>
      <c r="F1199" s="13">
        <v>104</v>
      </c>
      <c r="G1199" s="13">
        <v>624</v>
      </c>
      <c r="H1199" s="13">
        <v>728</v>
      </c>
      <c r="I1199" s="11">
        <v>180819360</v>
      </c>
      <c r="J1199" s="11">
        <v>160215120</v>
      </c>
      <c r="K1199" s="11">
        <v>180819360</v>
      </c>
      <c r="L1199" s="11">
        <v>160215120</v>
      </c>
      <c r="M1199" s="11">
        <f t="shared" si="64"/>
        <v>144655488</v>
      </c>
      <c r="N1199" s="11">
        <f t="shared" si="65"/>
        <v>128172096</v>
      </c>
      <c r="O1199" s="2">
        <f t="shared" si="63"/>
        <v>216983232</v>
      </c>
      <c r="P1199" s="32">
        <v>0.2</v>
      </c>
    </row>
    <row r="1200" spans="1:16" ht="24" hidden="1" customHeight="1" x14ac:dyDescent="0.2">
      <c r="A1200" s="8">
        <v>1175</v>
      </c>
      <c r="B1200" s="9" t="s">
        <v>713</v>
      </c>
      <c r="C1200" s="9" t="s">
        <v>1383</v>
      </c>
      <c r="D1200" s="9" t="s">
        <v>1406</v>
      </c>
      <c r="E1200" s="10">
        <v>343230300020001</v>
      </c>
      <c r="F1200" s="8">
        <v>104</v>
      </c>
      <c r="G1200" s="8">
        <v>624</v>
      </c>
      <c r="H1200" s="8">
        <v>728</v>
      </c>
      <c r="I1200" s="11">
        <v>183918010.20833334</v>
      </c>
      <c r="J1200" s="11">
        <v>167707516.875</v>
      </c>
      <c r="K1200" s="12">
        <v>183918010.20833334</v>
      </c>
      <c r="L1200" s="12">
        <v>167707516.875</v>
      </c>
      <c r="M1200" s="12">
        <f t="shared" si="64"/>
        <v>147134408.16666669</v>
      </c>
      <c r="N1200" s="12">
        <f t="shared" si="65"/>
        <v>134166013.5</v>
      </c>
      <c r="O1200" s="2">
        <f t="shared" si="63"/>
        <v>220701612.25</v>
      </c>
      <c r="P1200" s="32">
        <v>0.2</v>
      </c>
    </row>
    <row r="1201" spans="1:16" ht="24" hidden="1" customHeight="1" x14ac:dyDescent="0.2">
      <c r="A1201" s="13">
        <v>1176</v>
      </c>
      <c r="B1201" s="14" t="s">
        <v>713</v>
      </c>
      <c r="C1201" s="14" t="s">
        <v>1383</v>
      </c>
      <c r="D1201" s="14" t="s">
        <v>1407</v>
      </c>
      <c r="E1201" s="15">
        <v>712520300000011</v>
      </c>
      <c r="F1201" s="13">
        <v>13</v>
      </c>
      <c r="G1201" s="13">
        <v>35</v>
      </c>
      <c r="H1201" s="13">
        <v>48</v>
      </c>
      <c r="I1201" s="11">
        <v>12707696.875</v>
      </c>
      <c r="J1201" s="11">
        <v>11748950.208333334</v>
      </c>
      <c r="K1201" s="11">
        <v>12707696.875</v>
      </c>
      <c r="L1201" s="11">
        <v>11748950.208333334</v>
      </c>
      <c r="M1201" s="11">
        <f t="shared" si="64"/>
        <v>10166157.5</v>
      </c>
      <c r="N1201" s="11">
        <f t="shared" si="65"/>
        <v>9399160.1666666679</v>
      </c>
      <c r="O1201" s="2">
        <f t="shared" si="63"/>
        <v>15249236.25</v>
      </c>
      <c r="P1201" s="32">
        <v>0.2</v>
      </c>
    </row>
    <row r="1202" spans="1:16" ht="24" hidden="1" customHeight="1" x14ac:dyDescent="0.2">
      <c r="A1202" s="8">
        <v>1177</v>
      </c>
      <c r="B1202" s="9" t="s">
        <v>713</v>
      </c>
      <c r="C1202" s="9" t="s">
        <v>1383</v>
      </c>
      <c r="D1202" s="9" t="s">
        <v>1408</v>
      </c>
      <c r="E1202" s="10">
        <v>343230300000061</v>
      </c>
      <c r="F1202" s="8">
        <v>10</v>
      </c>
      <c r="G1202" s="8">
        <v>38</v>
      </c>
      <c r="H1202" s="8">
        <v>48</v>
      </c>
      <c r="I1202" s="11">
        <v>14741643.541666666</v>
      </c>
      <c r="J1202" s="11">
        <v>13653936.875</v>
      </c>
      <c r="K1202" s="12">
        <v>14741643.541666666</v>
      </c>
      <c r="L1202" s="12">
        <v>13653936.875</v>
      </c>
      <c r="M1202" s="12">
        <f t="shared" si="64"/>
        <v>11793314.833333334</v>
      </c>
      <c r="N1202" s="12">
        <f t="shared" si="65"/>
        <v>10923149.5</v>
      </c>
      <c r="O1202" s="2">
        <f t="shared" si="63"/>
        <v>17689972.25</v>
      </c>
      <c r="P1202" s="32">
        <v>0.2</v>
      </c>
    </row>
    <row r="1203" spans="1:16" ht="24" hidden="1" customHeight="1" x14ac:dyDescent="0.2">
      <c r="A1203" s="13">
        <v>1178</v>
      </c>
      <c r="B1203" s="14" t="s">
        <v>713</v>
      </c>
      <c r="C1203" s="14" t="s">
        <v>1383</v>
      </c>
      <c r="D1203" s="14" t="s">
        <v>1409</v>
      </c>
      <c r="E1203" s="15">
        <v>343230300000071</v>
      </c>
      <c r="F1203" s="13">
        <v>17</v>
      </c>
      <c r="G1203" s="13">
        <v>48</v>
      </c>
      <c r="H1203" s="13">
        <v>65</v>
      </c>
      <c r="I1203" s="11">
        <v>26318048.541666668</v>
      </c>
      <c r="J1203" s="11">
        <v>19057341.875</v>
      </c>
      <c r="K1203" s="11">
        <v>26318048.541666668</v>
      </c>
      <c r="L1203" s="11">
        <v>25301000</v>
      </c>
      <c r="M1203" s="11">
        <f t="shared" si="64"/>
        <v>21054438.833333336</v>
      </c>
      <c r="N1203" s="11">
        <f t="shared" si="65"/>
        <v>20240800</v>
      </c>
      <c r="O1203" s="2">
        <f t="shared" si="63"/>
        <v>31581658.25</v>
      </c>
      <c r="P1203" s="32">
        <v>0.2</v>
      </c>
    </row>
    <row r="1204" spans="1:16" ht="24" hidden="1" customHeight="1" x14ac:dyDescent="0.2">
      <c r="A1204" s="8">
        <v>1179</v>
      </c>
      <c r="B1204" s="9" t="s">
        <v>713</v>
      </c>
      <c r="C1204" s="9" t="s">
        <v>1383</v>
      </c>
      <c r="D1204" s="9" t="s">
        <v>1410</v>
      </c>
      <c r="E1204" s="10">
        <v>323430300140011</v>
      </c>
      <c r="F1204" s="8">
        <v>80</v>
      </c>
      <c r="G1204" s="8">
        <v>160</v>
      </c>
      <c r="H1204" s="8">
        <v>240</v>
      </c>
      <c r="I1204" s="11">
        <v>65826150.208333336</v>
      </c>
      <c r="J1204" s="11">
        <v>60110496.875</v>
      </c>
      <c r="K1204" s="12">
        <v>65826150.208333336</v>
      </c>
      <c r="L1204" s="12">
        <v>60110496.875</v>
      </c>
      <c r="M1204" s="12">
        <f t="shared" si="64"/>
        <v>52660920.166666672</v>
      </c>
      <c r="N1204" s="12">
        <f t="shared" si="65"/>
        <v>48088397.5</v>
      </c>
      <c r="O1204" s="2">
        <f t="shared" si="63"/>
        <v>78991380.25</v>
      </c>
      <c r="P1204" s="32">
        <v>0.2</v>
      </c>
    </row>
    <row r="1205" spans="1:16" ht="24" hidden="1" customHeight="1" x14ac:dyDescent="0.2">
      <c r="A1205" s="13">
        <v>1180</v>
      </c>
      <c r="B1205" s="14" t="s">
        <v>713</v>
      </c>
      <c r="C1205" s="14" t="s">
        <v>1383</v>
      </c>
      <c r="D1205" s="14" t="s">
        <v>1411</v>
      </c>
      <c r="E1205" s="15">
        <v>343230300160001</v>
      </c>
      <c r="F1205" s="13">
        <v>57</v>
      </c>
      <c r="G1205" s="13">
        <v>240</v>
      </c>
      <c r="H1205" s="13">
        <v>297</v>
      </c>
      <c r="I1205" s="11">
        <v>79521700.208333328</v>
      </c>
      <c r="J1205" s="11">
        <v>72789126.875</v>
      </c>
      <c r="K1205" s="11">
        <v>79521700.208333328</v>
      </c>
      <c r="L1205" s="11">
        <v>72789126.875</v>
      </c>
      <c r="M1205" s="11">
        <f t="shared" si="64"/>
        <v>63617360.166666664</v>
      </c>
      <c r="N1205" s="11">
        <f t="shared" si="65"/>
        <v>58231301.5</v>
      </c>
      <c r="O1205" s="2">
        <f t="shared" si="63"/>
        <v>95426040.25</v>
      </c>
      <c r="P1205" s="32">
        <v>0.2</v>
      </c>
    </row>
    <row r="1206" spans="1:16" ht="24" hidden="1" customHeight="1" x14ac:dyDescent="0.2">
      <c r="A1206" s="8">
        <v>1181</v>
      </c>
      <c r="B1206" s="9" t="s">
        <v>713</v>
      </c>
      <c r="C1206" s="9" t="s">
        <v>1383</v>
      </c>
      <c r="D1206" s="9" t="s">
        <v>1412</v>
      </c>
      <c r="E1206" s="10">
        <v>343230300000041</v>
      </c>
      <c r="F1206" s="8">
        <v>28</v>
      </c>
      <c r="G1206" s="8">
        <v>52</v>
      </c>
      <c r="H1206" s="8">
        <v>80</v>
      </c>
      <c r="I1206" s="11">
        <v>23467780</v>
      </c>
      <c r="J1206" s="11">
        <v>20643360</v>
      </c>
      <c r="K1206" s="12">
        <v>23467780</v>
      </c>
      <c r="L1206" s="12">
        <v>20643360</v>
      </c>
      <c r="M1206" s="12">
        <f t="shared" si="64"/>
        <v>18774224</v>
      </c>
      <c r="N1206" s="12">
        <f t="shared" si="65"/>
        <v>16514688</v>
      </c>
      <c r="O1206" s="2">
        <f t="shared" si="63"/>
        <v>28161336</v>
      </c>
      <c r="P1206" s="32">
        <v>0.2</v>
      </c>
    </row>
    <row r="1207" spans="1:16" ht="24" hidden="1" customHeight="1" x14ac:dyDescent="0.2">
      <c r="A1207" s="13">
        <v>1182</v>
      </c>
      <c r="B1207" s="14" t="s">
        <v>713</v>
      </c>
      <c r="C1207" s="14" t="s">
        <v>1383</v>
      </c>
      <c r="D1207" s="14" t="s">
        <v>1413</v>
      </c>
      <c r="E1207" s="15">
        <v>343230300130001</v>
      </c>
      <c r="F1207" s="13">
        <v>60</v>
      </c>
      <c r="G1207" s="13">
        <v>235</v>
      </c>
      <c r="H1207" s="13">
        <v>295</v>
      </c>
      <c r="I1207" s="11">
        <v>81188830.208333328</v>
      </c>
      <c r="J1207" s="11">
        <v>73167456.875</v>
      </c>
      <c r="K1207" s="11">
        <v>81188830.208333328</v>
      </c>
      <c r="L1207" s="11">
        <v>73167456.875</v>
      </c>
      <c r="M1207" s="11">
        <f t="shared" si="64"/>
        <v>64951064.166666664</v>
      </c>
      <c r="N1207" s="11">
        <f t="shared" si="65"/>
        <v>58533965.5</v>
      </c>
      <c r="O1207" s="2">
        <f t="shared" si="63"/>
        <v>97426596.25</v>
      </c>
      <c r="P1207" s="32">
        <v>0.2</v>
      </c>
    </row>
    <row r="1208" spans="1:16" ht="24" hidden="1" customHeight="1" x14ac:dyDescent="0.2">
      <c r="A1208" s="8">
        <v>1183</v>
      </c>
      <c r="B1208" s="9" t="s">
        <v>713</v>
      </c>
      <c r="C1208" s="9" t="s">
        <v>1383</v>
      </c>
      <c r="D1208" s="9" t="s">
        <v>1414</v>
      </c>
      <c r="E1208" s="10">
        <v>343230300000081</v>
      </c>
      <c r="F1208" s="8">
        <v>30</v>
      </c>
      <c r="G1208" s="8">
        <v>70</v>
      </c>
      <c r="H1208" s="8">
        <v>100</v>
      </c>
      <c r="I1208" s="11">
        <v>30311140.208333332</v>
      </c>
      <c r="J1208" s="11">
        <v>28092326.875</v>
      </c>
      <c r="K1208" s="12">
        <v>30311140.208333332</v>
      </c>
      <c r="L1208" s="12">
        <v>28092326.875</v>
      </c>
      <c r="M1208" s="12">
        <f t="shared" si="64"/>
        <v>24248912.166666668</v>
      </c>
      <c r="N1208" s="12">
        <f t="shared" si="65"/>
        <v>22473861.5</v>
      </c>
      <c r="O1208" s="2">
        <f t="shared" si="63"/>
        <v>36373368.25</v>
      </c>
      <c r="P1208" s="32">
        <v>0.2</v>
      </c>
    </row>
    <row r="1209" spans="1:16" ht="24" hidden="1" customHeight="1" x14ac:dyDescent="0.2">
      <c r="A1209" s="13">
        <v>1184</v>
      </c>
      <c r="B1209" s="14" t="s">
        <v>713</v>
      </c>
      <c r="C1209" s="14" t="s">
        <v>1383</v>
      </c>
      <c r="D1209" s="14" t="s">
        <v>1415</v>
      </c>
      <c r="E1209" s="15">
        <v>216140300030001</v>
      </c>
      <c r="F1209" s="13">
        <v>20</v>
      </c>
      <c r="G1209" s="13">
        <v>74</v>
      </c>
      <c r="H1209" s="13">
        <v>94</v>
      </c>
      <c r="I1209" s="11">
        <v>38907530.208333336</v>
      </c>
      <c r="J1209" s="11">
        <v>28170770.208333332</v>
      </c>
      <c r="K1209" s="11">
        <v>38907530.208333336</v>
      </c>
      <c r="L1209" s="11">
        <v>28170770.208333332</v>
      </c>
      <c r="M1209" s="11">
        <f t="shared" si="64"/>
        <v>31126024.166666672</v>
      </c>
      <c r="N1209" s="11">
        <f t="shared" si="65"/>
        <v>22536616.166666668</v>
      </c>
      <c r="O1209" s="2">
        <f t="shared" si="63"/>
        <v>46689036.25</v>
      </c>
      <c r="P1209" s="32">
        <v>0.2</v>
      </c>
    </row>
    <row r="1210" spans="1:16" ht="24" hidden="1" customHeight="1" x14ac:dyDescent="0.2">
      <c r="A1210" s="8">
        <v>1185</v>
      </c>
      <c r="B1210" s="9" t="s">
        <v>713</v>
      </c>
      <c r="C1210" s="9" t="s">
        <v>1383</v>
      </c>
      <c r="D1210" s="9" t="s">
        <v>1416</v>
      </c>
      <c r="E1210" s="10">
        <v>343230300080021</v>
      </c>
      <c r="F1210" s="8">
        <v>18</v>
      </c>
      <c r="G1210" s="8">
        <v>72</v>
      </c>
      <c r="H1210" s="8">
        <v>90</v>
      </c>
      <c r="I1210" s="11">
        <v>36191663.541666664</v>
      </c>
      <c r="J1210" s="11">
        <v>25280236.875</v>
      </c>
      <c r="K1210" s="12">
        <v>35165000</v>
      </c>
      <c r="L1210" s="12">
        <v>25280236.875</v>
      </c>
      <c r="M1210" s="12">
        <f t="shared" si="64"/>
        <v>28132000</v>
      </c>
      <c r="N1210" s="12">
        <f t="shared" si="65"/>
        <v>20224189.5</v>
      </c>
      <c r="O1210" s="2">
        <f t="shared" si="63"/>
        <v>42198000</v>
      </c>
      <c r="P1210" s="32">
        <v>0.2</v>
      </c>
    </row>
    <row r="1211" spans="1:16" ht="24" hidden="1" customHeight="1" x14ac:dyDescent="0.2">
      <c r="A1211" s="13">
        <v>1186</v>
      </c>
      <c r="B1211" s="14" t="s">
        <v>713</v>
      </c>
      <c r="C1211" s="14" t="s">
        <v>1383</v>
      </c>
      <c r="D1211" s="14" t="s">
        <v>1417</v>
      </c>
      <c r="E1211" s="15">
        <v>343230300080051</v>
      </c>
      <c r="F1211" s="13">
        <v>14</v>
      </c>
      <c r="G1211" s="13">
        <v>61</v>
      </c>
      <c r="H1211" s="13">
        <v>75</v>
      </c>
      <c r="I1211" s="11">
        <v>31966751.041666668</v>
      </c>
      <c r="J1211" s="11">
        <v>22831844.375</v>
      </c>
      <c r="K1211" s="11">
        <v>29318000</v>
      </c>
      <c r="L1211" s="11">
        <v>22831844.375</v>
      </c>
      <c r="M1211" s="11">
        <f t="shared" si="64"/>
        <v>23454400</v>
      </c>
      <c r="N1211" s="11">
        <f t="shared" si="65"/>
        <v>18265475.5</v>
      </c>
      <c r="O1211" s="2">
        <f t="shared" ref="O1211:O1274" si="66">K1211+K1211*P1211</f>
        <v>35181600</v>
      </c>
      <c r="P1211" s="32">
        <v>0.2</v>
      </c>
    </row>
    <row r="1212" spans="1:16" ht="24" hidden="1" customHeight="1" x14ac:dyDescent="0.2">
      <c r="A1212" s="8">
        <v>1187</v>
      </c>
      <c r="B1212" s="9" t="s">
        <v>713</v>
      </c>
      <c r="C1212" s="9" t="s">
        <v>1383</v>
      </c>
      <c r="D1212" s="9" t="s">
        <v>1418</v>
      </c>
      <c r="E1212" s="10">
        <v>343230300000091</v>
      </c>
      <c r="F1212" s="8">
        <v>6</v>
      </c>
      <c r="G1212" s="8">
        <v>34</v>
      </c>
      <c r="H1212" s="8">
        <v>40</v>
      </c>
      <c r="I1212" s="11">
        <v>12400810.208333334</v>
      </c>
      <c r="J1212" s="11">
        <v>11476716.875</v>
      </c>
      <c r="K1212" s="12">
        <v>12400810.208333334</v>
      </c>
      <c r="L1212" s="12">
        <v>11476716.875</v>
      </c>
      <c r="M1212" s="12">
        <f t="shared" si="64"/>
        <v>9920648.1666666679</v>
      </c>
      <c r="N1212" s="12">
        <f t="shared" si="65"/>
        <v>9181373.5</v>
      </c>
      <c r="O1212" s="2">
        <f t="shared" si="66"/>
        <v>14880972.25</v>
      </c>
      <c r="P1212" s="32">
        <v>0.2</v>
      </c>
    </row>
    <row r="1213" spans="1:16" ht="24" hidden="1" customHeight="1" x14ac:dyDescent="0.2">
      <c r="A1213" s="13">
        <v>1188</v>
      </c>
      <c r="B1213" s="14" t="s">
        <v>713</v>
      </c>
      <c r="C1213" s="14" t="s">
        <v>1383</v>
      </c>
      <c r="D1213" s="14" t="s">
        <v>1419</v>
      </c>
      <c r="E1213" s="15">
        <v>712420300010001</v>
      </c>
      <c r="F1213" s="13">
        <v>40</v>
      </c>
      <c r="G1213" s="13">
        <v>75</v>
      </c>
      <c r="H1213" s="13">
        <v>115</v>
      </c>
      <c r="I1213" s="11">
        <v>29549141.875</v>
      </c>
      <c r="J1213" s="11">
        <v>27345355.208333332</v>
      </c>
      <c r="K1213" s="11">
        <v>29549141.875</v>
      </c>
      <c r="L1213" s="11">
        <v>27345355.208333332</v>
      </c>
      <c r="M1213" s="11">
        <f t="shared" si="64"/>
        <v>23639313.5</v>
      </c>
      <c r="N1213" s="11">
        <f t="shared" si="65"/>
        <v>21876284.166666668</v>
      </c>
      <c r="O1213" s="2">
        <f t="shared" si="66"/>
        <v>35458970.25</v>
      </c>
      <c r="P1213" s="32">
        <v>0.2</v>
      </c>
    </row>
    <row r="1214" spans="1:16" ht="24" hidden="1" customHeight="1" x14ac:dyDescent="0.2">
      <c r="A1214" s="8">
        <v>1189</v>
      </c>
      <c r="B1214" s="9" t="s">
        <v>713</v>
      </c>
      <c r="C1214" s="9" t="s">
        <v>1383</v>
      </c>
      <c r="D1214" s="9" t="s">
        <v>1420</v>
      </c>
      <c r="E1214" s="10">
        <v>713120300080001</v>
      </c>
      <c r="F1214" s="8">
        <v>31</v>
      </c>
      <c r="G1214" s="8">
        <v>119</v>
      </c>
      <c r="H1214" s="8">
        <v>150</v>
      </c>
      <c r="I1214" s="11">
        <v>34470416.875</v>
      </c>
      <c r="J1214" s="11">
        <v>31556150.208333332</v>
      </c>
      <c r="K1214" s="12">
        <v>34470416.875</v>
      </c>
      <c r="L1214" s="12">
        <v>31556150.208333332</v>
      </c>
      <c r="M1214" s="12">
        <f t="shared" si="64"/>
        <v>27576333.5</v>
      </c>
      <c r="N1214" s="12">
        <f t="shared" si="65"/>
        <v>25244920.166666668</v>
      </c>
      <c r="O1214" s="2">
        <f t="shared" si="66"/>
        <v>41364500.25</v>
      </c>
      <c r="P1214" s="32">
        <v>0.2</v>
      </c>
    </row>
    <row r="1215" spans="1:16" ht="24" hidden="1" customHeight="1" x14ac:dyDescent="0.2">
      <c r="A1215" s="13">
        <v>1190</v>
      </c>
      <c r="B1215" s="14" t="s">
        <v>713</v>
      </c>
      <c r="C1215" s="14" t="s">
        <v>1383</v>
      </c>
      <c r="D1215" s="14" t="s">
        <v>1421</v>
      </c>
      <c r="E1215" s="15">
        <v>343230300000051</v>
      </c>
      <c r="F1215" s="13">
        <v>18</v>
      </c>
      <c r="G1215" s="13">
        <v>82</v>
      </c>
      <c r="H1215" s="13">
        <v>100</v>
      </c>
      <c r="I1215" s="11">
        <v>30550293.541666668</v>
      </c>
      <c r="J1215" s="11">
        <v>28317146.875</v>
      </c>
      <c r="K1215" s="11">
        <v>30550293.541666668</v>
      </c>
      <c r="L1215" s="11">
        <v>28317146.875</v>
      </c>
      <c r="M1215" s="11">
        <f t="shared" si="64"/>
        <v>24440234.833333336</v>
      </c>
      <c r="N1215" s="11">
        <f t="shared" si="65"/>
        <v>22653717.5</v>
      </c>
      <c r="O1215" s="2">
        <f t="shared" si="66"/>
        <v>36660352.25</v>
      </c>
      <c r="P1215" s="32">
        <v>0.2</v>
      </c>
    </row>
    <row r="1216" spans="1:16" ht="24" hidden="1" customHeight="1" x14ac:dyDescent="0.2">
      <c r="A1216" s="8">
        <v>1191</v>
      </c>
      <c r="B1216" s="9" t="s">
        <v>713</v>
      </c>
      <c r="C1216" s="9" t="s">
        <v>1383</v>
      </c>
      <c r="D1216" s="9" t="s">
        <v>1422</v>
      </c>
      <c r="E1216" s="10">
        <v>741120300030001</v>
      </c>
      <c r="F1216" s="8">
        <v>6</v>
      </c>
      <c r="G1216" s="8">
        <v>14</v>
      </c>
      <c r="H1216" s="8">
        <v>20</v>
      </c>
      <c r="I1216" s="11">
        <v>5318016.875</v>
      </c>
      <c r="J1216" s="11">
        <v>4925083.541666667</v>
      </c>
      <c r="K1216" s="12">
        <v>5318016.875</v>
      </c>
      <c r="L1216" s="12">
        <v>4925083.541666667</v>
      </c>
      <c r="M1216" s="12">
        <f t="shared" si="64"/>
        <v>4254413.5</v>
      </c>
      <c r="N1216" s="12">
        <f t="shared" si="65"/>
        <v>3940066.833333334</v>
      </c>
      <c r="O1216" s="2">
        <f t="shared" si="66"/>
        <v>6381620.25</v>
      </c>
      <c r="P1216" s="32">
        <v>0.2</v>
      </c>
    </row>
    <row r="1217" spans="1:16" ht="24" hidden="1" customHeight="1" x14ac:dyDescent="0.2">
      <c r="A1217" s="13">
        <v>1192</v>
      </c>
      <c r="B1217" s="14" t="s">
        <v>713</v>
      </c>
      <c r="C1217" s="14" t="s">
        <v>1383</v>
      </c>
      <c r="D1217" s="14" t="s">
        <v>1423</v>
      </c>
      <c r="E1217" s="15">
        <v>711120300080001</v>
      </c>
      <c r="F1217" s="13">
        <v>7</v>
      </c>
      <c r="G1217" s="13">
        <v>9</v>
      </c>
      <c r="H1217" s="13">
        <v>16</v>
      </c>
      <c r="I1217" s="11">
        <v>4265616.875</v>
      </c>
      <c r="J1217" s="11">
        <v>3926523.5416666665</v>
      </c>
      <c r="K1217" s="11">
        <v>4265616.875</v>
      </c>
      <c r="L1217" s="11">
        <v>3926523.5416666665</v>
      </c>
      <c r="M1217" s="11">
        <f t="shared" si="64"/>
        <v>3412493.5</v>
      </c>
      <c r="N1217" s="11">
        <f t="shared" si="65"/>
        <v>3141218.8333333335</v>
      </c>
      <c r="O1217" s="2">
        <f t="shared" si="66"/>
        <v>5118740.25</v>
      </c>
      <c r="P1217" s="32">
        <v>0.2</v>
      </c>
    </row>
    <row r="1218" spans="1:16" ht="24" hidden="1" customHeight="1" x14ac:dyDescent="0.2">
      <c r="A1218" s="8">
        <v>1193</v>
      </c>
      <c r="B1218" s="9" t="s">
        <v>713</v>
      </c>
      <c r="C1218" s="9" t="s">
        <v>1383</v>
      </c>
      <c r="D1218" s="9" t="s">
        <v>1424</v>
      </c>
      <c r="E1218" s="10">
        <v>711320300060001</v>
      </c>
      <c r="F1218" s="8">
        <v>8</v>
      </c>
      <c r="G1218" s="8">
        <v>16</v>
      </c>
      <c r="H1218" s="8">
        <v>24</v>
      </c>
      <c r="I1218" s="11">
        <v>6498716.875</v>
      </c>
      <c r="J1218" s="11">
        <v>6041170.208333333</v>
      </c>
      <c r="K1218" s="12">
        <v>6498716.875</v>
      </c>
      <c r="L1218" s="12">
        <v>6041170.208333333</v>
      </c>
      <c r="M1218" s="12">
        <f t="shared" si="64"/>
        <v>5198973.5</v>
      </c>
      <c r="N1218" s="12">
        <f t="shared" si="65"/>
        <v>4832936.166666667</v>
      </c>
      <c r="O1218" s="2">
        <f t="shared" si="66"/>
        <v>7798460.25</v>
      </c>
      <c r="P1218" s="32">
        <v>0.2</v>
      </c>
    </row>
    <row r="1219" spans="1:16" ht="24" hidden="1" customHeight="1" x14ac:dyDescent="0.2">
      <c r="A1219" s="13">
        <v>1194</v>
      </c>
      <c r="B1219" s="14" t="s">
        <v>713</v>
      </c>
      <c r="C1219" s="14" t="s">
        <v>1383</v>
      </c>
      <c r="D1219" s="14" t="s">
        <v>1425</v>
      </c>
      <c r="E1219" s="15">
        <v>712220300040001</v>
      </c>
      <c r="F1219" s="13">
        <v>8</v>
      </c>
      <c r="G1219" s="13">
        <v>8</v>
      </c>
      <c r="H1219" s="13">
        <v>16</v>
      </c>
      <c r="I1219" s="11">
        <v>4257616.875</v>
      </c>
      <c r="J1219" s="11">
        <v>3919856.875</v>
      </c>
      <c r="K1219" s="11">
        <v>4257616.875</v>
      </c>
      <c r="L1219" s="11">
        <v>3919856.875</v>
      </c>
      <c r="M1219" s="11">
        <f t="shared" si="64"/>
        <v>3406093.5</v>
      </c>
      <c r="N1219" s="11">
        <f t="shared" si="65"/>
        <v>3135885.5</v>
      </c>
      <c r="O1219" s="2">
        <f t="shared" si="66"/>
        <v>5109140.25</v>
      </c>
      <c r="P1219" s="32">
        <v>0.2</v>
      </c>
    </row>
    <row r="1220" spans="1:16" ht="24" hidden="1" customHeight="1" x14ac:dyDescent="0.2">
      <c r="A1220" s="8">
        <v>1195</v>
      </c>
      <c r="B1220" s="9" t="s">
        <v>713</v>
      </c>
      <c r="C1220" s="9" t="s">
        <v>1383</v>
      </c>
      <c r="D1220" s="9" t="s">
        <v>1426</v>
      </c>
      <c r="E1220" s="10">
        <v>712320300080001</v>
      </c>
      <c r="F1220" s="8">
        <v>6</v>
      </c>
      <c r="G1220" s="8">
        <v>10</v>
      </c>
      <c r="H1220" s="8">
        <v>16</v>
      </c>
      <c r="I1220" s="11">
        <v>4289776.875</v>
      </c>
      <c r="J1220" s="11">
        <v>3929856.875</v>
      </c>
      <c r="K1220" s="12">
        <v>4289776.875</v>
      </c>
      <c r="L1220" s="12">
        <v>3929856.875</v>
      </c>
      <c r="M1220" s="12">
        <f t="shared" si="64"/>
        <v>3431821.5</v>
      </c>
      <c r="N1220" s="12">
        <f t="shared" si="65"/>
        <v>3143885.5</v>
      </c>
      <c r="O1220" s="2">
        <f t="shared" si="66"/>
        <v>5147732.25</v>
      </c>
      <c r="P1220" s="32">
        <v>0.2</v>
      </c>
    </row>
    <row r="1221" spans="1:16" ht="24" hidden="1" customHeight="1" x14ac:dyDescent="0.2">
      <c r="A1221" s="13">
        <v>1196</v>
      </c>
      <c r="B1221" s="14" t="s">
        <v>713</v>
      </c>
      <c r="C1221" s="14" t="s">
        <v>1383</v>
      </c>
      <c r="D1221" s="14" t="s">
        <v>1427</v>
      </c>
      <c r="E1221" s="15">
        <v>713120300070001</v>
      </c>
      <c r="F1221" s="13">
        <v>8</v>
      </c>
      <c r="G1221" s="13">
        <v>8</v>
      </c>
      <c r="H1221" s="13">
        <v>16</v>
      </c>
      <c r="I1221" s="11">
        <v>4272496.875</v>
      </c>
      <c r="J1221" s="11">
        <v>3941456.875</v>
      </c>
      <c r="K1221" s="11">
        <v>4272496.875</v>
      </c>
      <c r="L1221" s="11">
        <v>3941456.875</v>
      </c>
      <c r="M1221" s="11">
        <f t="shared" si="64"/>
        <v>3417997.5</v>
      </c>
      <c r="N1221" s="11">
        <f t="shared" si="65"/>
        <v>3153165.5</v>
      </c>
      <c r="O1221" s="2">
        <f t="shared" si="66"/>
        <v>5126996.25</v>
      </c>
      <c r="P1221" s="32">
        <v>0.2</v>
      </c>
    </row>
    <row r="1222" spans="1:16" ht="24" hidden="1" customHeight="1" x14ac:dyDescent="0.2">
      <c r="A1222" s="8">
        <v>1197</v>
      </c>
      <c r="B1222" s="9" t="s">
        <v>713</v>
      </c>
      <c r="C1222" s="9" t="s">
        <v>1383</v>
      </c>
      <c r="D1222" s="9" t="s">
        <v>1428</v>
      </c>
      <c r="E1222" s="10">
        <v>712420300030001</v>
      </c>
      <c r="F1222" s="8">
        <v>6</v>
      </c>
      <c r="G1222" s="8">
        <v>10</v>
      </c>
      <c r="H1222" s="8">
        <v>16</v>
      </c>
      <c r="I1222" s="11">
        <v>4322656.875</v>
      </c>
      <c r="J1222" s="11">
        <v>3982896.875</v>
      </c>
      <c r="K1222" s="12">
        <v>4322656.875</v>
      </c>
      <c r="L1222" s="12">
        <v>3982896.875</v>
      </c>
      <c r="M1222" s="12">
        <f t="shared" si="64"/>
        <v>3458125.5</v>
      </c>
      <c r="N1222" s="12">
        <f t="shared" si="65"/>
        <v>3186317.5</v>
      </c>
      <c r="O1222" s="2">
        <f t="shared" si="66"/>
        <v>5187188.25</v>
      </c>
      <c r="P1222" s="32">
        <v>0.2</v>
      </c>
    </row>
    <row r="1223" spans="1:16" ht="24" hidden="1" customHeight="1" x14ac:dyDescent="0.2">
      <c r="A1223" s="13">
        <v>1198</v>
      </c>
      <c r="B1223" s="14" t="s">
        <v>713</v>
      </c>
      <c r="C1223" s="14" t="s">
        <v>1383</v>
      </c>
      <c r="D1223" s="14" t="s">
        <v>1429</v>
      </c>
      <c r="E1223" s="15">
        <v>712220300020001</v>
      </c>
      <c r="F1223" s="13">
        <v>54</v>
      </c>
      <c r="G1223" s="13">
        <v>123</v>
      </c>
      <c r="H1223" s="13">
        <v>177</v>
      </c>
      <c r="I1223" s="11">
        <v>44802179.375</v>
      </c>
      <c r="J1223" s="11">
        <v>41430686.041666664</v>
      </c>
      <c r="K1223" s="11">
        <v>44802179.375</v>
      </c>
      <c r="L1223" s="11">
        <v>41430686.041666664</v>
      </c>
      <c r="M1223" s="11">
        <f t="shared" si="64"/>
        <v>35841743.5</v>
      </c>
      <c r="N1223" s="11">
        <f t="shared" si="65"/>
        <v>33144548.833333332</v>
      </c>
      <c r="O1223" s="2">
        <f t="shared" si="66"/>
        <v>53762615.25</v>
      </c>
      <c r="P1223" s="32">
        <v>0.2</v>
      </c>
    </row>
    <row r="1224" spans="1:16" ht="24" hidden="1" customHeight="1" x14ac:dyDescent="0.2">
      <c r="A1224" s="8">
        <v>1199</v>
      </c>
      <c r="B1224" s="9" t="s">
        <v>713</v>
      </c>
      <c r="C1224" s="9" t="s">
        <v>1383</v>
      </c>
      <c r="D1224" s="9" t="s">
        <v>1430</v>
      </c>
      <c r="E1224" s="10" t="s">
        <v>1431</v>
      </c>
      <c r="F1224" s="8">
        <v>54</v>
      </c>
      <c r="G1224" s="8">
        <v>123</v>
      </c>
      <c r="H1224" s="8">
        <v>177</v>
      </c>
      <c r="I1224" s="11">
        <v>42116880</v>
      </c>
      <c r="J1224" s="11">
        <v>37049560</v>
      </c>
      <c r="K1224" s="12">
        <v>42116880</v>
      </c>
      <c r="L1224" s="12">
        <v>37049560</v>
      </c>
      <c r="M1224" s="12">
        <f t="shared" si="64"/>
        <v>33693504</v>
      </c>
      <c r="N1224" s="12">
        <f t="shared" si="65"/>
        <v>29639648</v>
      </c>
      <c r="O1224" s="2">
        <f t="shared" si="66"/>
        <v>50540256</v>
      </c>
      <c r="P1224" s="32">
        <v>0.2</v>
      </c>
    </row>
    <row r="1225" spans="1:16" ht="24" hidden="1" customHeight="1" x14ac:dyDescent="0.2">
      <c r="A1225" s="13">
        <v>1200</v>
      </c>
      <c r="B1225" s="14" t="s">
        <v>713</v>
      </c>
      <c r="C1225" s="14" t="s">
        <v>1383</v>
      </c>
      <c r="D1225" s="14" t="s">
        <v>1432</v>
      </c>
      <c r="E1225" s="15">
        <v>741120300020001</v>
      </c>
      <c r="F1225" s="13">
        <v>119</v>
      </c>
      <c r="G1225" s="13">
        <v>184</v>
      </c>
      <c r="H1225" s="13">
        <v>303</v>
      </c>
      <c r="I1225" s="11">
        <v>76490671.875</v>
      </c>
      <c r="J1225" s="11">
        <v>70652031.875</v>
      </c>
      <c r="K1225" s="11">
        <v>76490671.875</v>
      </c>
      <c r="L1225" s="11">
        <v>70652031.875</v>
      </c>
      <c r="M1225" s="11">
        <f t="shared" si="64"/>
        <v>61192537.5</v>
      </c>
      <c r="N1225" s="11">
        <f t="shared" si="65"/>
        <v>56521625.5</v>
      </c>
      <c r="O1225" s="2">
        <f t="shared" si="66"/>
        <v>91788806.25</v>
      </c>
      <c r="P1225" s="32">
        <v>0.2</v>
      </c>
    </row>
    <row r="1226" spans="1:16" ht="24" hidden="1" customHeight="1" x14ac:dyDescent="0.2">
      <c r="A1226" s="8">
        <v>1201</v>
      </c>
      <c r="B1226" s="9" t="s">
        <v>713</v>
      </c>
      <c r="C1226" s="9" t="s">
        <v>1383</v>
      </c>
      <c r="D1226" s="9" t="s">
        <v>1433</v>
      </c>
      <c r="E1226" s="10">
        <v>711120300070001</v>
      </c>
      <c r="F1226" s="8">
        <v>85</v>
      </c>
      <c r="G1226" s="8">
        <v>136</v>
      </c>
      <c r="H1226" s="8">
        <v>221</v>
      </c>
      <c r="I1226" s="11">
        <v>54083846.875</v>
      </c>
      <c r="J1226" s="11">
        <v>49945740.208333336</v>
      </c>
      <c r="K1226" s="12">
        <v>54083846.875</v>
      </c>
      <c r="L1226" s="12">
        <v>49945740.208333336</v>
      </c>
      <c r="M1226" s="12">
        <f t="shared" si="64"/>
        <v>43267077.5</v>
      </c>
      <c r="N1226" s="12">
        <f t="shared" si="65"/>
        <v>39956592.166666672</v>
      </c>
      <c r="O1226" s="2">
        <f t="shared" si="66"/>
        <v>64900616.25</v>
      </c>
      <c r="P1226" s="32">
        <v>0.2</v>
      </c>
    </row>
    <row r="1227" spans="1:16" ht="24" hidden="1" customHeight="1" x14ac:dyDescent="0.2">
      <c r="A1227" s="13">
        <v>1202</v>
      </c>
      <c r="B1227" s="14" t="s">
        <v>713</v>
      </c>
      <c r="C1227" s="14" t="s">
        <v>1383</v>
      </c>
      <c r="D1227" s="14" t="s">
        <v>1434</v>
      </c>
      <c r="E1227" s="15">
        <v>711320300020001</v>
      </c>
      <c r="F1227" s="13">
        <v>36</v>
      </c>
      <c r="G1227" s="13">
        <v>94</v>
      </c>
      <c r="H1227" s="13">
        <v>130</v>
      </c>
      <c r="I1227" s="11">
        <v>32525136.875</v>
      </c>
      <c r="J1227" s="11">
        <v>30083003.541666668</v>
      </c>
      <c r="K1227" s="11">
        <v>32525136.875</v>
      </c>
      <c r="L1227" s="11">
        <v>30083003.541666668</v>
      </c>
      <c r="M1227" s="11">
        <f t="shared" si="64"/>
        <v>26020109.5</v>
      </c>
      <c r="N1227" s="11">
        <f t="shared" si="65"/>
        <v>24066402.833333336</v>
      </c>
      <c r="O1227" s="2">
        <f t="shared" si="66"/>
        <v>39030164.25</v>
      </c>
      <c r="P1227" s="32">
        <v>0.2</v>
      </c>
    </row>
    <row r="1228" spans="1:16" ht="24" hidden="1" customHeight="1" x14ac:dyDescent="0.2">
      <c r="A1228" s="8">
        <v>1203</v>
      </c>
      <c r="B1228" s="9" t="s">
        <v>713</v>
      </c>
      <c r="C1228" s="9" t="s">
        <v>1383</v>
      </c>
      <c r="D1228" s="9" t="s">
        <v>1435</v>
      </c>
      <c r="E1228" s="10" t="s">
        <v>1436</v>
      </c>
      <c r="F1228" s="8">
        <v>36</v>
      </c>
      <c r="G1228" s="8">
        <v>94</v>
      </c>
      <c r="H1228" s="8">
        <v>130</v>
      </c>
      <c r="I1228" s="11">
        <v>30940320</v>
      </c>
      <c r="J1228" s="11">
        <v>27206560</v>
      </c>
      <c r="K1228" s="12">
        <v>30940320</v>
      </c>
      <c r="L1228" s="12">
        <v>27206560</v>
      </c>
      <c r="M1228" s="12">
        <f t="shared" si="64"/>
        <v>24752256</v>
      </c>
      <c r="N1228" s="12">
        <f t="shared" si="65"/>
        <v>21765248</v>
      </c>
      <c r="O1228" s="2">
        <f t="shared" si="66"/>
        <v>37128384</v>
      </c>
      <c r="P1228" s="32">
        <v>0.2</v>
      </c>
    </row>
    <row r="1229" spans="1:16" ht="24" hidden="1" customHeight="1" x14ac:dyDescent="0.2">
      <c r="A1229" s="13">
        <v>1204</v>
      </c>
      <c r="B1229" s="14" t="s">
        <v>713</v>
      </c>
      <c r="C1229" s="14" t="s">
        <v>1383</v>
      </c>
      <c r="D1229" s="14" t="s">
        <v>1437</v>
      </c>
      <c r="E1229" s="15">
        <v>712420300020001</v>
      </c>
      <c r="F1229" s="13">
        <v>40</v>
      </c>
      <c r="G1229" s="13">
        <v>67</v>
      </c>
      <c r="H1229" s="13">
        <v>107</v>
      </c>
      <c r="I1229" s="11">
        <v>27360326.875</v>
      </c>
      <c r="J1229" s="11">
        <v>25389900.208333332</v>
      </c>
      <c r="K1229" s="11">
        <v>27360326.875</v>
      </c>
      <c r="L1229" s="11">
        <v>25389900.208333332</v>
      </c>
      <c r="M1229" s="11">
        <f t="shared" si="64"/>
        <v>21888261.5</v>
      </c>
      <c r="N1229" s="11">
        <f t="shared" si="65"/>
        <v>20311920.166666668</v>
      </c>
      <c r="O1229" s="2">
        <f t="shared" si="66"/>
        <v>32832392.25</v>
      </c>
      <c r="P1229" s="32">
        <v>0.2</v>
      </c>
    </row>
    <row r="1230" spans="1:16" ht="24" hidden="1" customHeight="1" x14ac:dyDescent="0.2">
      <c r="A1230" s="8">
        <v>1205</v>
      </c>
      <c r="B1230" s="9" t="s">
        <v>713</v>
      </c>
      <c r="C1230" s="9" t="s">
        <v>1383</v>
      </c>
      <c r="D1230" s="9" t="s">
        <v>1438</v>
      </c>
      <c r="E1230" s="10" t="s">
        <v>1439</v>
      </c>
      <c r="F1230" s="8">
        <v>22</v>
      </c>
      <c r="G1230" s="8">
        <v>38</v>
      </c>
      <c r="H1230" s="8">
        <v>60</v>
      </c>
      <c r="I1230" s="11">
        <v>14667600</v>
      </c>
      <c r="J1230" s="11">
        <v>12883240</v>
      </c>
      <c r="K1230" s="12">
        <v>14667600</v>
      </c>
      <c r="L1230" s="12">
        <v>12883240</v>
      </c>
      <c r="M1230" s="12">
        <f t="shared" si="64"/>
        <v>11734080</v>
      </c>
      <c r="N1230" s="12">
        <f t="shared" si="65"/>
        <v>10306592</v>
      </c>
      <c r="O1230" s="2">
        <f t="shared" si="66"/>
        <v>17601120</v>
      </c>
      <c r="P1230" s="32">
        <v>0.2</v>
      </c>
    </row>
    <row r="1231" spans="1:16" ht="24" hidden="1" customHeight="1" x14ac:dyDescent="0.2">
      <c r="A1231" s="13">
        <v>1206</v>
      </c>
      <c r="B1231" s="14" t="s">
        <v>713</v>
      </c>
      <c r="C1231" s="14" t="s">
        <v>1383</v>
      </c>
      <c r="D1231" s="14" t="s">
        <v>1440</v>
      </c>
      <c r="E1231" s="15">
        <v>712320300030001</v>
      </c>
      <c r="F1231" s="13">
        <v>47</v>
      </c>
      <c r="G1231" s="13">
        <v>120</v>
      </c>
      <c r="H1231" s="13">
        <v>167</v>
      </c>
      <c r="I1231" s="11">
        <v>42997529.375</v>
      </c>
      <c r="J1231" s="11">
        <v>39788596.041666664</v>
      </c>
      <c r="K1231" s="11">
        <v>42997529.375</v>
      </c>
      <c r="L1231" s="11">
        <v>39788596.041666664</v>
      </c>
      <c r="M1231" s="11">
        <f t="shared" si="64"/>
        <v>34398023.5</v>
      </c>
      <c r="N1231" s="11">
        <f t="shared" si="65"/>
        <v>31830876.833333332</v>
      </c>
      <c r="O1231" s="2">
        <f t="shared" si="66"/>
        <v>51597035.25</v>
      </c>
      <c r="P1231" s="32">
        <v>0.2</v>
      </c>
    </row>
    <row r="1232" spans="1:16" ht="24" hidden="1" customHeight="1" x14ac:dyDescent="0.2">
      <c r="A1232" s="8">
        <v>1207</v>
      </c>
      <c r="B1232" s="9" t="s">
        <v>713</v>
      </c>
      <c r="C1232" s="9" t="s">
        <v>1383</v>
      </c>
      <c r="D1232" s="9" t="s">
        <v>1441</v>
      </c>
      <c r="E1232" s="10" t="s">
        <v>1442</v>
      </c>
      <c r="F1232" s="8">
        <v>37</v>
      </c>
      <c r="G1232" s="8">
        <v>125</v>
      </c>
      <c r="H1232" s="8">
        <v>162</v>
      </c>
      <c r="I1232" s="11">
        <v>38702160</v>
      </c>
      <c r="J1232" s="11">
        <v>34071240</v>
      </c>
      <c r="K1232" s="12">
        <v>38702160</v>
      </c>
      <c r="L1232" s="12">
        <v>34071240</v>
      </c>
      <c r="M1232" s="12">
        <f t="shared" si="64"/>
        <v>30961728</v>
      </c>
      <c r="N1232" s="12">
        <f t="shared" si="65"/>
        <v>27256992</v>
      </c>
      <c r="O1232" s="2">
        <f t="shared" si="66"/>
        <v>46442592</v>
      </c>
      <c r="P1232" s="32">
        <v>0.2</v>
      </c>
    </row>
    <row r="1233" spans="1:16" ht="24" hidden="1" customHeight="1" x14ac:dyDescent="0.2">
      <c r="A1233" s="13">
        <v>1208</v>
      </c>
      <c r="B1233" s="14" t="s">
        <v>713</v>
      </c>
      <c r="C1233" s="14" t="s">
        <v>1383</v>
      </c>
      <c r="D1233" s="14" t="s">
        <v>1443</v>
      </c>
      <c r="E1233" s="15">
        <v>713120300020001</v>
      </c>
      <c r="F1233" s="13">
        <v>45</v>
      </c>
      <c r="G1233" s="13">
        <v>132</v>
      </c>
      <c r="H1233" s="13">
        <v>177</v>
      </c>
      <c r="I1233" s="11">
        <v>45307921.875</v>
      </c>
      <c r="J1233" s="11">
        <v>41914321.875</v>
      </c>
      <c r="K1233" s="11">
        <v>45307921.875</v>
      </c>
      <c r="L1233" s="11">
        <v>41914321.875</v>
      </c>
      <c r="M1233" s="11">
        <f t="shared" si="64"/>
        <v>36246337.5</v>
      </c>
      <c r="N1233" s="11">
        <f t="shared" si="65"/>
        <v>33531457.5</v>
      </c>
      <c r="O1233" s="2">
        <f t="shared" si="66"/>
        <v>54369506.25</v>
      </c>
      <c r="P1233" s="32">
        <v>0.2</v>
      </c>
    </row>
    <row r="1234" spans="1:16" ht="24" hidden="1" customHeight="1" x14ac:dyDescent="0.2">
      <c r="A1234" s="8">
        <v>1209</v>
      </c>
      <c r="B1234" s="9" t="s">
        <v>713</v>
      </c>
      <c r="C1234" s="9" t="s">
        <v>1383</v>
      </c>
      <c r="D1234" s="9" t="s">
        <v>1444</v>
      </c>
      <c r="E1234" s="10" t="s">
        <v>1445</v>
      </c>
      <c r="F1234" s="8">
        <v>45</v>
      </c>
      <c r="G1234" s="8">
        <v>132</v>
      </c>
      <c r="H1234" s="8">
        <v>177</v>
      </c>
      <c r="I1234" s="11">
        <v>42456960</v>
      </c>
      <c r="J1234" s="11">
        <v>37245600</v>
      </c>
      <c r="K1234" s="12">
        <v>42456960</v>
      </c>
      <c r="L1234" s="12">
        <v>37245600</v>
      </c>
      <c r="M1234" s="12">
        <f t="shared" si="64"/>
        <v>33965568</v>
      </c>
      <c r="N1234" s="12">
        <f t="shared" si="65"/>
        <v>29796480</v>
      </c>
      <c r="O1234" s="2">
        <f t="shared" si="66"/>
        <v>50948352</v>
      </c>
      <c r="P1234" s="32">
        <v>0.2</v>
      </c>
    </row>
    <row r="1235" spans="1:16" ht="24" hidden="1" customHeight="1" x14ac:dyDescent="0.2">
      <c r="A1235" s="13">
        <v>1210</v>
      </c>
      <c r="B1235" s="14" t="s">
        <v>713</v>
      </c>
      <c r="C1235" s="14" t="s">
        <v>1383</v>
      </c>
      <c r="D1235" s="14" t="s">
        <v>1446</v>
      </c>
      <c r="E1235" s="15" t="s">
        <v>1447</v>
      </c>
      <c r="F1235" s="13">
        <v>68</v>
      </c>
      <c r="G1235" s="13">
        <v>426</v>
      </c>
      <c r="H1235" s="13">
        <v>494</v>
      </c>
      <c r="I1235" s="11">
        <v>118512000</v>
      </c>
      <c r="J1235" s="11">
        <v>104172960</v>
      </c>
      <c r="K1235" s="11">
        <v>118512000</v>
      </c>
      <c r="L1235" s="11">
        <v>104172960</v>
      </c>
      <c r="M1235" s="11">
        <f t="shared" si="64"/>
        <v>94809600</v>
      </c>
      <c r="N1235" s="11">
        <f t="shared" si="65"/>
        <v>83338368</v>
      </c>
      <c r="O1235" s="2">
        <f t="shared" si="66"/>
        <v>142214400</v>
      </c>
      <c r="P1235" s="32">
        <v>0.2</v>
      </c>
    </row>
    <row r="1236" spans="1:16" ht="24" hidden="1" customHeight="1" x14ac:dyDescent="0.2">
      <c r="A1236" s="8">
        <v>1211</v>
      </c>
      <c r="B1236" s="9" t="s">
        <v>713</v>
      </c>
      <c r="C1236" s="9" t="s">
        <v>1383</v>
      </c>
      <c r="D1236" s="9" t="s">
        <v>1448</v>
      </c>
      <c r="E1236" s="10">
        <v>712320300050001</v>
      </c>
      <c r="F1236" s="8">
        <v>52</v>
      </c>
      <c r="G1236" s="8">
        <v>141</v>
      </c>
      <c r="H1236" s="8">
        <v>193</v>
      </c>
      <c r="I1236" s="11">
        <v>47127785.625</v>
      </c>
      <c r="J1236" s="11">
        <v>43508665.625</v>
      </c>
      <c r="K1236" s="12">
        <v>47127785.625</v>
      </c>
      <c r="L1236" s="12">
        <v>43508665.625</v>
      </c>
      <c r="M1236" s="12">
        <f t="shared" si="64"/>
        <v>37702228.5</v>
      </c>
      <c r="N1236" s="12">
        <f t="shared" si="65"/>
        <v>34806932.5</v>
      </c>
      <c r="O1236" s="2">
        <f t="shared" si="66"/>
        <v>56553342.75</v>
      </c>
      <c r="P1236" s="32">
        <v>0.2</v>
      </c>
    </row>
    <row r="1237" spans="1:16" ht="24" hidden="1" customHeight="1" x14ac:dyDescent="0.2">
      <c r="A1237" s="13">
        <v>1212</v>
      </c>
      <c r="B1237" s="14" t="s">
        <v>713</v>
      </c>
      <c r="C1237" s="14" t="s">
        <v>1383</v>
      </c>
      <c r="D1237" s="14" t="s">
        <v>1449</v>
      </c>
      <c r="E1237" s="15">
        <v>216140300020001</v>
      </c>
      <c r="F1237" s="13">
        <v>42</v>
      </c>
      <c r="G1237" s="13">
        <v>58</v>
      </c>
      <c r="H1237" s="13">
        <v>100</v>
      </c>
      <c r="I1237" s="11">
        <v>32091456.875</v>
      </c>
      <c r="J1237" s="11">
        <v>29381803.541666668</v>
      </c>
      <c r="K1237" s="11">
        <v>32091456.875</v>
      </c>
      <c r="L1237" s="11">
        <v>29381803.541666668</v>
      </c>
      <c r="M1237" s="11">
        <f t="shared" si="64"/>
        <v>25673165.5</v>
      </c>
      <c r="N1237" s="11">
        <f t="shared" si="65"/>
        <v>23505442.833333336</v>
      </c>
      <c r="O1237" s="2">
        <f t="shared" si="66"/>
        <v>38509748.25</v>
      </c>
      <c r="P1237" s="32">
        <v>0.2</v>
      </c>
    </row>
    <row r="1238" spans="1:16" ht="24" hidden="1" customHeight="1" x14ac:dyDescent="0.2">
      <c r="A1238" s="8">
        <v>1213</v>
      </c>
      <c r="B1238" s="9" t="s">
        <v>713</v>
      </c>
      <c r="C1238" s="9" t="s">
        <v>1383</v>
      </c>
      <c r="D1238" s="9" t="s">
        <v>1450</v>
      </c>
      <c r="E1238" s="10">
        <v>711120300040001</v>
      </c>
      <c r="F1238" s="8">
        <v>64</v>
      </c>
      <c r="G1238" s="8">
        <v>208</v>
      </c>
      <c r="H1238" s="8">
        <v>272</v>
      </c>
      <c r="I1238" s="11">
        <v>65120096.875</v>
      </c>
      <c r="J1238" s="11">
        <v>60021270.208333336</v>
      </c>
      <c r="K1238" s="12">
        <v>65120096.875</v>
      </c>
      <c r="L1238" s="12">
        <v>60021270.208333336</v>
      </c>
      <c r="M1238" s="12">
        <f t="shared" si="64"/>
        <v>52096077.5</v>
      </c>
      <c r="N1238" s="12">
        <f t="shared" si="65"/>
        <v>48017016.166666672</v>
      </c>
      <c r="O1238" s="2">
        <f t="shared" si="66"/>
        <v>78144116.25</v>
      </c>
      <c r="P1238" s="32">
        <v>0.2</v>
      </c>
    </row>
    <row r="1239" spans="1:16" ht="24" hidden="1" customHeight="1" x14ac:dyDescent="0.2">
      <c r="A1239" s="13">
        <v>1214</v>
      </c>
      <c r="B1239" s="14" t="s">
        <v>713</v>
      </c>
      <c r="C1239" s="14" t="s">
        <v>1383</v>
      </c>
      <c r="D1239" s="14" t="s">
        <v>1451</v>
      </c>
      <c r="E1239" s="15">
        <v>713120300010002</v>
      </c>
      <c r="F1239" s="13">
        <v>21</v>
      </c>
      <c r="G1239" s="13">
        <v>99</v>
      </c>
      <c r="H1239" s="13">
        <v>120</v>
      </c>
      <c r="I1239" s="11">
        <v>30095136.875</v>
      </c>
      <c r="J1239" s="11">
        <v>27787403.541666668</v>
      </c>
      <c r="K1239" s="11">
        <v>30095136.875</v>
      </c>
      <c r="L1239" s="11">
        <v>27787403.541666668</v>
      </c>
      <c r="M1239" s="11">
        <f t="shared" si="64"/>
        <v>24076109.5</v>
      </c>
      <c r="N1239" s="11">
        <f t="shared" si="65"/>
        <v>22229922.833333336</v>
      </c>
      <c r="O1239" s="2">
        <f t="shared" si="66"/>
        <v>36114164.25</v>
      </c>
      <c r="P1239" s="32">
        <v>0.2</v>
      </c>
    </row>
    <row r="1240" spans="1:16" ht="24" hidden="1" customHeight="1" x14ac:dyDescent="0.2">
      <c r="A1240" s="8">
        <v>1215</v>
      </c>
      <c r="B1240" s="9" t="s">
        <v>713</v>
      </c>
      <c r="C1240" s="9" t="s">
        <v>1383</v>
      </c>
      <c r="D1240" s="9" t="s">
        <v>1452</v>
      </c>
      <c r="E1240" s="10" t="s">
        <v>1453</v>
      </c>
      <c r="F1240" s="8">
        <v>16</v>
      </c>
      <c r="G1240" s="8">
        <v>101</v>
      </c>
      <c r="H1240" s="8">
        <v>117</v>
      </c>
      <c r="I1240" s="11">
        <v>28429920</v>
      </c>
      <c r="J1240" s="11">
        <v>24870960</v>
      </c>
      <c r="K1240" s="12">
        <v>28429920</v>
      </c>
      <c r="L1240" s="12">
        <v>24870960</v>
      </c>
      <c r="M1240" s="12">
        <f t="shared" si="64"/>
        <v>22743936</v>
      </c>
      <c r="N1240" s="12">
        <f t="shared" si="65"/>
        <v>19896768</v>
      </c>
      <c r="O1240" s="2">
        <f t="shared" si="66"/>
        <v>34115904</v>
      </c>
      <c r="P1240" s="32">
        <v>0.2</v>
      </c>
    </row>
    <row r="1241" spans="1:16" ht="24" hidden="1" customHeight="1" x14ac:dyDescent="0.2">
      <c r="A1241" s="13">
        <v>1216</v>
      </c>
      <c r="B1241" s="14" t="s">
        <v>713</v>
      </c>
      <c r="C1241" s="14" t="s">
        <v>1383</v>
      </c>
      <c r="D1241" s="14" t="s">
        <v>1454</v>
      </c>
      <c r="E1241" s="15">
        <v>713120300060001</v>
      </c>
      <c r="F1241" s="13">
        <v>35</v>
      </c>
      <c r="G1241" s="13">
        <v>65</v>
      </c>
      <c r="H1241" s="13">
        <v>100</v>
      </c>
      <c r="I1241" s="11">
        <v>25568916.875</v>
      </c>
      <c r="J1241" s="11">
        <v>23641183.541666668</v>
      </c>
      <c r="K1241" s="11">
        <v>25568916.875</v>
      </c>
      <c r="L1241" s="11">
        <v>23641183.541666668</v>
      </c>
      <c r="M1241" s="11">
        <f t="shared" si="64"/>
        <v>20455133.5</v>
      </c>
      <c r="N1241" s="11">
        <f t="shared" si="65"/>
        <v>18912946.833333336</v>
      </c>
      <c r="O1241" s="2">
        <f t="shared" si="66"/>
        <v>30682700.25</v>
      </c>
      <c r="P1241" s="32">
        <v>0.2</v>
      </c>
    </row>
    <row r="1242" spans="1:16" ht="24" hidden="1" customHeight="1" x14ac:dyDescent="0.2">
      <c r="A1242" s="8">
        <v>1217</v>
      </c>
      <c r="B1242" s="9" t="s">
        <v>713</v>
      </c>
      <c r="C1242" s="9" t="s">
        <v>1383</v>
      </c>
      <c r="D1242" s="9" t="s">
        <v>1455</v>
      </c>
      <c r="E1242" s="10">
        <v>713120300030001</v>
      </c>
      <c r="F1242" s="8">
        <v>60</v>
      </c>
      <c r="G1242" s="8">
        <v>193</v>
      </c>
      <c r="H1242" s="8">
        <v>253</v>
      </c>
      <c r="I1242" s="11">
        <v>61308231.875</v>
      </c>
      <c r="J1242" s="11">
        <v>56438498.541666664</v>
      </c>
      <c r="K1242" s="12">
        <v>61308231.875</v>
      </c>
      <c r="L1242" s="12">
        <v>56438498.541666664</v>
      </c>
      <c r="M1242" s="12">
        <f t="shared" si="64"/>
        <v>49046585.5</v>
      </c>
      <c r="N1242" s="12">
        <f t="shared" si="65"/>
        <v>45150798.833333336</v>
      </c>
      <c r="O1242" s="2">
        <f t="shared" si="66"/>
        <v>73569878.25</v>
      </c>
      <c r="P1242" s="32">
        <v>0.2</v>
      </c>
    </row>
    <row r="1243" spans="1:16" ht="24" hidden="1" customHeight="1" x14ac:dyDescent="0.2">
      <c r="A1243" s="13">
        <v>1218</v>
      </c>
      <c r="B1243" s="14" t="s">
        <v>713</v>
      </c>
      <c r="C1243" s="14" t="s">
        <v>1383</v>
      </c>
      <c r="D1243" s="14" t="s">
        <v>1456</v>
      </c>
      <c r="E1243" s="15" t="s">
        <v>1457</v>
      </c>
      <c r="F1243" s="13">
        <v>60</v>
      </c>
      <c r="G1243" s="13">
        <v>193</v>
      </c>
      <c r="H1243" s="13">
        <v>253</v>
      </c>
      <c r="I1243" s="11">
        <v>60862800</v>
      </c>
      <c r="J1243" s="11">
        <v>53427160</v>
      </c>
      <c r="K1243" s="11">
        <v>60862800</v>
      </c>
      <c r="L1243" s="11">
        <v>53427160</v>
      </c>
      <c r="M1243" s="11">
        <f t="shared" ref="M1243:M1306" si="67">K1243*0.8</f>
        <v>48690240</v>
      </c>
      <c r="N1243" s="11">
        <f t="shared" ref="N1243:N1306" si="68">L1243*0.8</f>
        <v>42741728</v>
      </c>
      <c r="O1243" s="2">
        <f t="shared" si="66"/>
        <v>73035360</v>
      </c>
      <c r="P1243" s="32">
        <v>0.2</v>
      </c>
    </row>
    <row r="1244" spans="1:16" ht="24" hidden="1" customHeight="1" x14ac:dyDescent="0.2">
      <c r="A1244" s="8">
        <v>1219</v>
      </c>
      <c r="B1244" s="9" t="s">
        <v>713</v>
      </c>
      <c r="C1244" s="9" t="s">
        <v>1383</v>
      </c>
      <c r="D1244" s="9" t="s">
        <v>1458</v>
      </c>
      <c r="E1244" s="10">
        <v>713120300050001</v>
      </c>
      <c r="F1244" s="8">
        <v>330</v>
      </c>
      <c r="G1244" s="8">
        <v>1215</v>
      </c>
      <c r="H1244" s="8">
        <v>1545</v>
      </c>
      <c r="I1244" s="11">
        <v>389520475.625</v>
      </c>
      <c r="J1244" s="11">
        <v>359709542.29166669</v>
      </c>
      <c r="K1244" s="12">
        <v>389520475.625</v>
      </c>
      <c r="L1244" s="12">
        <v>359709542.29166669</v>
      </c>
      <c r="M1244" s="12">
        <f t="shared" si="67"/>
        <v>311616380.5</v>
      </c>
      <c r="N1244" s="12">
        <f t="shared" si="68"/>
        <v>287767633.83333337</v>
      </c>
      <c r="O1244" s="2">
        <f t="shared" si="66"/>
        <v>467424570.75</v>
      </c>
      <c r="P1244" s="32">
        <v>0.2</v>
      </c>
    </row>
    <row r="1245" spans="1:16" ht="24" hidden="1" customHeight="1" x14ac:dyDescent="0.2">
      <c r="A1245" s="13">
        <v>1220</v>
      </c>
      <c r="B1245" s="14" t="s">
        <v>713</v>
      </c>
      <c r="C1245" s="14" t="s">
        <v>1383</v>
      </c>
      <c r="D1245" s="14" t="s">
        <v>1459</v>
      </c>
      <c r="E1245" s="15">
        <v>311830300040001</v>
      </c>
      <c r="F1245" s="13">
        <v>102</v>
      </c>
      <c r="G1245" s="13">
        <v>220</v>
      </c>
      <c r="H1245" s="13">
        <v>322</v>
      </c>
      <c r="I1245" s="11">
        <v>94897833.541666672</v>
      </c>
      <c r="J1245" s="11">
        <v>81902286.875</v>
      </c>
      <c r="K1245" s="11">
        <v>94897833.541666672</v>
      </c>
      <c r="L1245" s="11">
        <v>81902286.875</v>
      </c>
      <c r="M1245" s="11">
        <f t="shared" si="67"/>
        <v>75918266.833333343</v>
      </c>
      <c r="N1245" s="11">
        <f t="shared" si="68"/>
        <v>65521829.5</v>
      </c>
      <c r="O1245" s="2">
        <f t="shared" si="66"/>
        <v>113877400.25</v>
      </c>
      <c r="P1245" s="32">
        <v>0.2</v>
      </c>
    </row>
    <row r="1246" spans="1:16" ht="24" hidden="1" customHeight="1" x14ac:dyDescent="0.2">
      <c r="A1246" s="8">
        <v>1221</v>
      </c>
      <c r="B1246" s="9" t="s">
        <v>713</v>
      </c>
      <c r="C1246" s="9" t="s">
        <v>1383</v>
      </c>
      <c r="D1246" s="9" t="s">
        <v>1460</v>
      </c>
      <c r="E1246" s="10">
        <v>311830300010001</v>
      </c>
      <c r="F1246" s="8">
        <v>136</v>
      </c>
      <c r="G1246" s="8">
        <v>266</v>
      </c>
      <c r="H1246" s="8">
        <v>402</v>
      </c>
      <c r="I1246" s="11">
        <v>109949280.20833333</v>
      </c>
      <c r="J1246" s="11">
        <v>98984986.875</v>
      </c>
      <c r="K1246" s="12">
        <v>109949280.20833333</v>
      </c>
      <c r="L1246" s="12">
        <v>98984986.875</v>
      </c>
      <c r="M1246" s="12">
        <f t="shared" si="67"/>
        <v>87959424.166666672</v>
      </c>
      <c r="N1246" s="12">
        <f t="shared" si="68"/>
        <v>79187989.5</v>
      </c>
      <c r="O1246" s="2">
        <f t="shared" si="66"/>
        <v>131939136.25</v>
      </c>
      <c r="P1246" s="32">
        <v>0.2</v>
      </c>
    </row>
    <row r="1247" spans="1:16" ht="24" hidden="1" customHeight="1" x14ac:dyDescent="0.2">
      <c r="A1247" s="13">
        <v>1222</v>
      </c>
      <c r="B1247" s="14" t="s">
        <v>713</v>
      </c>
      <c r="C1247" s="14" t="s">
        <v>1383</v>
      </c>
      <c r="D1247" s="14" t="s">
        <v>1461</v>
      </c>
      <c r="E1247" s="15" t="s">
        <v>1462</v>
      </c>
      <c r="F1247" s="13">
        <v>150</v>
      </c>
      <c r="G1247" s="13">
        <v>250</v>
      </c>
      <c r="H1247" s="13">
        <v>400</v>
      </c>
      <c r="I1247" s="11">
        <v>96129120</v>
      </c>
      <c r="J1247" s="11">
        <v>84232000</v>
      </c>
      <c r="K1247" s="11">
        <v>96129120</v>
      </c>
      <c r="L1247" s="11">
        <v>84232000</v>
      </c>
      <c r="M1247" s="11">
        <f t="shared" si="67"/>
        <v>76903296</v>
      </c>
      <c r="N1247" s="11">
        <f t="shared" si="68"/>
        <v>67385600</v>
      </c>
      <c r="O1247" s="2">
        <f t="shared" si="66"/>
        <v>115354944</v>
      </c>
      <c r="P1247" s="32">
        <v>0.2</v>
      </c>
    </row>
    <row r="1248" spans="1:16" ht="24" hidden="1" customHeight="1" x14ac:dyDescent="0.2">
      <c r="A1248" s="8">
        <v>1223</v>
      </c>
      <c r="B1248" s="9" t="s">
        <v>713</v>
      </c>
      <c r="C1248" s="9" t="s">
        <v>1383</v>
      </c>
      <c r="D1248" s="9" t="s">
        <v>1463</v>
      </c>
      <c r="E1248" s="10">
        <v>311830300020001</v>
      </c>
      <c r="F1248" s="8">
        <v>148</v>
      </c>
      <c r="G1248" s="8">
        <v>271</v>
      </c>
      <c r="H1248" s="8">
        <v>419</v>
      </c>
      <c r="I1248" s="11">
        <v>112496018.54166667</v>
      </c>
      <c r="J1248" s="11">
        <v>102712271.875</v>
      </c>
      <c r="K1248" s="12">
        <v>112496018.54166667</v>
      </c>
      <c r="L1248" s="12">
        <v>102712271.875</v>
      </c>
      <c r="M1248" s="12">
        <f t="shared" si="67"/>
        <v>89996814.833333343</v>
      </c>
      <c r="N1248" s="12">
        <f t="shared" si="68"/>
        <v>82169817.5</v>
      </c>
      <c r="O1248" s="2">
        <f t="shared" si="66"/>
        <v>134995222.25</v>
      </c>
      <c r="P1248" s="32">
        <v>0.2</v>
      </c>
    </row>
    <row r="1249" spans="1:16" ht="24" hidden="1" customHeight="1" x14ac:dyDescent="0.2">
      <c r="A1249" s="13">
        <v>1224</v>
      </c>
      <c r="B1249" s="14" t="s">
        <v>713</v>
      </c>
      <c r="C1249" s="14" t="s">
        <v>1383</v>
      </c>
      <c r="D1249" s="14" t="s">
        <v>1464</v>
      </c>
      <c r="E1249" s="15">
        <v>343230300080031</v>
      </c>
      <c r="F1249" s="13">
        <v>13</v>
      </c>
      <c r="G1249" s="13">
        <v>32</v>
      </c>
      <c r="H1249" s="13">
        <v>45</v>
      </c>
      <c r="I1249" s="11">
        <v>14493781.875</v>
      </c>
      <c r="J1249" s="11">
        <v>13367221.875</v>
      </c>
      <c r="K1249" s="11">
        <v>14493781.875</v>
      </c>
      <c r="L1249" s="11">
        <v>13367221.875</v>
      </c>
      <c r="M1249" s="11">
        <f t="shared" si="67"/>
        <v>11595025.5</v>
      </c>
      <c r="N1249" s="11">
        <f t="shared" si="68"/>
        <v>10693777.5</v>
      </c>
      <c r="O1249" s="2">
        <f t="shared" si="66"/>
        <v>17392538.25</v>
      </c>
      <c r="P1249" s="32">
        <v>0.2</v>
      </c>
    </row>
    <row r="1250" spans="1:16" ht="24" hidden="1" customHeight="1" x14ac:dyDescent="0.2">
      <c r="A1250" s="8">
        <v>1225</v>
      </c>
      <c r="B1250" s="9" t="s">
        <v>713</v>
      </c>
      <c r="C1250" s="9" t="s">
        <v>1383</v>
      </c>
      <c r="D1250" s="9" t="s">
        <v>1465</v>
      </c>
      <c r="E1250" s="10" t="s">
        <v>1466</v>
      </c>
      <c r="F1250" s="8">
        <v>155</v>
      </c>
      <c r="G1250" s="8">
        <v>445</v>
      </c>
      <c r="H1250" s="8">
        <v>600</v>
      </c>
      <c r="I1250" s="11">
        <v>144901200</v>
      </c>
      <c r="J1250" s="11">
        <v>128077480</v>
      </c>
      <c r="K1250" s="12">
        <v>144901200</v>
      </c>
      <c r="L1250" s="12">
        <v>128077480</v>
      </c>
      <c r="M1250" s="12">
        <f t="shared" si="67"/>
        <v>115920960</v>
      </c>
      <c r="N1250" s="12">
        <f t="shared" si="68"/>
        <v>102461984</v>
      </c>
      <c r="O1250" s="2">
        <f t="shared" si="66"/>
        <v>173881440</v>
      </c>
      <c r="P1250" s="32">
        <v>0.2</v>
      </c>
    </row>
    <row r="1251" spans="1:16" ht="24" hidden="1" customHeight="1" x14ac:dyDescent="0.2">
      <c r="A1251" s="13">
        <v>1226</v>
      </c>
      <c r="B1251" s="14" t="s">
        <v>713</v>
      </c>
      <c r="C1251" s="14" t="s">
        <v>1383</v>
      </c>
      <c r="D1251" s="14" t="s">
        <v>1467</v>
      </c>
      <c r="E1251" s="15" t="s">
        <v>1468</v>
      </c>
      <c r="F1251" s="13">
        <v>115</v>
      </c>
      <c r="G1251" s="13">
        <v>336</v>
      </c>
      <c r="H1251" s="13">
        <v>451</v>
      </c>
      <c r="I1251" s="11">
        <v>111641040</v>
      </c>
      <c r="J1251" s="11">
        <v>98381640</v>
      </c>
      <c r="K1251" s="11">
        <v>111641040</v>
      </c>
      <c r="L1251" s="11">
        <v>98381640</v>
      </c>
      <c r="M1251" s="11">
        <f t="shared" si="67"/>
        <v>89312832</v>
      </c>
      <c r="N1251" s="11">
        <f t="shared" si="68"/>
        <v>78705312</v>
      </c>
      <c r="O1251" s="2">
        <f t="shared" si="66"/>
        <v>133969248</v>
      </c>
      <c r="P1251" s="32">
        <v>0.2</v>
      </c>
    </row>
    <row r="1252" spans="1:16" ht="24" hidden="1" customHeight="1" x14ac:dyDescent="0.2">
      <c r="A1252" s="8">
        <v>1227</v>
      </c>
      <c r="B1252" s="9" t="s">
        <v>713</v>
      </c>
      <c r="C1252" s="9" t="s">
        <v>1469</v>
      </c>
      <c r="D1252" s="9" t="s">
        <v>1470</v>
      </c>
      <c r="E1252" s="10" t="s">
        <v>1471</v>
      </c>
      <c r="F1252" s="8">
        <v>45</v>
      </c>
      <c r="G1252" s="8">
        <v>120</v>
      </c>
      <c r="H1252" s="8">
        <v>165</v>
      </c>
      <c r="I1252" s="11">
        <v>40573680</v>
      </c>
      <c r="J1252" s="11">
        <v>35479640</v>
      </c>
      <c r="K1252" s="12">
        <v>40573680</v>
      </c>
      <c r="L1252" s="12">
        <v>35479640</v>
      </c>
      <c r="M1252" s="12">
        <f t="shared" si="67"/>
        <v>32458944</v>
      </c>
      <c r="N1252" s="12">
        <f t="shared" si="68"/>
        <v>28383712</v>
      </c>
      <c r="O1252" s="2">
        <f t="shared" si="66"/>
        <v>48688416</v>
      </c>
      <c r="P1252" s="32">
        <v>0.2</v>
      </c>
    </row>
    <row r="1253" spans="1:16" ht="24" hidden="1" customHeight="1" x14ac:dyDescent="0.2">
      <c r="A1253" s="13">
        <v>1228</v>
      </c>
      <c r="B1253" s="14" t="s">
        <v>713</v>
      </c>
      <c r="C1253" s="14" t="s">
        <v>1469</v>
      </c>
      <c r="D1253" s="14" t="s">
        <v>1472</v>
      </c>
      <c r="E1253" s="15">
        <v>214440410000021</v>
      </c>
      <c r="F1253" s="13">
        <v>15</v>
      </c>
      <c r="G1253" s="13">
        <v>45</v>
      </c>
      <c r="H1253" s="13">
        <v>60</v>
      </c>
      <c r="I1253" s="11">
        <v>20880520</v>
      </c>
      <c r="J1253" s="11">
        <v>18406920</v>
      </c>
      <c r="K1253" s="11">
        <v>20880520</v>
      </c>
      <c r="L1253" s="11">
        <v>18406920</v>
      </c>
      <c r="M1253" s="11">
        <f t="shared" si="67"/>
        <v>16704416</v>
      </c>
      <c r="N1253" s="11">
        <f t="shared" si="68"/>
        <v>14725536</v>
      </c>
      <c r="O1253" s="2">
        <f t="shared" si="66"/>
        <v>25056624</v>
      </c>
      <c r="P1253" s="32">
        <v>0.2</v>
      </c>
    </row>
    <row r="1254" spans="1:16" ht="24" hidden="1" customHeight="1" x14ac:dyDescent="0.2">
      <c r="A1254" s="8">
        <v>1229</v>
      </c>
      <c r="B1254" s="9" t="s">
        <v>713</v>
      </c>
      <c r="C1254" s="9" t="s">
        <v>1469</v>
      </c>
      <c r="D1254" s="9" t="s">
        <v>1473</v>
      </c>
      <c r="E1254" s="10" t="s">
        <v>1474</v>
      </c>
      <c r="F1254" s="8">
        <v>59</v>
      </c>
      <c r="G1254" s="8">
        <v>61</v>
      </c>
      <c r="H1254" s="8">
        <v>120</v>
      </c>
      <c r="I1254" s="11">
        <v>29439120</v>
      </c>
      <c r="J1254" s="11">
        <v>25863160</v>
      </c>
      <c r="K1254" s="12">
        <v>29439120</v>
      </c>
      <c r="L1254" s="12">
        <v>25863160</v>
      </c>
      <c r="M1254" s="12">
        <f t="shared" si="67"/>
        <v>23551296</v>
      </c>
      <c r="N1254" s="12">
        <f t="shared" si="68"/>
        <v>20690528</v>
      </c>
      <c r="O1254" s="2">
        <f t="shared" si="66"/>
        <v>35326944</v>
      </c>
      <c r="P1254" s="32">
        <v>0.2</v>
      </c>
    </row>
    <row r="1255" spans="1:16" ht="24" hidden="1" customHeight="1" x14ac:dyDescent="0.2">
      <c r="A1255" s="13">
        <v>1230</v>
      </c>
      <c r="B1255" s="14" t="s">
        <v>713</v>
      </c>
      <c r="C1255" s="14" t="s">
        <v>1469</v>
      </c>
      <c r="D1255" s="14" t="s">
        <v>1475</v>
      </c>
      <c r="E1255" s="15">
        <v>722320410130011</v>
      </c>
      <c r="F1255" s="13">
        <v>39</v>
      </c>
      <c r="G1255" s="13">
        <v>81</v>
      </c>
      <c r="H1255" s="13">
        <v>120</v>
      </c>
      <c r="I1255" s="11">
        <v>30203760</v>
      </c>
      <c r="J1255" s="11">
        <v>26567560</v>
      </c>
      <c r="K1255" s="11">
        <v>30203760</v>
      </c>
      <c r="L1255" s="11">
        <v>26567560</v>
      </c>
      <c r="M1255" s="11">
        <f t="shared" si="67"/>
        <v>24163008</v>
      </c>
      <c r="N1255" s="11">
        <f t="shared" si="68"/>
        <v>21254048</v>
      </c>
      <c r="O1255" s="2">
        <f t="shared" si="66"/>
        <v>36244512</v>
      </c>
      <c r="P1255" s="32">
        <v>0.2</v>
      </c>
    </row>
    <row r="1256" spans="1:16" ht="24" hidden="1" customHeight="1" x14ac:dyDescent="0.2">
      <c r="A1256" s="8">
        <v>1231</v>
      </c>
      <c r="B1256" s="9" t="s">
        <v>713</v>
      </c>
      <c r="C1256" s="9" t="s">
        <v>1469</v>
      </c>
      <c r="D1256" s="9" t="s">
        <v>1476</v>
      </c>
      <c r="E1256" s="10">
        <v>311830410010011</v>
      </c>
      <c r="F1256" s="8">
        <v>20</v>
      </c>
      <c r="G1256" s="8">
        <v>40</v>
      </c>
      <c r="H1256" s="8">
        <v>60</v>
      </c>
      <c r="I1256" s="11">
        <v>17531800</v>
      </c>
      <c r="J1256" s="11">
        <v>15481920</v>
      </c>
      <c r="K1256" s="12">
        <v>17531800</v>
      </c>
      <c r="L1256" s="12">
        <v>15481920</v>
      </c>
      <c r="M1256" s="12">
        <f t="shared" si="67"/>
        <v>14025440</v>
      </c>
      <c r="N1256" s="12">
        <f t="shared" si="68"/>
        <v>12385536</v>
      </c>
      <c r="O1256" s="2">
        <f t="shared" si="66"/>
        <v>21038160</v>
      </c>
      <c r="P1256" s="32">
        <v>0.2</v>
      </c>
    </row>
    <row r="1257" spans="1:16" ht="24" hidden="1" customHeight="1" x14ac:dyDescent="0.2">
      <c r="A1257" s="13">
        <v>1232</v>
      </c>
      <c r="B1257" s="14" t="s">
        <v>713</v>
      </c>
      <c r="C1257" s="14" t="s">
        <v>1469</v>
      </c>
      <c r="D1257" s="14" t="s">
        <v>1477</v>
      </c>
      <c r="E1257" s="15">
        <v>311830410100011</v>
      </c>
      <c r="F1257" s="13">
        <v>14</v>
      </c>
      <c r="G1257" s="13">
        <v>26</v>
      </c>
      <c r="H1257" s="13">
        <v>40</v>
      </c>
      <c r="I1257" s="11">
        <v>12121720</v>
      </c>
      <c r="J1257" s="11">
        <v>10145280</v>
      </c>
      <c r="K1257" s="11">
        <v>12121720</v>
      </c>
      <c r="L1257" s="11">
        <v>10145280</v>
      </c>
      <c r="M1257" s="11">
        <f t="shared" si="67"/>
        <v>9697376</v>
      </c>
      <c r="N1257" s="11">
        <f t="shared" si="68"/>
        <v>8116224</v>
      </c>
      <c r="O1257" s="2">
        <f t="shared" si="66"/>
        <v>14546064</v>
      </c>
      <c r="P1257" s="32">
        <v>0.2</v>
      </c>
    </row>
    <row r="1258" spans="1:16" ht="24" hidden="1" customHeight="1" x14ac:dyDescent="0.2">
      <c r="A1258" s="8">
        <v>1233</v>
      </c>
      <c r="B1258" s="9" t="s">
        <v>713</v>
      </c>
      <c r="C1258" s="9" t="s">
        <v>1469</v>
      </c>
      <c r="D1258" s="9" t="s">
        <v>1478</v>
      </c>
      <c r="E1258" s="10">
        <v>722320410150001</v>
      </c>
      <c r="F1258" s="8">
        <v>118</v>
      </c>
      <c r="G1258" s="8">
        <v>530</v>
      </c>
      <c r="H1258" s="8">
        <v>648</v>
      </c>
      <c r="I1258" s="11">
        <v>158370720</v>
      </c>
      <c r="J1258" s="11">
        <v>140113520</v>
      </c>
      <c r="K1258" s="12">
        <v>158370720</v>
      </c>
      <c r="L1258" s="12">
        <v>140113520</v>
      </c>
      <c r="M1258" s="12">
        <f t="shared" si="67"/>
        <v>126696576</v>
      </c>
      <c r="N1258" s="12">
        <f t="shared" si="68"/>
        <v>112090816</v>
      </c>
      <c r="O1258" s="2">
        <f t="shared" si="66"/>
        <v>190044864</v>
      </c>
      <c r="P1258" s="32">
        <v>0.2</v>
      </c>
    </row>
    <row r="1259" spans="1:16" ht="24" hidden="1" customHeight="1" x14ac:dyDescent="0.2">
      <c r="A1259" s="13">
        <v>1234</v>
      </c>
      <c r="B1259" s="14" t="s">
        <v>713</v>
      </c>
      <c r="C1259" s="14" t="s">
        <v>1469</v>
      </c>
      <c r="D1259" s="14" t="s">
        <v>1479</v>
      </c>
      <c r="E1259" s="15">
        <v>722320410130001</v>
      </c>
      <c r="F1259" s="13">
        <v>73</v>
      </c>
      <c r="G1259" s="13">
        <v>227</v>
      </c>
      <c r="H1259" s="13">
        <v>300</v>
      </c>
      <c r="I1259" s="11">
        <v>73613520</v>
      </c>
      <c r="J1259" s="11">
        <v>65008680</v>
      </c>
      <c r="K1259" s="11">
        <v>73613520</v>
      </c>
      <c r="L1259" s="11">
        <v>65008680</v>
      </c>
      <c r="M1259" s="11">
        <f t="shared" si="67"/>
        <v>58890816</v>
      </c>
      <c r="N1259" s="11">
        <f t="shared" si="68"/>
        <v>52006944</v>
      </c>
      <c r="O1259" s="2">
        <f t="shared" si="66"/>
        <v>88336224</v>
      </c>
      <c r="P1259" s="32">
        <v>0.2</v>
      </c>
    </row>
    <row r="1260" spans="1:16" ht="24" hidden="1" customHeight="1" x14ac:dyDescent="0.2">
      <c r="A1260" s="8">
        <v>1235</v>
      </c>
      <c r="B1260" s="9" t="s">
        <v>713</v>
      </c>
      <c r="C1260" s="9" t="s">
        <v>1469</v>
      </c>
      <c r="D1260" s="9" t="s">
        <v>1480</v>
      </c>
      <c r="E1260" s="10" t="s">
        <v>1481</v>
      </c>
      <c r="F1260" s="8">
        <v>65</v>
      </c>
      <c r="G1260" s="8">
        <v>195</v>
      </c>
      <c r="H1260" s="8">
        <v>260</v>
      </c>
      <c r="I1260" s="11">
        <v>63740880</v>
      </c>
      <c r="J1260" s="11">
        <v>55939800</v>
      </c>
      <c r="K1260" s="12">
        <v>63740880</v>
      </c>
      <c r="L1260" s="12">
        <v>55939800</v>
      </c>
      <c r="M1260" s="12">
        <f t="shared" si="67"/>
        <v>50992704</v>
      </c>
      <c r="N1260" s="12">
        <f t="shared" si="68"/>
        <v>44751840</v>
      </c>
      <c r="O1260" s="2">
        <f t="shared" si="66"/>
        <v>76489056</v>
      </c>
      <c r="P1260" s="32">
        <v>0.2</v>
      </c>
    </row>
    <row r="1261" spans="1:16" ht="24" hidden="1" customHeight="1" x14ac:dyDescent="0.2">
      <c r="A1261" s="13">
        <v>1236</v>
      </c>
      <c r="B1261" s="14" t="s">
        <v>713</v>
      </c>
      <c r="C1261" s="14" t="s">
        <v>1469</v>
      </c>
      <c r="D1261" s="14" t="s">
        <v>1482</v>
      </c>
      <c r="E1261" s="15" t="s">
        <v>1483</v>
      </c>
      <c r="F1261" s="13">
        <v>99</v>
      </c>
      <c r="G1261" s="13">
        <v>541</v>
      </c>
      <c r="H1261" s="13">
        <v>640</v>
      </c>
      <c r="I1261" s="11">
        <v>155359920</v>
      </c>
      <c r="J1261" s="11">
        <v>136416760</v>
      </c>
      <c r="K1261" s="11">
        <v>155359920</v>
      </c>
      <c r="L1261" s="11">
        <v>136416760</v>
      </c>
      <c r="M1261" s="11">
        <f t="shared" si="67"/>
        <v>124287936</v>
      </c>
      <c r="N1261" s="11">
        <f t="shared" si="68"/>
        <v>109133408</v>
      </c>
      <c r="O1261" s="2">
        <f t="shared" si="66"/>
        <v>186431904</v>
      </c>
      <c r="P1261" s="32">
        <v>0.2</v>
      </c>
    </row>
    <row r="1262" spans="1:16" ht="24" hidden="1" customHeight="1" x14ac:dyDescent="0.2">
      <c r="A1262" s="8">
        <v>1237</v>
      </c>
      <c r="B1262" s="9" t="s">
        <v>713</v>
      </c>
      <c r="C1262" s="9" t="s">
        <v>1469</v>
      </c>
      <c r="D1262" s="9" t="s">
        <v>1484</v>
      </c>
      <c r="E1262" s="10">
        <v>311830410110051</v>
      </c>
      <c r="F1262" s="8">
        <v>15</v>
      </c>
      <c r="G1262" s="8">
        <v>45</v>
      </c>
      <c r="H1262" s="8">
        <v>60</v>
      </c>
      <c r="I1262" s="11">
        <v>18005660</v>
      </c>
      <c r="J1262" s="11">
        <v>15755760</v>
      </c>
      <c r="K1262" s="12">
        <v>18005660</v>
      </c>
      <c r="L1262" s="12">
        <v>15755760</v>
      </c>
      <c r="M1262" s="12">
        <f t="shared" si="67"/>
        <v>14404528</v>
      </c>
      <c r="N1262" s="12">
        <f t="shared" si="68"/>
        <v>12604608</v>
      </c>
      <c r="O1262" s="2">
        <f t="shared" si="66"/>
        <v>21606792</v>
      </c>
      <c r="P1262" s="32">
        <v>0.2</v>
      </c>
    </row>
    <row r="1263" spans="1:16" ht="24" hidden="1" customHeight="1" x14ac:dyDescent="0.2">
      <c r="A1263" s="13">
        <v>1238</v>
      </c>
      <c r="B1263" s="14" t="s">
        <v>713</v>
      </c>
      <c r="C1263" s="14" t="s">
        <v>1469</v>
      </c>
      <c r="D1263" s="14" t="s">
        <v>1485</v>
      </c>
      <c r="E1263" s="15">
        <v>311830410110011</v>
      </c>
      <c r="F1263" s="13">
        <v>15</v>
      </c>
      <c r="G1263" s="13">
        <v>45</v>
      </c>
      <c r="H1263" s="13">
        <v>60</v>
      </c>
      <c r="I1263" s="11">
        <v>17733500</v>
      </c>
      <c r="J1263" s="11">
        <v>15675120</v>
      </c>
      <c r="K1263" s="11">
        <v>17733500</v>
      </c>
      <c r="L1263" s="11">
        <v>15675120</v>
      </c>
      <c r="M1263" s="11">
        <f t="shared" si="67"/>
        <v>14186800</v>
      </c>
      <c r="N1263" s="11">
        <f t="shared" si="68"/>
        <v>12540096</v>
      </c>
      <c r="O1263" s="2">
        <f t="shared" si="66"/>
        <v>21280200</v>
      </c>
      <c r="P1263" s="32">
        <v>0.2</v>
      </c>
    </row>
    <row r="1264" spans="1:16" ht="24" hidden="1" customHeight="1" x14ac:dyDescent="0.2">
      <c r="A1264" s="8">
        <v>1239</v>
      </c>
      <c r="B1264" s="9" t="s">
        <v>713</v>
      </c>
      <c r="C1264" s="9" t="s">
        <v>1469</v>
      </c>
      <c r="D1264" s="9" t="s">
        <v>1486</v>
      </c>
      <c r="E1264" s="10">
        <v>311530410030021</v>
      </c>
      <c r="F1264" s="8">
        <v>10</v>
      </c>
      <c r="G1264" s="8">
        <v>50</v>
      </c>
      <c r="H1264" s="8">
        <v>60</v>
      </c>
      <c r="I1264" s="11">
        <v>17891800</v>
      </c>
      <c r="J1264" s="11">
        <v>15662640</v>
      </c>
      <c r="K1264" s="12">
        <v>17891800</v>
      </c>
      <c r="L1264" s="12">
        <v>15662640</v>
      </c>
      <c r="M1264" s="12">
        <f t="shared" si="67"/>
        <v>14313440</v>
      </c>
      <c r="N1264" s="12">
        <f t="shared" si="68"/>
        <v>12530112</v>
      </c>
      <c r="O1264" s="2">
        <f t="shared" si="66"/>
        <v>21470160</v>
      </c>
      <c r="P1264" s="32">
        <v>0.2</v>
      </c>
    </row>
    <row r="1265" spans="1:16" ht="24" hidden="1" customHeight="1" x14ac:dyDescent="0.2">
      <c r="A1265" s="13">
        <v>1240</v>
      </c>
      <c r="B1265" s="14" t="s">
        <v>713</v>
      </c>
      <c r="C1265" s="14" t="s">
        <v>1469</v>
      </c>
      <c r="D1265" s="14" t="s">
        <v>1487</v>
      </c>
      <c r="E1265" s="15">
        <v>214440410000041</v>
      </c>
      <c r="F1265" s="13">
        <v>15</v>
      </c>
      <c r="G1265" s="13">
        <v>45</v>
      </c>
      <c r="H1265" s="13">
        <v>60</v>
      </c>
      <c r="I1265" s="11">
        <v>20789800</v>
      </c>
      <c r="J1265" s="11">
        <v>18376680</v>
      </c>
      <c r="K1265" s="11">
        <v>20789800</v>
      </c>
      <c r="L1265" s="11">
        <v>18376680</v>
      </c>
      <c r="M1265" s="11">
        <f t="shared" si="67"/>
        <v>16631840</v>
      </c>
      <c r="N1265" s="11">
        <f t="shared" si="68"/>
        <v>14701344</v>
      </c>
      <c r="O1265" s="2">
        <f t="shared" si="66"/>
        <v>24947760</v>
      </c>
      <c r="P1265" s="32">
        <v>0.2</v>
      </c>
    </row>
    <row r="1266" spans="1:16" ht="24" hidden="1" customHeight="1" x14ac:dyDescent="0.2">
      <c r="A1266" s="8">
        <v>1241</v>
      </c>
      <c r="B1266" s="9" t="s">
        <v>713</v>
      </c>
      <c r="C1266" s="9" t="s">
        <v>1469</v>
      </c>
      <c r="D1266" s="9" t="s">
        <v>1488</v>
      </c>
      <c r="E1266" s="10" t="s">
        <v>1489</v>
      </c>
      <c r="F1266" s="8">
        <v>28</v>
      </c>
      <c r="G1266" s="8">
        <v>38</v>
      </c>
      <c r="H1266" s="8">
        <v>66</v>
      </c>
      <c r="I1266" s="11">
        <v>16131840</v>
      </c>
      <c r="J1266" s="11">
        <v>14061440</v>
      </c>
      <c r="K1266" s="12">
        <v>16131840</v>
      </c>
      <c r="L1266" s="12">
        <v>14061440</v>
      </c>
      <c r="M1266" s="12">
        <f t="shared" si="67"/>
        <v>12905472</v>
      </c>
      <c r="N1266" s="12">
        <f t="shared" si="68"/>
        <v>11249152</v>
      </c>
      <c r="O1266" s="2">
        <f t="shared" si="66"/>
        <v>19358208</v>
      </c>
      <c r="P1266" s="32">
        <v>0.2</v>
      </c>
    </row>
    <row r="1267" spans="1:16" ht="24" hidden="1" customHeight="1" x14ac:dyDescent="0.2">
      <c r="A1267" s="13">
        <v>1242</v>
      </c>
      <c r="B1267" s="14" t="s">
        <v>713</v>
      </c>
      <c r="C1267" s="14" t="s">
        <v>1469</v>
      </c>
      <c r="D1267" s="14" t="s">
        <v>1490</v>
      </c>
      <c r="E1267" s="15">
        <v>311530410010031</v>
      </c>
      <c r="F1267" s="13">
        <v>27</v>
      </c>
      <c r="G1267" s="13">
        <v>49</v>
      </c>
      <c r="H1267" s="13">
        <v>76</v>
      </c>
      <c r="I1267" s="11">
        <v>22367720</v>
      </c>
      <c r="J1267" s="11">
        <v>19793760</v>
      </c>
      <c r="K1267" s="11">
        <v>22367720</v>
      </c>
      <c r="L1267" s="11">
        <v>19793760</v>
      </c>
      <c r="M1267" s="11">
        <f t="shared" si="67"/>
        <v>17894176</v>
      </c>
      <c r="N1267" s="11">
        <f t="shared" si="68"/>
        <v>15835008</v>
      </c>
      <c r="O1267" s="2">
        <f t="shared" si="66"/>
        <v>26841264</v>
      </c>
      <c r="P1267" s="32">
        <v>0.2</v>
      </c>
    </row>
    <row r="1268" spans="1:16" ht="24" hidden="1" customHeight="1" x14ac:dyDescent="0.2">
      <c r="A1268" s="8">
        <v>1243</v>
      </c>
      <c r="B1268" s="9" t="s">
        <v>713</v>
      </c>
      <c r="C1268" s="9" t="s">
        <v>1469</v>
      </c>
      <c r="D1268" s="9" t="s">
        <v>1491</v>
      </c>
      <c r="E1268" s="10">
        <v>311830410120001</v>
      </c>
      <c r="F1268" s="8">
        <v>60</v>
      </c>
      <c r="G1268" s="8">
        <v>150</v>
      </c>
      <c r="H1268" s="8">
        <v>210</v>
      </c>
      <c r="I1268" s="11">
        <v>60718840</v>
      </c>
      <c r="J1268" s="11">
        <v>53611440</v>
      </c>
      <c r="K1268" s="12">
        <v>60718840</v>
      </c>
      <c r="L1268" s="12">
        <v>53611440</v>
      </c>
      <c r="M1268" s="12">
        <f t="shared" si="67"/>
        <v>48575072</v>
      </c>
      <c r="N1268" s="12">
        <f t="shared" si="68"/>
        <v>42889152</v>
      </c>
      <c r="O1268" s="2">
        <f t="shared" si="66"/>
        <v>72862608</v>
      </c>
      <c r="P1268" s="32">
        <v>0.2</v>
      </c>
    </row>
    <row r="1269" spans="1:16" ht="24" hidden="1" customHeight="1" x14ac:dyDescent="0.2">
      <c r="A1269" s="13">
        <v>1244</v>
      </c>
      <c r="B1269" s="14" t="s">
        <v>713</v>
      </c>
      <c r="C1269" s="14" t="s">
        <v>1469</v>
      </c>
      <c r="D1269" s="14" t="s">
        <v>1492</v>
      </c>
      <c r="E1269" s="15">
        <v>311830410100131</v>
      </c>
      <c r="F1269" s="13">
        <v>10</v>
      </c>
      <c r="G1269" s="13">
        <v>20</v>
      </c>
      <c r="H1269" s="13">
        <v>30</v>
      </c>
      <c r="I1269" s="11">
        <v>9113660</v>
      </c>
      <c r="J1269" s="11">
        <v>8023200</v>
      </c>
      <c r="K1269" s="11">
        <v>9113660</v>
      </c>
      <c r="L1269" s="11">
        <v>8023200</v>
      </c>
      <c r="M1269" s="11">
        <f t="shared" si="67"/>
        <v>7290928</v>
      </c>
      <c r="N1269" s="11">
        <f t="shared" si="68"/>
        <v>6418560</v>
      </c>
      <c r="O1269" s="2">
        <f t="shared" si="66"/>
        <v>10936392</v>
      </c>
      <c r="P1269" s="32">
        <v>0.2</v>
      </c>
    </row>
    <row r="1270" spans="1:16" ht="24" hidden="1" customHeight="1" x14ac:dyDescent="0.2">
      <c r="A1270" s="8">
        <v>1245</v>
      </c>
      <c r="B1270" s="9" t="s">
        <v>713</v>
      </c>
      <c r="C1270" s="9" t="s">
        <v>1469</v>
      </c>
      <c r="D1270" s="9" t="s">
        <v>1493</v>
      </c>
      <c r="E1270" s="10">
        <v>311830410010021</v>
      </c>
      <c r="F1270" s="8">
        <v>40</v>
      </c>
      <c r="G1270" s="8">
        <v>75</v>
      </c>
      <c r="H1270" s="8">
        <v>115</v>
      </c>
      <c r="I1270" s="11">
        <v>34171400</v>
      </c>
      <c r="J1270" s="11">
        <v>29974560</v>
      </c>
      <c r="K1270" s="12">
        <v>34171400</v>
      </c>
      <c r="L1270" s="12">
        <v>29974560</v>
      </c>
      <c r="M1270" s="12">
        <f t="shared" si="67"/>
        <v>27337120</v>
      </c>
      <c r="N1270" s="12">
        <f t="shared" si="68"/>
        <v>23979648</v>
      </c>
      <c r="O1270" s="2">
        <f t="shared" si="66"/>
        <v>41005680</v>
      </c>
      <c r="P1270" s="32">
        <v>0.2</v>
      </c>
    </row>
    <row r="1271" spans="1:16" ht="24" hidden="1" customHeight="1" x14ac:dyDescent="0.2">
      <c r="A1271" s="13">
        <v>1246</v>
      </c>
      <c r="B1271" s="14" t="s">
        <v>713</v>
      </c>
      <c r="C1271" s="14" t="s">
        <v>1469</v>
      </c>
      <c r="D1271" s="14" t="s">
        <v>1494</v>
      </c>
      <c r="E1271" s="15">
        <v>311830410010041</v>
      </c>
      <c r="F1271" s="13">
        <v>15</v>
      </c>
      <c r="G1271" s="13">
        <v>45</v>
      </c>
      <c r="H1271" s="13">
        <v>60</v>
      </c>
      <c r="I1271" s="11">
        <v>18076220</v>
      </c>
      <c r="J1271" s="11">
        <v>15896880</v>
      </c>
      <c r="K1271" s="11">
        <v>18076220</v>
      </c>
      <c r="L1271" s="11">
        <v>15896880</v>
      </c>
      <c r="M1271" s="11">
        <f t="shared" si="67"/>
        <v>14460976</v>
      </c>
      <c r="N1271" s="11">
        <f t="shared" si="68"/>
        <v>12717504</v>
      </c>
      <c r="O1271" s="2">
        <f t="shared" si="66"/>
        <v>21691464</v>
      </c>
      <c r="P1271" s="32">
        <v>0.2</v>
      </c>
    </row>
    <row r="1272" spans="1:16" ht="24" hidden="1" customHeight="1" x14ac:dyDescent="0.2">
      <c r="A1272" s="8">
        <v>1247</v>
      </c>
      <c r="B1272" s="9" t="s">
        <v>713</v>
      </c>
      <c r="C1272" s="9" t="s">
        <v>1469</v>
      </c>
      <c r="D1272" s="9" t="s">
        <v>1495</v>
      </c>
      <c r="E1272" s="10">
        <v>311830410100111</v>
      </c>
      <c r="F1272" s="8">
        <v>10</v>
      </c>
      <c r="G1272" s="8">
        <v>20</v>
      </c>
      <c r="H1272" s="8">
        <v>30</v>
      </c>
      <c r="I1272" s="11">
        <v>8932220</v>
      </c>
      <c r="J1272" s="11">
        <v>7882080</v>
      </c>
      <c r="K1272" s="12">
        <v>8932220</v>
      </c>
      <c r="L1272" s="12">
        <v>7882080</v>
      </c>
      <c r="M1272" s="12">
        <f t="shared" si="67"/>
        <v>7145776</v>
      </c>
      <c r="N1272" s="12">
        <f t="shared" si="68"/>
        <v>6305664</v>
      </c>
      <c r="O1272" s="2">
        <f t="shared" si="66"/>
        <v>10718664</v>
      </c>
      <c r="P1272" s="32">
        <v>0.2</v>
      </c>
    </row>
    <row r="1273" spans="1:16" ht="24" hidden="1" customHeight="1" x14ac:dyDescent="0.2">
      <c r="A1273" s="13">
        <v>1248</v>
      </c>
      <c r="B1273" s="14" t="s">
        <v>713</v>
      </c>
      <c r="C1273" s="14" t="s">
        <v>1469</v>
      </c>
      <c r="D1273" s="14" t="s">
        <v>1496</v>
      </c>
      <c r="E1273" s="15">
        <v>214440410000011</v>
      </c>
      <c r="F1273" s="13">
        <v>6</v>
      </c>
      <c r="G1273" s="13">
        <v>21</v>
      </c>
      <c r="H1273" s="13">
        <v>27</v>
      </c>
      <c r="I1273" s="11">
        <v>9698740</v>
      </c>
      <c r="J1273" s="11">
        <v>8513960</v>
      </c>
      <c r="K1273" s="11">
        <v>9698740</v>
      </c>
      <c r="L1273" s="11">
        <v>8513960</v>
      </c>
      <c r="M1273" s="11">
        <f t="shared" si="67"/>
        <v>7758992</v>
      </c>
      <c r="N1273" s="11">
        <f t="shared" si="68"/>
        <v>6811168</v>
      </c>
      <c r="O1273" s="2">
        <f t="shared" si="66"/>
        <v>11638488</v>
      </c>
      <c r="P1273" s="32">
        <v>0.2</v>
      </c>
    </row>
    <row r="1274" spans="1:16" ht="24" hidden="1" customHeight="1" x14ac:dyDescent="0.2">
      <c r="A1274" s="8">
        <v>1249</v>
      </c>
      <c r="B1274" s="9" t="s">
        <v>713</v>
      </c>
      <c r="C1274" s="9" t="s">
        <v>1469</v>
      </c>
      <c r="D1274" s="9" t="s">
        <v>1497</v>
      </c>
      <c r="E1274" s="10">
        <v>311830410100141</v>
      </c>
      <c r="F1274" s="8">
        <v>15</v>
      </c>
      <c r="G1274" s="8">
        <v>45</v>
      </c>
      <c r="H1274" s="8">
        <v>60</v>
      </c>
      <c r="I1274" s="11">
        <v>17904860</v>
      </c>
      <c r="J1274" s="11">
        <v>15765840</v>
      </c>
      <c r="K1274" s="12">
        <v>17904860</v>
      </c>
      <c r="L1274" s="12">
        <v>15765840</v>
      </c>
      <c r="M1274" s="12">
        <f t="shared" si="67"/>
        <v>14323888</v>
      </c>
      <c r="N1274" s="12">
        <f t="shared" si="68"/>
        <v>12612672</v>
      </c>
      <c r="O1274" s="2">
        <f t="shared" si="66"/>
        <v>21485832</v>
      </c>
      <c r="P1274" s="32">
        <v>0.2</v>
      </c>
    </row>
    <row r="1275" spans="1:16" ht="24" hidden="1" customHeight="1" x14ac:dyDescent="0.2">
      <c r="A1275" s="13">
        <v>1250</v>
      </c>
      <c r="B1275" s="14" t="s">
        <v>713</v>
      </c>
      <c r="C1275" s="14" t="s">
        <v>1469</v>
      </c>
      <c r="D1275" s="14" t="s">
        <v>1498</v>
      </c>
      <c r="E1275" s="15">
        <v>311830410100161</v>
      </c>
      <c r="F1275" s="13">
        <v>15</v>
      </c>
      <c r="G1275" s="13">
        <v>45</v>
      </c>
      <c r="H1275" s="13">
        <v>60</v>
      </c>
      <c r="I1275" s="11">
        <v>17925020</v>
      </c>
      <c r="J1275" s="11">
        <v>15715440</v>
      </c>
      <c r="K1275" s="11">
        <v>17925020</v>
      </c>
      <c r="L1275" s="11">
        <v>15715440</v>
      </c>
      <c r="M1275" s="11">
        <f t="shared" si="67"/>
        <v>14340016</v>
      </c>
      <c r="N1275" s="11">
        <f t="shared" si="68"/>
        <v>12572352</v>
      </c>
      <c r="O1275" s="2">
        <f t="shared" ref="O1275:O1338" si="69">K1275+K1275*P1275</f>
        <v>21510024</v>
      </c>
      <c r="P1275" s="32">
        <v>0.2</v>
      </c>
    </row>
    <row r="1276" spans="1:16" ht="24" hidden="1" customHeight="1" x14ac:dyDescent="0.2">
      <c r="A1276" s="8">
        <v>1251</v>
      </c>
      <c r="B1276" s="9" t="s">
        <v>713</v>
      </c>
      <c r="C1276" s="9" t="s">
        <v>1469</v>
      </c>
      <c r="D1276" s="9" t="s">
        <v>1499</v>
      </c>
      <c r="E1276" s="10">
        <v>311830410100151</v>
      </c>
      <c r="F1276" s="8">
        <v>10</v>
      </c>
      <c r="G1276" s="8">
        <v>23</v>
      </c>
      <c r="H1276" s="8">
        <v>33</v>
      </c>
      <c r="I1276" s="11">
        <v>10540800</v>
      </c>
      <c r="J1276" s="11">
        <v>8988960</v>
      </c>
      <c r="K1276" s="12">
        <v>10540800</v>
      </c>
      <c r="L1276" s="12">
        <v>8988960</v>
      </c>
      <c r="M1276" s="12">
        <f t="shared" si="67"/>
        <v>8432640</v>
      </c>
      <c r="N1276" s="12">
        <f t="shared" si="68"/>
        <v>7191168</v>
      </c>
      <c r="O1276" s="2">
        <f t="shared" si="69"/>
        <v>12648960</v>
      </c>
      <c r="P1276" s="32">
        <v>0.2</v>
      </c>
    </row>
    <row r="1277" spans="1:16" ht="24" hidden="1" customHeight="1" x14ac:dyDescent="0.2">
      <c r="A1277" s="13">
        <v>1252</v>
      </c>
      <c r="B1277" s="14" t="s">
        <v>713</v>
      </c>
      <c r="C1277" s="14" t="s">
        <v>1469</v>
      </c>
      <c r="D1277" s="14" t="s">
        <v>1500</v>
      </c>
      <c r="E1277" s="15">
        <v>311830410100181</v>
      </c>
      <c r="F1277" s="13">
        <v>20</v>
      </c>
      <c r="G1277" s="13">
        <v>40</v>
      </c>
      <c r="H1277" s="13">
        <v>60</v>
      </c>
      <c r="I1277" s="11">
        <v>17582200</v>
      </c>
      <c r="J1277" s="11">
        <v>15219840</v>
      </c>
      <c r="K1277" s="11">
        <v>17582200</v>
      </c>
      <c r="L1277" s="11">
        <v>15219840</v>
      </c>
      <c r="M1277" s="11">
        <f t="shared" si="67"/>
        <v>14065760</v>
      </c>
      <c r="N1277" s="11">
        <f t="shared" si="68"/>
        <v>12175872</v>
      </c>
      <c r="O1277" s="2">
        <f t="shared" si="69"/>
        <v>21098640</v>
      </c>
      <c r="P1277" s="32">
        <v>0.2</v>
      </c>
    </row>
    <row r="1278" spans="1:16" ht="24" hidden="1" customHeight="1" x14ac:dyDescent="0.2">
      <c r="A1278" s="8">
        <v>1253</v>
      </c>
      <c r="B1278" s="9" t="s">
        <v>713</v>
      </c>
      <c r="C1278" s="9" t="s">
        <v>1469</v>
      </c>
      <c r="D1278" s="9" t="s">
        <v>1501</v>
      </c>
      <c r="E1278" s="10">
        <v>311830410100021</v>
      </c>
      <c r="F1278" s="8">
        <v>26</v>
      </c>
      <c r="G1278" s="8">
        <v>54</v>
      </c>
      <c r="H1278" s="8">
        <v>80</v>
      </c>
      <c r="I1278" s="11">
        <v>23751360</v>
      </c>
      <c r="J1278" s="11">
        <v>20792400</v>
      </c>
      <c r="K1278" s="12">
        <v>23751360</v>
      </c>
      <c r="L1278" s="12">
        <v>20792400</v>
      </c>
      <c r="M1278" s="12">
        <f t="shared" si="67"/>
        <v>19001088</v>
      </c>
      <c r="N1278" s="12">
        <f t="shared" si="68"/>
        <v>16633920</v>
      </c>
      <c r="O1278" s="2">
        <f t="shared" si="69"/>
        <v>28501632</v>
      </c>
      <c r="P1278" s="32">
        <v>0.2</v>
      </c>
    </row>
    <row r="1279" spans="1:16" ht="24" hidden="1" customHeight="1" x14ac:dyDescent="0.2">
      <c r="A1279" s="13">
        <v>1254</v>
      </c>
      <c r="B1279" s="14" t="s">
        <v>713</v>
      </c>
      <c r="C1279" s="14" t="s">
        <v>1469</v>
      </c>
      <c r="D1279" s="14" t="s">
        <v>1502</v>
      </c>
      <c r="E1279" s="15" t="s">
        <v>1503</v>
      </c>
      <c r="F1279" s="13">
        <v>65</v>
      </c>
      <c r="G1279" s="13">
        <v>215</v>
      </c>
      <c r="H1279" s="13">
        <v>280</v>
      </c>
      <c r="I1279" s="11">
        <v>68264640</v>
      </c>
      <c r="J1279" s="11">
        <v>59975040</v>
      </c>
      <c r="K1279" s="11">
        <v>68264640</v>
      </c>
      <c r="L1279" s="11">
        <v>59975040</v>
      </c>
      <c r="M1279" s="11">
        <f t="shared" si="67"/>
        <v>54611712</v>
      </c>
      <c r="N1279" s="11">
        <f t="shared" si="68"/>
        <v>47980032</v>
      </c>
      <c r="O1279" s="2">
        <f t="shared" si="69"/>
        <v>81917568</v>
      </c>
      <c r="P1279" s="32">
        <v>0.2</v>
      </c>
    </row>
    <row r="1280" spans="1:16" ht="24" hidden="1" customHeight="1" x14ac:dyDescent="0.2">
      <c r="A1280" s="8">
        <v>1255</v>
      </c>
      <c r="B1280" s="9" t="s">
        <v>713</v>
      </c>
      <c r="C1280" s="9" t="s">
        <v>1469</v>
      </c>
      <c r="D1280" s="9" t="s">
        <v>1504</v>
      </c>
      <c r="E1280" s="10" t="s">
        <v>1505</v>
      </c>
      <c r="F1280" s="8">
        <v>106</v>
      </c>
      <c r="G1280" s="8">
        <v>582</v>
      </c>
      <c r="H1280" s="8">
        <v>688</v>
      </c>
      <c r="I1280" s="11">
        <v>166619040</v>
      </c>
      <c r="J1280" s="11">
        <v>146882960</v>
      </c>
      <c r="K1280" s="12">
        <v>166619040</v>
      </c>
      <c r="L1280" s="12">
        <v>146882960</v>
      </c>
      <c r="M1280" s="12">
        <f t="shared" si="67"/>
        <v>133295232</v>
      </c>
      <c r="N1280" s="12">
        <f t="shared" si="68"/>
        <v>117506368</v>
      </c>
      <c r="O1280" s="2">
        <f t="shared" si="69"/>
        <v>199942848</v>
      </c>
      <c r="P1280" s="32">
        <v>0.2</v>
      </c>
    </row>
    <row r="1281" spans="1:16" ht="24" hidden="1" customHeight="1" x14ac:dyDescent="0.2">
      <c r="A1281" s="13">
        <v>1256</v>
      </c>
      <c r="B1281" s="14" t="s">
        <v>713</v>
      </c>
      <c r="C1281" s="14" t="s">
        <v>1469</v>
      </c>
      <c r="D1281" s="14" t="s">
        <v>1506</v>
      </c>
      <c r="E1281" s="15">
        <v>311830410100041</v>
      </c>
      <c r="F1281" s="13">
        <v>30</v>
      </c>
      <c r="G1281" s="13">
        <v>135</v>
      </c>
      <c r="H1281" s="13">
        <v>165</v>
      </c>
      <c r="I1281" s="11">
        <v>49214980</v>
      </c>
      <c r="J1281" s="11">
        <v>43100640</v>
      </c>
      <c r="K1281" s="11">
        <v>49214980</v>
      </c>
      <c r="L1281" s="11">
        <v>43100640</v>
      </c>
      <c r="M1281" s="11">
        <f t="shared" si="67"/>
        <v>39371984</v>
      </c>
      <c r="N1281" s="11">
        <f t="shared" si="68"/>
        <v>34480512</v>
      </c>
      <c r="O1281" s="2">
        <f t="shared" si="69"/>
        <v>59057976</v>
      </c>
      <c r="P1281" s="32">
        <v>0.2</v>
      </c>
    </row>
    <row r="1282" spans="1:16" ht="24" hidden="1" customHeight="1" x14ac:dyDescent="0.2">
      <c r="A1282" s="8">
        <v>1257</v>
      </c>
      <c r="B1282" s="9" t="s">
        <v>713</v>
      </c>
      <c r="C1282" s="9" t="s">
        <v>1469</v>
      </c>
      <c r="D1282" s="9" t="s">
        <v>1507</v>
      </c>
      <c r="E1282" s="10">
        <v>311830410110041</v>
      </c>
      <c r="F1282" s="8">
        <v>32</v>
      </c>
      <c r="G1282" s="8">
        <v>60</v>
      </c>
      <c r="H1282" s="8">
        <v>92</v>
      </c>
      <c r="I1282" s="11">
        <v>28162080</v>
      </c>
      <c r="J1282" s="11">
        <v>23710320</v>
      </c>
      <c r="K1282" s="12">
        <v>28162080</v>
      </c>
      <c r="L1282" s="12">
        <v>23710320</v>
      </c>
      <c r="M1282" s="12">
        <f t="shared" si="67"/>
        <v>22529664</v>
      </c>
      <c r="N1282" s="12">
        <f t="shared" si="68"/>
        <v>18968256</v>
      </c>
      <c r="O1282" s="2">
        <f t="shared" si="69"/>
        <v>33794496</v>
      </c>
      <c r="P1282" s="32">
        <v>0.2</v>
      </c>
    </row>
    <row r="1283" spans="1:16" ht="24" hidden="1" customHeight="1" x14ac:dyDescent="0.2">
      <c r="A1283" s="13">
        <v>1258</v>
      </c>
      <c r="B1283" s="14" t="s">
        <v>713</v>
      </c>
      <c r="C1283" s="14" t="s">
        <v>1469</v>
      </c>
      <c r="D1283" s="14" t="s">
        <v>1508</v>
      </c>
      <c r="E1283" s="15">
        <v>311830410100101</v>
      </c>
      <c r="F1283" s="13">
        <v>12</v>
      </c>
      <c r="G1283" s="13">
        <v>36</v>
      </c>
      <c r="H1283" s="13">
        <v>48</v>
      </c>
      <c r="I1283" s="11">
        <v>14677820</v>
      </c>
      <c r="J1283" s="11">
        <v>12757440</v>
      </c>
      <c r="K1283" s="11">
        <v>14677820</v>
      </c>
      <c r="L1283" s="11">
        <v>12757440</v>
      </c>
      <c r="M1283" s="11">
        <f t="shared" si="67"/>
        <v>11742256</v>
      </c>
      <c r="N1283" s="11">
        <f t="shared" si="68"/>
        <v>10205952</v>
      </c>
      <c r="O1283" s="2">
        <f t="shared" si="69"/>
        <v>17613384</v>
      </c>
      <c r="P1283" s="32">
        <v>0.2</v>
      </c>
    </row>
    <row r="1284" spans="1:16" ht="24" hidden="1" customHeight="1" x14ac:dyDescent="0.2">
      <c r="A1284" s="8">
        <v>1259</v>
      </c>
      <c r="B1284" s="9" t="s">
        <v>713</v>
      </c>
      <c r="C1284" s="9" t="s">
        <v>1469</v>
      </c>
      <c r="D1284" s="9" t="s">
        <v>1509</v>
      </c>
      <c r="E1284" s="10">
        <v>311830410110031</v>
      </c>
      <c r="F1284" s="8">
        <v>30</v>
      </c>
      <c r="G1284" s="8">
        <v>70</v>
      </c>
      <c r="H1284" s="8">
        <v>100</v>
      </c>
      <c r="I1284" s="11">
        <v>29384540</v>
      </c>
      <c r="J1284" s="11">
        <v>25854720</v>
      </c>
      <c r="K1284" s="12">
        <v>29384540</v>
      </c>
      <c r="L1284" s="12">
        <v>25854720</v>
      </c>
      <c r="M1284" s="12">
        <f t="shared" si="67"/>
        <v>23507632</v>
      </c>
      <c r="N1284" s="12">
        <f t="shared" si="68"/>
        <v>20683776</v>
      </c>
      <c r="O1284" s="2">
        <f t="shared" si="69"/>
        <v>35261448</v>
      </c>
      <c r="P1284" s="32">
        <v>0.2</v>
      </c>
    </row>
    <row r="1285" spans="1:16" ht="24" hidden="1" customHeight="1" x14ac:dyDescent="0.2">
      <c r="A1285" s="13">
        <v>1260</v>
      </c>
      <c r="B1285" s="14" t="s">
        <v>713</v>
      </c>
      <c r="C1285" s="14" t="s">
        <v>1469</v>
      </c>
      <c r="D1285" s="14" t="s">
        <v>1510</v>
      </c>
      <c r="E1285" s="15" t="s">
        <v>1511</v>
      </c>
      <c r="F1285" s="13">
        <v>84</v>
      </c>
      <c r="G1285" s="13">
        <v>136</v>
      </c>
      <c r="H1285" s="13">
        <v>220</v>
      </c>
      <c r="I1285" s="11">
        <v>55553520</v>
      </c>
      <c r="J1285" s="11">
        <v>48757480</v>
      </c>
      <c r="K1285" s="11">
        <v>55553520</v>
      </c>
      <c r="L1285" s="11">
        <v>48757480</v>
      </c>
      <c r="M1285" s="11">
        <f t="shared" si="67"/>
        <v>44442816</v>
      </c>
      <c r="N1285" s="11">
        <f t="shared" si="68"/>
        <v>39005984</v>
      </c>
      <c r="O1285" s="2">
        <f t="shared" si="69"/>
        <v>66664224</v>
      </c>
      <c r="P1285" s="32">
        <v>0.2</v>
      </c>
    </row>
    <row r="1286" spans="1:16" ht="24" hidden="1" customHeight="1" x14ac:dyDescent="0.2">
      <c r="A1286" s="8">
        <v>1261</v>
      </c>
      <c r="B1286" s="9" t="s">
        <v>713</v>
      </c>
      <c r="C1286" s="9" t="s">
        <v>1469</v>
      </c>
      <c r="D1286" s="9" t="s">
        <v>1512</v>
      </c>
      <c r="E1286" s="10">
        <v>311530410010001</v>
      </c>
      <c r="F1286" s="8">
        <v>79</v>
      </c>
      <c r="G1286" s="8">
        <v>161</v>
      </c>
      <c r="H1286" s="8">
        <v>240</v>
      </c>
      <c r="I1286" s="11">
        <v>71364960</v>
      </c>
      <c r="J1286" s="11">
        <v>62941680</v>
      </c>
      <c r="K1286" s="12">
        <v>71364960</v>
      </c>
      <c r="L1286" s="12">
        <v>62941680</v>
      </c>
      <c r="M1286" s="12">
        <f t="shared" si="67"/>
        <v>57091968</v>
      </c>
      <c r="N1286" s="12">
        <f t="shared" si="68"/>
        <v>50353344</v>
      </c>
      <c r="O1286" s="2">
        <f t="shared" si="69"/>
        <v>85637952</v>
      </c>
      <c r="P1286" s="32">
        <v>0.2</v>
      </c>
    </row>
    <row r="1287" spans="1:16" ht="24" hidden="1" customHeight="1" x14ac:dyDescent="0.2">
      <c r="A1287" s="13">
        <v>1262</v>
      </c>
      <c r="B1287" s="14" t="s">
        <v>713</v>
      </c>
      <c r="C1287" s="14" t="s">
        <v>1469</v>
      </c>
      <c r="D1287" s="14" t="s">
        <v>1513</v>
      </c>
      <c r="E1287" s="15">
        <v>311830410010061</v>
      </c>
      <c r="F1287" s="13">
        <v>5</v>
      </c>
      <c r="G1287" s="13">
        <v>18</v>
      </c>
      <c r="H1287" s="13">
        <v>23</v>
      </c>
      <c r="I1287" s="11">
        <v>7217180</v>
      </c>
      <c r="J1287" s="11">
        <v>6258000</v>
      </c>
      <c r="K1287" s="11">
        <v>7217180</v>
      </c>
      <c r="L1287" s="11">
        <v>6258000</v>
      </c>
      <c r="M1287" s="11">
        <f t="shared" si="67"/>
        <v>5773744</v>
      </c>
      <c r="N1287" s="11">
        <f t="shared" si="68"/>
        <v>5006400</v>
      </c>
      <c r="O1287" s="2">
        <f t="shared" si="69"/>
        <v>8660616</v>
      </c>
      <c r="P1287" s="32">
        <v>0.2</v>
      </c>
    </row>
    <row r="1288" spans="1:16" ht="24" hidden="1" customHeight="1" x14ac:dyDescent="0.2">
      <c r="A1288" s="8">
        <v>1263</v>
      </c>
      <c r="B1288" s="9" t="s">
        <v>713</v>
      </c>
      <c r="C1288" s="9" t="s">
        <v>1469</v>
      </c>
      <c r="D1288" s="9" t="s">
        <v>1514</v>
      </c>
      <c r="E1288" s="10">
        <v>722320410180021</v>
      </c>
      <c r="F1288" s="8">
        <v>30</v>
      </c>
      <c r="G1288" s="8">
        <v>60</v>
      </c>
      <c r="H1288" s="8">
        <v>90</v>
      </c>
      <c r="I1288" s="11">
        <v>23565600</v>
      </c>
      <c r="J1288" s="11">
        <v>20173920</v>
      </c>
      <c r="K1288" s="12">
        <v>23565600</v>
      </c>
      <c r="L1288" s="12">
        <v>20173920</v>
      </c>
      <c r="M1288" s="12">
        <f t="shared" si="67"/>
        <v>18852480</v>
      </c>
      <c r="N1288" s="12">
        <f t="shared" si="68"/>
        <v>16139136</v>
      </c>
      <c r="O1288" s="2">
        <f t="shared" si="69"/>
        <v>28278720</v>
      </c>
      <c r="P1288" s="32">
        <v>0.2</v>
      </c>
    </row>
    <row r="1289" spans="1:16" ht="24" hidden="1" customHeight="1" x14ac:dyDescent="0.2">
      <c r="A1289" s="13">
        <v>1264</v>
      </c>
      <c r="B1289" s="14" t="s">
        <v>713</v>
      </c>
      <c r="C1289" s="14" t="s">
        <v>1469</v>
      </c>
      <c r="D1289" s="14" t="s">
        <v>1515</v>
      </c>
      <c r="E1289" s="15" t="s">
        <v>1516</v>
      </c>
      <c r="F1289" s="13">
        <v>144</v>
      </c>
      <c r="G1289" s="13">
        <v>576</v>
      </c>
      <c r="H1289" s="13">
        <v>720</v>
      </c>
      <c r="I1289" s="11">
        <v>175077120</v>
      </c>
      <c r="J1289" s="11">
        <v>154208560</v>
      </c>
      <c r="K1289" s="11">
        <v>175077120</v>
      </c>
      <c r="L1289" s="11">
        <v>154208560</v>
      </c>
      <c r="M1289" s="11">
        <f t="shared" si="67"/>
        <v>140061696</v>
      </c>
      <c r="N1289" s="11">
        <f t="shared" si="68"/>
        <v>123366848</v>
      </c>
      <c r="O1289" s="2">
        <f t="shared" si="69"/>
        <v>210092544</v>
      </c>
      <c r="P1289" s="32">
        <v>0.2</v>
      </c>
    </row>
    <row r="1290" spans="1:16" ht="24" hidden="1" customHeight="1" x14ac:dyDescent="0.2">
      <c r="A1290" s="8">
        <v>1265</v>
      </c>
      <c r="B1290" s="9" t="s">
        <v>713</v>
      </c>
      <c r="C1290" s="9" t="s">
        <v>1469</v>
      </c>
      <c r="D1290" s="9" t="s">
        <v>1517</v>
      </c>
      <c r="E1290" s="10">
        <v>311830410040011</v>
      </c>
      <c r="F1290" s="8">
        <v>53</v>
      </c>
      <c r="G1290" s="8">
        <v>91</v>
      </c>
      <c r="H1290" s="8">
        <v>144</v>
      </c>
      <c r="I1290" s="11">
        <v>42449760</v>
      </c>
      <c r="J1290" s="11">
        <v>36938880</v>
      </c>
      <c r="K1290" s="12">
        <v>42449760</v>
      </c>
      <c r="L1290" s="12">
        <v>36938880</v>
      </c>
      <c r="M1290" s="12">
        <f t="shared" si="67"/>
        <v>33959808</v>
      </c>
      <c r="N1290" s="12">
        <f t="shared" si="68"/>
        <v>29551104</v>
      </c>
      <c r="O1290" s="2">
        <f t="shared" si="69"/>
        <v>50939712</v>
      </c>
      <c r="P1290" s="32">
        <v>0.2</v>
      </c>
    </row>
    <row r="1291" spans="1:16" ht="24" hidden="1" customHeight="1" x14ac:dyDescent="0.2">
      <c r="A1291" s="13">
        <v>1266</v>
      </c>
      <c r="B1291" s="14" t="s">
        <v>713</v>
      </c>
      <c r="C1291" s="14" t="s">
        <v>1469</v>
      </c>
      <c r="D1291" s="14" t="s">
        <v>1518</v>
      </c>
      <c r="E1291" s="15">
        <v>311830410040002</v>
      </c>
      <c r="F1291" s="13">
        <v>324</v>
      </c>
      <c r="G1291" s="13">
        <v>588</v>
      </c>
      <c r="H1291" s="13">
        <v>912</v>
      </c>
      <c r="I1291" s="11">
        <v>264565340</v>
      </c>
      <c r="J1291" s="11">
        <v>233896080</v>
      </c>
      <c r="K1291" s="11">
        <v>264565340</v>
      </c>
      <c r="L1291" s="11">
        <v>233896080</v>
      </c>
      <c r="M1291" s="11">
        <f t="shared" si="67"/>
        <v>211652272</v>
      </c>
      <c r="N1291" s="11">
        <f t="shared" si="68"/>
        <v>187116864</v>
      </c>
      <c r="O1291" s="2">
        <f t="shared" si="69"/>
        <v>317478408</v>
      </c>
      <c r="P1291" s="32">
        <v>0.2</v>
      </c>
    </row>
    <row r="1292" spans="1:16" ht="24" hidden="1" customHeight="1" x14ac:dyDescent="0.2">
      <c r="A1292" s="8">
        <v>1267</v>
      </c>
      <c r="B1292" s="9" t="s">
        <v>713</v>
      </c>
      <c r="C1292" s="9" t="s">
        <v>1469</v>
      </c>
      <c r="D1292" s="9" t="s">
        <v>1519</v>
      </c>
      <c r="E1292" s="10">
        <v>311830410090002</v>
      </c>
      <c r="F1292" s="8">
        <v>126</v>
      </c>
      <c r="G1292" s="8">
        <v>222</v>
      </c>
      <c r="H1292" s="8">
        <v>348</v>
      </c>
      <c r="I1292" s="11">
        <v>102203900</v>
      </c>
      <c r="J1292" s="11">
        <v>89462400</v>
      </c>
      <c r="K1292" s="12">
        <v>102203900</v>
      </c>
      <c r="L1292" s="12">
        <v>89462400</v>
      </c>
      <c r="M1292" s="12">
        <f t="shared" si="67"/>
        <v>81763120</v>
      </c>
      <c r="N1292" s="12">
        <f t="shared" si="68"/>
        <v>71569920</v>
      </c>
      <c r="O1292" s="2">
        <f t="shared" si="69"/>
        <v>122644680</v>
      </c>
      <c r="P1292" s="32">
        <v>0.2</v>
      </c>
    </row>
    <row r="1293" spans="1:16" ht="24" hidden="1" customHeight="1" x14ac:dyDescent="0.2">
      <c r="A1293" s="13">
        <v>1268</v>
      </c>
      <c r="B1293" s="14" t="s">
        <v>713</v>
      </c>
      <c r="C1293" s="14" t="s">
        <v>1469</v>
      </c>
      <c r="D1293" s="14" t="s">
        <v>1520</v>
      </c>
      <c r="E1293" s="15">
        <v>311830410080001</v>
      </c>
      <c r="F1293" s="13">
        <v>88</v>
      </c>
      <c r="G1293" s="13">
        <v>182</v>
      </c>
      <c r="H1293" s="13">
        <v>270</v>
      </c>
      <c r="I1293" s="11">
        <v>80483040</v>
      </c>
      <c r="J1293" s="11">
        <v>70019280</v>
      </c>
      <c r="K1293" s="11">
        <v>80483040</v>
      </c>
      <c r="L1293" s="11">
        <v>70019280</v>
      </c>
      <c r="M1293" s="11">
        <f t="shared" si="67"/>
        <v>64386432</v>
      </c>
      <c r="N1293" s="11">
        <f t="shared" si="68"/>
        <v>56015424</v>
      </c>
      <c r="O1293" s="2">
        <f t="shared" si="69"/>
        <v>96579648</v>
      </c>
      <c r="P1293" s="32">
        <v>0.2</v>
      </c>
    </row>
    <row r="1294" spans="1:16" ht="24" hidden="1" customHeight="1" x14ac:dyDescent="0.2">
      <c r="A1294" s="8">
        <v>1269</v>
      </c>
      <c r="B1294" s="9" t="s">
        <v>713</v>
      </c>
      <c r="C1294" s="9" t="s">
        <v>1469</v>
      </c>
      <c r="D1294" s="9" t="s">
        <v>1521</v>
      </c>
      <c r="E1294" s="10" t="s">
        <v>1522</v>
      </c>
      <c r="F1294" s="8">
        <v>224</v>
      </c>
      <c r="G1294" s="8">
        <v>256</v>
      </c>
      <c r="H1294" s="8">
        <v>480</v>
      </c>
      <c r="I1294" s="11">
        <v>119080080</v>
      </c>
      <c r="J1294" s="11">
        <v>103759320</v>
      </c>
      <c r="K1294" s="12">
        <v>119080080</v>
      </c>
      <c r="L1294" s="12">
        <v>103759320</v>
      </c>
      <c r="M1294" s="12">
        <f t="shared" si="67"/>
        <v>95264064</v>
      </c>
      <c r="N1294" s="12">
        <f t="shared" si="68"/>
        <v>83007456</v>
      </c>
      <c r="O1294" s="2">
        <f t="shared" si="69"/>
        <v>142896096</v>
      </c>
      <c r="P1294" s="32">
        <v>0.2</v>
      </c>
    </row>
    <row r="1295" spans="1:16" ht="24" hidden="1" customHeight="1" x14ac:dyDescent="0.2">
      <c r="A1295" s="13">
        <v>1270</v>
      </c>
      <c r="B1295" s="14" t="s">
        <v>713</v>
      </c>
      <c r="C1295" s="14" t="s">
        <v>1469</v>
      </c>
      <c r="D1295" s="14" t="s">
        <v>1523</v>
      </c>
      <c r="E1295" s="15">
        <v>311830410010001</v>
      </c>
      <c r="F1295" s="13">
        <v>20</v>
      </c>
      <c r="G1295" s="13">
        <v>230</v>
      </c>
      <c r="H1295" s="13">
        <v>250</v>
      </c>
      <c r="I1295" s="11">
        <v>74006120</v>
      </c>
      <c r="J1295" s="11">
        <v>64833360</v>
      </c>
      <c r="K1295" s="11">
        <v>74006120</v>
      </c>
      <c r="L1295" s="11">
        <v>64833360</v>
      </c>
      <c r="M1295" s="11">
        <f t="shared" si="67"/>
        <v>59204896</v>
      </c>
      <c r="N1295" s="11">
        <f t="shared" si="68"/>
        <v>51866688</v>
      </c>
      <c r="O1295" s="2">
        <f t="shared" si="69"/>
        <v>88807344</v>
      </c>
      <c r="P1295" s="32">
        <v>0.2</v>
      </c>
    </row>
    <row r="1296" spans="1:16" ht="24" hidden="1" customHeight="1" x14ac:dyDescent="0.2">
      <c r="A1296" s="8">
        <v>1271</v>
      </c>
      <c r="B1296" s="9" t="s">
        <v>713</v>
      </c>
      <c r="C1296" s="9" t="s">
        <v>1469</v>
      </c>
      <c r="D1296" s="9" t="s">
        <v>1524</v>
      </c>
      <c r="E1296" s="10" t="s">
        <v>1525</v>
      </c>
      <c r="F1296" s="8">
        <v>73</v>
      </c>
      <c r="G1296" s="8">
        <v>257</v>
      </c>
      <c r="H1296" s="8">
        <v>330</v>
      </c>
      <c r="I1296" s="11">
        <v>84035040</v>
      </c>
      <c r="J1296" s="11">
        <v>73246400</v>
      </c>
      <c r="K1296" s="12">
        <v>84035040</v>
      </c>
      <c r="L1296" s="12">
        <v>73246400</v>
      </c>
      <c r="M1296" s="12">
        <f t="shared" si="67"/>
        <v>67228032</v>
      </c>
      <c r="N1296" s="12">
        <f t="shared" si="68"/>
        <v>58597120</v>
      </c>
      <c r="O1296" s="2">
        <f t="shared" si="69"/>
        <v>100842048</v>
      </c>
      <c r="P1296" s="32">
        <v>0.2</v>
      </c>
    </row>
    <row r="1297" spans="1:16" ht="24" hidden="1" customHeight="1" x14ac:dyDescent="0.2">
      <c r="A1297" s="13">
        <v>1272</v>
      </c>
      <c r="B1297" s="14" t="s">
        <v>713</v>
      </c>
      <c r="C1297" s="14" t="s">
        <v>1469</v>
      </c>
      <c r="D1297" s="14" t="s">
        <v>1526</v>
      </c>
      <c r="E1297" s="15" t="s">
        <v>1527</v>
      </c>
      <c r="F1297" s="13">
        <v>205</v>
      </c>
      <c r="G1297" s="13">
        <v>606</v>
      </c>
      <c r="H1297" s="13">
        <v>811</v>
      </c>
      <c r="I1297" s="11">
        <v>196230480</v>
      </c>
      <c r="J1297" s="11">
        <v>173118200</v>
      </c>
      <c r="K1297" s="11">
        <v>196230480</v>
      </c>
      <c r="L1297" s="11">
        <v>173118200</v>
      </c>
      <c r="M1297" s="11">
        <f t="shared" si="67"/>
        <v>156984384</v>
      </c>
      <c r="N1297" s="11">
        <f t="shared" si="68"/>
        <v>138494560</v>
      </c>
      <c r="O1297" s="2">
        <f t="shared" si="69"/>
        <v>235476576</v>
      </c>
      <c r="P1297" s="32">
        <v>0.2</v>
      </c>
    </row>
    <row r="1298" spans="1:16" ht="24" hidden="1" customHeight="1" x14ac:dyDescent="0.2">
      <c r="A1298" s="8">
        <v>1273</v>
      </c>
      <c r="B1298" s="9" t="s">
        <v>713</v>
      </c>
      <c r="C1298" s="9" t="s">
        <v>1469</v>
      </c>
      <c r="D1298" s="9" t="s">
        <v>1528</v>
      </c>
      <c r="E1298" s="10">
        <v>311530410010011</v>
      </c>
      <c r="F1298" s="8">
        <v>41</v>
      </c>
      <c r="G1298" s="8">
        <v>109</v>
      </c>
      <c r="H1298" s="8">
        <v>150</v>
      </c>
      <c r="I1298" s="11">
        <v>45077660</v>
      </c>
      <c r="J1298" s="11">
        <v>39266640</v>
      </c>
      <c r="K1298" s="12">
        <v>45077660</v>
      </c>
      <c r="L1298" s="12">
        <v>39266640</v>
      </c>
      <c r="M1298" s="12">
        <f t="shared" si="67"/>
        <v>36062128</v>
      </c>
      <c r="N1298" s="12">
        <f t="shared" si="68"/>
        <v>31413312</v>
      </c>
      <c r="O1298" s="2">
        <f t="shared" si="69"/>
        <v>54093192</v>
      </c>
      <c r="P1298" s="32">
        <v>0.2</v>
      </c>
    </row>
    <row r="1299" spans="1:16" ht="24" hidden="1" customHeight="1" x14ac:dyDescent="0.2">
      <c r="A1299" s="13">
        <v>1274</v>
      </c>
      <c r="B1299" s="14" t="s">
        <v>1529</v>
      </c>
      <c r="C1299" s="14" t="s">
        <v>1530</v>
      </c>
      <c r="D1299" s="14" t="s">
        <v>1531</v>
      </c>
      <c r="E1299" s="15">
        <v>731820750280001</v>
      </c>
      <c r="F1299" s="13">
        <v>97</v>
      </c>
      <c r="G1299" s="13">
        <v>215</v>
      </c>
      <c r="H1299" s="13">
        <v>312</v>
      </c>
      <c r="I1299" s="11">
        <v>63845120</v>
      </c>
      <c r="J1299" s="11">
        <v>57751946.666666664</v>
      </c>
      <c r="K1299" s="11">
        <v>63845120</v>
      </c>
      <c r="L1299" s="11">
        <v>57751946.666666664</v>
      </c>
      <c r="M1299" s="11">
        <f t="shared" si="67"/>
        <v>51076096</v>
      </c>
      <c r="N1299" s="11">
        <f t="shared" si="68"/>
        <v>46201557.333333336</v>
      </c>
      <c r="O1299" s="2">
        <f t="shared" si="69"/>
        <v>76614144</v>
      </c>
      <c r="P1299" s="32">
        <v>0.2</v>
      </c>
    </row>
    <row r="1300" spans="1:16" ht="24" hidden="1" customHeight="1" x14ac:dyDescent="0.2">
      <c r="A1300" s="8">
        <v>1275</v>
      </c>
      <c r="B1300" s="9" t="s">
        <v>1529</v>
      </c>
      <c r="C1300" s="9" t="s">
        <v>1530</v>
      </c>
      <c r="D1300" s="9" t="s">
        <v>1532</v>
      </c>
      <c r="E1300" s="10">
        <v>731820750100001</v>
      </c>
      <c r="F1300" s="8">
        <v>100</v>
      </c>
      <c r="G1300" s="8">
        <v>200</v>
      </c>
      <c r="H1300" s="8">
        <v>300</v>
      </c>
      <c r="I1300" s="11">
        <v>61234720</v>
      </c>
      <c r="J1300" s="11">
        <v>55344053.333333336</v>
      </c>
      <c r="K1300" s="12">
        <v>61234720</v>
      </c>
      <c r="L1300" s="12">
        <v>55344053.333333336</v>
      </c>
      <c r="M1300" s="12">
        <f t="shared" si="67"/>
        <v>48987776</v>
      </c>
      <c r="N1300" s="12">
        <f t="shared" si="68"/>
        <v>44275242.666666672</v>
      </c>
      <c r="O1300" s="2">
        <f t="shared" si="69"/>
        <v>73481664</v>
      </c>
      <c r="P1300" s="32">
        <v>0.2</v>
      </c>
    </row>
    <row r="1301" spans="1:16" ht="24" hidden="1" customHeight="1" x14ac:dyDescent="0.2">
      <c r="A1301" s="13">
        <v>1276</v>
      </c>
      <c r="B1301" s="14" t="s">
        <v>1529</v>
      </c>
      <c r="C1301" s="14" t="s">
        <v>1530</v>
      </c>
      <c r="D1301" s="14" t="s">
        <v>1533</v>
      </c>
      <c r="E1301" s="15">
        <v>731820750310001</v>
      </c>
      <c r="F1301" s="13">
        <v>29</v>
      </c>
      <c r="G1301" s="13">
        <v>109</v>
      </c>
      <c r="H1301" s="13">
        <v>138</v>
      </c>
      <c r="I1301" s="11">
        <v>28639360</v>
      </c>
      <c r="J1301" s="11">
        <v>25808693.333333332</v>
      </c>
      <c r="K1301" s="11">
        <v>28639360</v>
      </c>
      <c r="L1301" s="11">
        <v>25808693.333333332</v>
      </c>
      <c r="M1301" s="11">
        <f t="shared" si="67"/>
        <v>22911488</v>
      </c>
      <c r="N1301" s="11">
        <f t="shared" si="68"/>
        <v>20646954.666666668</v>
      </c>
      <c r="O1301" s="2">
        <f t="shared" si="69"/>
        <v>34367232</v>
      </c>
      <c r="P1301" s="32">
        <v>0.2</v>
      </c>
    </row>
    <row r="1302" spans="1:16" ht="24" hidden="1" customHeight="1" x14ac:dyDescent="0.2">
      <c r="A1302" s="8">
        <v>1277</v>
      </c>
      <c r="B1302" s="9" t="s">
        <v>1529</v>
      </c>
      <c r="C1302" s="9" t="s">
        <v>1530</v>
      </c>
      <c r="D1302" s="9" t="s">
        <v>1534</v>
      </c>
      <c r="E1302" s="10">
        <v>731820750300002</v>
      </c>
      <c r="F1302" s="8">
        <v>66</v>
      </c>
      <c r="G1302" s="8">
        <v>124</v>
      </c>
      <c r="H1302" s="8">
        <v>190</v>
      </c>
      <c r="I1302" s="11">
        <v>39199840</v>
      </c>
      <c r="J1302" s="11">
        <v>35529093.333333336</v>
      </c>
      <c r="K1302" s="12">
        <v>39199840</v>
      </c>
      <c r="L1302" s="12">
        <v>35529093.333333336</v>
      </c>
      <c r="M1302" s="12">
        <f t="shared" si="67"/>
        <v>31359872</v>
      </c>
      <c r="N1302" s="12">
        <f t="shared" si="68"/>
        <v>28423274.666666672</v>
      </c>
      <c r="O1302" s="2">
        <f t="shared" si="69"/>
        <v>47039808</v>
      </c>
      <c r="P1302" s="32">
        <v>0.2</v>
      </c>
    </row>
    <row r="1303" spans="1:16" ht="24" hidden="1" customHeight="1" x14ac:dyDescent="0.2">
      <c r="A1303" s="13">
        <v>1278</v>
      </c>
      <c r="B1303" s="14" t="s">
        <v>1529</v>
      </c>
      <c r="C1303" s="14" t="s">
        <v>1530</v>
      </c>
      <c r="D1303" s="14" t="s">
        <v>1535</v>
      </c>
      <c r="E1303" s="15">
        <v>753620750010001</v>
      </c>
      <c r="F1303" s="13">
        <v>20</v>
      </c>
      <c r="G1303" s="13">
        <v>65</v>
      </c>
      <c r="H1303" s="13">
        <v>85</v>
      </c>
      <c r="I1303" s="11">
        <v>17824960</v>
      </c>
      <c r="J1303" s="11">
        <v>16108853.333333334</v>
      </c>
      <c r="K1303" s="11">
        <v>17824960</v>
      </c>
      <c r="L1303" s="11">
        <v>16108853.333333334</v>
      </c>
      <c r="M1303" s="11">
        <f t="shared" si="67"/>
        <v>14259968</v>
      </c>
      <c r="N1303" s="11">
        <f t="shared" si="68"/>
        <v>12887082.666666668</v>
      </c>
      <c r="O1303" s="2">
        <f t="shared" si="69"/>
        <v>21389952</v>
      </c>
      <c r="P1303" s="32">
        <v>0.2</v>
      </c>
    </row>
    <row r="1304" spans="1:16" ht="24" hidden="1" customHeight="1" x14ac:dyDescent="0.2">
      <c r="A1304" s="8">
        <v>1279</v>
      </c>
      <c r="B1304" s="9" t="s">
        <v>1529</v>
      </c>
      <c r="C1304" s="9" t="s">
        <v>1530</v>
      </c>
      <c r="D1304" s="9" t="s">
        <v>1536</v>
      </c>
      <c r="E1304" s="10">
        <v>731820750330001</v>
      </c>
      <c r="F1304" s="8">
        <v>57</v>
      </c>
      <c r="G1304" s="8">
        <v>193</v>
      </c>
      <c r="H1304" s="8">
        <v>250</v>
      </c>
      <c r="I1304" s="11">
        <v>51191360</v>
      </c>
      <c r="J1304" s="11">
        <v>46198906.666666664</v>
      </c>
      <c r="K1304" s="12">
        <v>51191360</v>
      </c>
      <c r="L1304" s="12">
        <v>46198906.666666664</v>
      </c>
      <c r="M1304" s="12">
        <f t="shared" si="67"/>
        <v>40953088</v>
      </c>
      <c r="N1304" s="12">
        <f t="shared" si="68"/>
        <v>36959125.333333336</v>
      </c>
      <c r="O1304" s="2">
        <f t="shared" si="69"/>
        <v>61429632</v>
      </c>
      <c r="P1304" s="32">
        <v>0.2</v>
      </c>
    </row>
    <row r="1305" spans="1:16" ht="24" hidden="1" customHeight="1" x14ac:dyDescent="0.2">
      <c r="A1305" s="13">
        <v>1280</v>
      </c>
      <c r="B1305" s="14" t="s">
        <v>1529</v>
      </c>
      <c r="C1305" s="14" t="s">
        <v>1530</v>
      </c>
      <c r="D1305" s="14" t="s">
        <v>1537</v>
      </c>
      <c r="E1305" s="15">
        <v>731820750410001</v>
      </c>
      <c r="F1305" s="13">
        <v>61</v>
      </c>
      <c r="G1305" s="13">
        <v>84</v>
      </c>
      <c r="H1305" s="13">
        <v>145</v>
      </c>
      <c r="I1305" s="11">
        <v>29508160</v>
      </c>
      <c r="J1305" s="11">
        <v>26594933.333333332</v>
      </c>
      <c r="K1305" s="11">
        <v>29508160</v>
      </c>
      <c r="L1305" s="11">
        <v>26594933.333333332</v>
      </c>
      <c r="M1305" s="11">
        <f t="shared" si="67"/>
        <v>23606528</v>
      </c>
      <c r="N1305" s="11">
        <f t="shared" si="68"/>
        <v>21275946.666666668</v>
      </c>
      <c r="O1305" s="2">
        <f t="shared" si="69"/>
        <v>35409792</v>
      </c>
      <c r="P1305" s="32">
        <v>0.2</v>
      </c>
    </row>
    <row r="1306" spans="1:16" ht="24" hidden="1" customHeight="1" x14ac:dyDescent="0.2">
      <c r="A1306" s="8">
        <v>1281</v>
      </c>
      <c r="B1306" s="9" t="s">
        <v>1529</v>
      </c>
      <c r="C1306" s="9" t="s">
        <v>1530</v>
      </c>
      <c r="D1306" s="9" t="s">
        <v>1538</v>
      </c>
      <c r="E1306" s="10">
        <v>731820750420001</v>
      </c>
      <c r="F1306" s="8">
        <v>71</v>
      </c>
      <c r="G1306" s="8">
        <v>199</v>
      </c>
      <c r="H1306" s="8">
        <v>270</v>
      </c>
      <c r="I1306" s="11">
        <v>55314080</v>
      </c>
      <c r="J1306" s="11">
        <v>49949466.666666664</v>
      </c>
      <c r="K1306" s="12">
        <v>55314080</v>
      </c>
      <c r="L1306" s="12">
        <v>49949466.666666664</v>
      </c>
      <c r="M1306" s="12">
        <f t="shared" si="67"/>
        <v>44251264</v>
      </c>
      <c r="N1306" s="12">
        <f t="shared" si="68"/>
        <v>39959573.333333336</v>
      </c>
      <c r="O1306" s="2">
        <f t="shared" si="69"/>
        <v>66376896</v>
      </c>
      <c r="P1306" s="32">
        <v>0.2</v>
      </c>
    </row>
    <row r="1307" spans="1:16" ht="24" hidden="1" customHeight="1" x14ac:dyDescent="0.2">
      <c r="A1307" s="13">
        <v>1282</v>
      </c>
      <c r="B1307" s="14" t="s">
        <v>1529</v>
      </c>
      <c r="C1307" s="14" t="s">
        <v>1530</v>
      </c>
      <c r="D1307" s="14" t="s">
        <v>1539</v>
      </c>
      <c r="E1307" s="15">
        <v>731820750210001</v>
      </c>
      <c r="F1307" s="13">
        <v>57</v>
      </c>
      <c r="G1307" s="13">
        <v>112</v>
      </c>
      <c r="H1307" s="13">
        <v>169</v>
      </c>
      <c r="I1307" s="11">
        <v>34544960</v>
      </c>
      <c r="J1307" s="11">
        <v>31202506.666666668</v>
      </c>
      <c r="K1307" s="11">
        <v>34544960</v>
      </c>
      <c r="L1307" s="11">
        <v>31202506.666666668</v>
      </c>
      <c r="M1307" s="11">
        <f t="shared" ref="M1307:M1370" si="70">K1307*0.8</f>
        <v>27635968</v>
      </c>
      <c r="N1307" s="11">
        <f t="shared" ref="N1307:N1370" si="71">L1307*0.8</f>
        <v>24962005.333333336</v>
      </c>
      <c r="O1307" s="2">
        <f t="shared" si="69"/>
        <v>41453952</v>
      </c>
      <c r="P1307" s="32">
        <v>0.2</v>
      </c>
    </row>
    <row r="1308" spans="1:16" ht="24" hidden="1" customHeight="1" x14ac:dyDescent="0.2">
      <c r="A1308" s="8">
        <v>1283</v>
      </c>
      <c r="B1308" s="9" t="s">
        <v>1529</v>
      </c>
      <c r="C1308" s="9" t="s">
        <v>1530</v>
      </c>
      <c r="D1308" s="9" t="s">
        <v>1540</v>
      </c>
      <c r="E1308" s="10">
        <v>731820750540001</v>
      </c>
      <c r="F1308" s="8">
        <v>50</v>
      </c>
      <c r="G1308" s="8">
        <v>140</v>
      </c>
      <c r="H1308" s="8">
        <v>190</v>
      </c>
      <c r="I1308" s="11">
        <v>45014640</v>
      </c>
      <c r="J1308" s="11">
        <v>39081320</v>
      </c>
      <c r="K1308" s="12">
        <v>45014640</v>
      </c>
      <c r="L1308" s="12">
        <v>39081320</v>
      </c>
      <c r="M1308" s="12">
        <f t="shared" si="70"/>
        <v>36011712</v>
      </c>
      <c r="N1308" s="12">
        <f t="shared" si="71"/>
        <v>31265056</v>
      </c>
      <c r="O1308" s="2">
        <f t="shared" si="69"/>
        <v>54017568</v>
      </c>
      <c r="P1308" s="32">
        <v>0.2</v>
      </c>
    </row>
    <row r="1309" spans="1:16" ht="24" hidden="1" customHeight="1" x14ac:dyDescent="0.2">
      <c r="A1309" s="13">
        <v>1284</v>
      </c>
      <c r="B1309" s="14" t="s">
        <v>1529</v>
      </c>
      <c r="C1309" s="14" t="s">
        <v>1530</v>
      </c>
      <c r="D1309" s="14" t="s">
        <v>1541</v>
      </c>
      <c r="E1309" s="15">
        <v>731720750040001</v>
      </c>
      <c r="F1309" s="13">
        <v>48</v>
      </c>
      <c r="G1309" s="13">
        <v>202</v>
      </c>
      <c r="H1309" s="13">
        <v>250</v>
      </c>
      <c r="I1309" s="11">
        <v>51880480</v>
      </c>
      <c r="J1309" s="11">
        <v>46482213.333333336</v>
      </c>
      <c r="K1309" s="11">
        <v>51880480</v>
      </c>
      <c r="L1309" s="11">
        <v>46482213.333333336</v>
      </c>
      <c r="M1309" s="11">
        <f t="shared" si="70"/>
        <v>41504384</v>
      </c>
      <c r="N1309" s="11">
        <f t="shared" si="71"/>
        <v>37185770.666666672</v>
      </c>
      <c r="O1309" s="2">
        <f t="shared" si="69"/>
        <v>62256576</v>
      </c>
      <c r="P1309" s="32">
        <v>0.2</v>
      </c>
    </row>
    <row r="1310" spans="1:16" ht="24" hidden="1" customHeight="1" x14ac:dyDescent="0.2">
      <c r="A1310" s="8">
        <v>1285</v>
      </c>
      <c r="B1310" s="9" t="s">
        <v>1529</v>
      </c>
      <c r="C1310" s="9" t="s">
        <v>1530</v>
      </c>
      <c r="D1310" s="9" t="s">
        <v>1542</v>
      </c>
      <c r="E1310" s="10">
        <v>731820750250001</v>
      </c>
      <c r="F1310" s="8">
        <v>63</v>
      </c>
      <c r="G1310" s="8">
        <v>310</v>
      </c>
      <c r="H1310" s="8">
        <v>373</v>
      </c>
      <c r="I1310" s="11">
        <v>76750400</v>
      </c>
      <c r="J1310" s="11">
        <v>69473626.666666672</v>
      </c>
      <c r="K1310" s="12">
        <v>76750400</v>
      </c>
      <c r="L1310" s="12">
        <v>69473626.666666672</v>
      </c>
      <c r="M1310" s="12">
        <f t="shared" si="70"/>
        <v>61400320</v>
      </c>
      <c r="N1310" s="12">
        <f t="shared" si="71"/>
        <v>55578901.333333343</v>
      </c>
      <c r="O1310" s="2">
        <f t="shared" si="69"/>
        <v>92100480</v>
      </c>
      <c r="P1310" s="32">
        <v>0.2</v>
      </c>
    </row>
    <row r="1311" spans="1:16" ht="24" hidden="1" customHeight="1" x14ac:dyDescent="0.2">
      <c r="A1311" s="13">
        <v>1286</v>
      </c>
      <c r="B1311" s="14" t="s">
        <v>1529</v>
      </c>
      <c r="C1311" s="14" t="s">
        <v>1530</v>
      </c>
      <c r="D1311" s="14" t="s">
        <v>1543</v>
      </c>
      <c r="E1311" s="15">
        <v>731820750160001</v>
      </c>
      <c r="F1311" s="13">
        <v>40</v>
      </c>
      <c r="G1311" s="13">
        <v>75</v>
      </c>
      <c r="H1311" s="13">
        <v>115</v>
      </c>
      <c r="I1311" s="11">
        <v>23823040</v>
      </c>
      <c r="J1311" s="11">
        <v>21505013.333333332</v>
      </c>
      <c r="K1311" s="11">
        <v>23823040</v>
      </c>
      <c r="L1311" s="11">
        <v>21505013.333333332</v>
      </c>
      <c r="M1311" s="11">
        <f t="shared" si="70"/>
        <v>19058432</v>
      </c>
      <c r="N1311" s="11">
        <f t="shared" si="71"/>
        <v>17204010.666666668</v>
      </c>
      <c r="O1311" s="2">
        <f t="shared" si="69"/>
        <v>28587648</v>
      </c>
      <c r="P1311" s="32">
        <v>0.2</v>
      </c>
    </row>
    <row r="1312" spans="1:16" ht="24" hidden="1" customHeight="1" x14ac:dyDescent="0.2">
      <c r="A1312" s="8">
        <v>1287</v>
      </c>
      <c r="B1312" s="9" t="s">
        <v>1529</v>
      </c>
      <c r="C1312" s="9" t="s">
        <v>1530</v>
      </c>
      <c r="D1312" s="9" t="s">
        <v>1544</v>
      </c>
      <c r="E1312" s="10">
        <v>731820750200001</v>
      </c>
      <c r="F1312" s="8">
        <v>75</v>
      </c>
      <c r="G1312" s="8">
        <v>174</v>
      </c>
      <c r="H1312" s="8">
        <v>249</v>
      </c>
      <c r="I1312" s="11">
        <v>50999680</v>
      </c>
      <c r="J1312" s="11">
        <v>46057333.333333336</v>
      </c>
      <c r="K1312" s="12">
        <v>50999680</v>
      </c>
      <c r="L1312" s="12">
        <v>46057333.333333336</v>
      </c>
      <c r="M1312" s="12">
        <f t="shared" si="70"/>
        <v>40799744</v>
      </c>
      <c r="N1312" s="12">
        <f t="shared" si="71"/>
        <v>36845866.666666672</v>
      </c>
      <c r="O1312" s="2">
        <f t="shared" si="69"/>
        <v>61199616</v>
      </c>
      <c r="P1312" s="32">
        <v>0.2</v>
      </c>
    </row>
    <row r="1313" spans="1:16" ht="24" hidden="1" customHeight="1" x14ac:dyDescent="0.2">
      <c r="A1313" s="13">
        <v>1288</v>
      </c>
      <c r="B1313" s="14" t="s">
        <v>1529</v>
      </c>
      <c r="C1313" s="14" t="s">
        <v>1530</v>
      </c>
      <c r="D1313" s="14" t="s">
        <v>1545</v>
      </c>
      <c r="E1313" s="15">
        <v>731820750260001</v>
      </c>
      <c r="F1313" s="13">
        <v>44</v>
      </c>
      <c r="G1313" s="13">
        <v>142</v>
      </c>
      <c r="H1313" s="13">
        <v>186</v>
      </c>
      <c r="I1313" s="11">
        <v>38201760</v>
      </c>
      <c r="J1313" s="11">
        <v>34635440</v>
      </c>
      <c r="K1313" s="11">
        <v>38201760</v>
      </c>
      <c r="L1313" s="11">
        <v>34635440</v>
      </c>
      <c r="M1313" s="11">
        <f t="shared" si="70"/>
        <v>30561408</v>
      </c>
      <c r="N1313" s="11">
        <f t="shared" si="71"/>
        <v>27708352</v>
      </c>
      <c r="O1313" s="2">
        <f t="shared" si="69"/>
        <v>45842112</v>
      </c>
      <c r="P1313" s="32">
        <v>0.2</v>
      </c>
    </row>
    <row r="1314" spans="1:16" ht="24" hidden="1" customHeight="1" x14ac:dyDescent="0.2">
      <c r="A1314" s="8">
        <v>1289</v>
      </c>
      <c r="B1314" s="9" t="s">
        <v>1529</v>
      </c>
      <c r="C1314" s="9" t="s">
        <v>1530</v>
      </c>
      <c r="D1314" s="9" t="s">
        <v>1546</v>
      </c>
      <c r="E1314" s="10">
        <v>731820750430001</v>
      </c>
      <c r="F1314" s="8">
        <v>27</v>
      </c>
      <c r="G1314" s="8">
        <v>107</v>
      </c>
      <c r="H1314" s="8">
        <v>134</v>
      </c>
      <c r="I1314" s="11">
        <v>27655200</v>
      </c>
      <c r="J1314" s="11">
        <v>24996000</v>
      </c>
      <c r="K1314" s="12">
        <v>27655200</v>
      </c>
      <c r="L1314" s="12">
        <v>24996000</v>
      </c>
      <c r="M1314" s="12">
        <f t="shared" si="70"/>
        <v>22124160</v>
      </c>
      <c r="N1314" s="12">
        <f t="shared" si="71"/>
        <v>19996800</v>
      </c>
      <c r="O1314" s="2">
        <f t="shared" si="69"/>
        <v>33186240</v>
      </c>
      <c r="P1314" s="32">
        <v>0.2</v>
      </c>
    </row>
    <row r="1315" spans="1:16" ht="24" hidden="1" customHeight="1" x14ac:dyDescent="0.2">
      <c r="A1315" s="13">
        <v>1290</v>
      </c>
      <c r="B1315" s="14" t="s">
        <v>1529</v>
      </c>
      <c r="C1315" s="14" t="s">
        <v>1530</v>
      </c>
      <c r="D1315" s="14" t="s">
        <v>1547</v>
      </c>
      <c r="E1315" s="15">
        <v>731820750140001</v>
      </c>
      <c r="F1315" s="13">
        <v>25</v>
      </c>
      <c r="G1315" s="13">
        <v>70</v>
      </c>
      <c r="H1315" s="13">
        <v>95</v>
      </c>
      <c r="I1315" s="11">
        <v>19502400</v>
      </c>
      <c r="J1315" s="11">
        <v>17635840</v>
      </c>
      <c r="K1315" s="11">
        <v>19502400</v>
      </c>
      <c r="L1315" s="11">
        <v>17635840</v>
      </c>
      <c r="M1315" s="11">
        <f t="shared" si="70"/>
        <v>15601920</v>
      </c>
      <c r="N1315" s="11">
        <f t="shared" si="71"/>
        <v>14108672</v>
      </c>
      <c r="O1315" s="2">
        <f t="shared" si="69"/>
        <v>23402880</v>
      </c>
      <c r="P1315" s="32">
        <v>0.2</v>
      </c>
    </row>
    <row r="1316" spans="1:16" ht="24" hidden="1" customHeight="1" x14ac:dyDescent="0.2">
      <c r="A1316" s="8">
        <v>1291</v>
      </c>
      <c r="B1316" s="9" t="s">
        <v>1529</v>
      </c>
      <c r="C1316" s="9" t="s">
        <v>1530</v>
      </c>
      <c r="D1316" s="9" t="s">
        <v>1548</v>
      </c>
      <c r="E1316" s="10">
        <v>731820750480001</v>
      </c>
      <c r="F1316" s="8">
        <v>42</v>
      </c>
      <c r="G1316" s="8">
        <v>223</v>
      </c>
      <c r="H1316" s="8">
        <v>265</v>
      </c>
      <c r="I1316" s="11">
        <v>53999840</v>
      </c>
      <c r="J1316" s="11">
        <v>49013066.666666664</v>
      </c>
      <c r="K1316" s="12">
        <v>53999840</v>
      </c>
      <c r="L1316" s="12">
        <v>49013066.666666664</v>
      </c>
      <c r="M1316" s="12">
        <f t="shared" si="70"/>
        <v>43199872</v>
      </c>
      <c r="N1316" s="12">
        <f t="shared" si="71"/>
        <v>39210453.333333336</v>
      </c>
      <c r="O1316" s="2">
        <f t="shared" si="69"/>
        <v>64799808</v>
      </c>
      <c r="P1316" s="32">
        <v>0.2</v>
      </c>
    </row>
    <row r="1317" spans="1:16" ht="24" hidden="1" customHeight="1" x14ac:dyDescent="0.2">
      <c r="A1317" s="13">
        <v>1292</v>
      </c>
      <c r="B1317" s="14" t="s">
        <v>1529</v>
      </c>
      <c r="C1317" s="14" t="s">
        <v>1530</v>
      </c>
      <c r="D1317" s="14" t="s">
        <v>1549</v>
      </c>
      <c r="E1317" s="15">
        <v>731820750350001</v>
      </c>
      <c r="F1317" s="13">
        <v>56</v>
      </c>
      <c r="G1317" s="13">
        <v>161</v>
      </c>
      <c r="H1317" s="13">
        <v>217</v>
      </c>
      <c r="I1317" s="11">
        <v>44502880</v>
      </c>
      <c r="J1317" s="11">
        <v>40220613.333333336</v>
      </c>
      <c r="K1317" s="11">
        <v>44502880</v>
      </c>
      <c r="L1317" s="11">
        <v>40220613.333333336</v>
      </c>
      <c r="M1317" s="11">
        <f t="shared" si="70"/>
        <v>35602304</v>
      </c>
      <c r="N1317" s="11">
        <f t="shared" si="71"/>
        <v>32176490.666666672</v>
      </c>
      <c r="O1317" s="2">
        <f t="shared" si="69"/>
        <v>53403456</v>
      </c>
      <c r="P1317" s="32">
        <v>0.2</v>
      </c>
    </row>
    <row r="1318" spans="1:16" ht="24" hidden="1" customHeight="1" x14ac:dyDescent="0.2">
      <c r="A1318" s="8">
        <v>1293</v>
      </c>
      <c r="B1318" s="9" t="s">
        <v>1529</v>
      </c>
      <c r="C1318" s="9" t="s">
        <v>1530</v>
      </c>
      <c r="D1318" s="9" t="s">
        <v>1550</v>
      </c>
      <c r="E1318" s="10">
        <v>731820750360001</v>
      </c>
      <c r="F1318" s="8">
        <v>151</v>
      </c>
      <c r="G1318" s="8">
        <v>287</v>
      </c>
      <c r="H1318" s="8">
        <v>438</v>
      </c>
      <c r="I1318" s="11">
        <v>88696160</v>
      </c>
      <c r="J1318" s="11">
        <v>80137946.666666672</v>
      </c>
      <c r="K1318" s="12">
        <v>88696160</v>
      </c>
      <c r="L1318" s="12">
        <v>80137946.666666672</v>
      </c>
      <c r="M1318" s="12">
        <f t="shared" si="70"/>
        <v>70956928</v>
      </c>
      <c r="N1318" s="12">
        <f t="shared" si="71"/>
        <v>64110357.333333343</v>
      </c>
      <c r="O1318" s="2">
        <f t="shared" si="69"/>
        <v>106435392</v>
      </c>
      <c r="P1318" s="32">
        <v>0.2</v>
      </c>
    </row>
    <row r="1319" spans="1:16" ht="24" hidden="1" customHeight="1" x14ac:dyDescent="0.2">
      <c r="A1319" s="13">
        <v>1294</v>
      </c>
      <c r="B1319" s="14" t="s">
        <v>1529</v>
      </c>
      <c r="C1319" s="14" t="s">
        <v>1530</v>
      </c>
      <c r="D1319" s="14" t="s">
        <v>1551</v>
      </c>
      <c r="E1319" s="15">
        <v>731820750400001</v>
      </c>
      <c r="F1319" s="13">
        <v>16</v>
      </c>
      <c r="G1319" s="13">
        <v>65</v>
      </c>
      <c r="H1319" s="13">
        <v>81</v>
      </c>
      <c r="I1319" s="11">
        <v>16824800</v>
      </c>
      <c r="J1319" s="11">
        <v>15191466.666666666</v>
      </c>
      <c r="K1319" s="11">
        <v>16824800</v>
      </c>
      <c r="L1319" s="11">
        <v>15191466.666666666</v>
      </c>
      <c r="M1319" s="11">
        <f t="shared" si="70"/>
        <v>13459840</v>
      </c>
      <c r="N1319" s="11">
        <f t="shared" si="71"/>
        <v>12153173.333333334</v>
      </c>
      <c r="O1319" s="2">
        <f t="shared" si="69"/>
        <v>20189760</v>
      </c>
      <c r="P1319" s="32">
        <v>0.2</v>
      </c>
    </row>
    <row r="1320" spans="1:16" ht="24" hidden="1" customHeight="1" x14ac:dyDescent="0.2">
      <c r="A1320" s="8">
        <v>1295</v>
      </c>
      <c r="B1320" s="9" t="s">
        <v>1529</v>
      </c>
      <c r="C1320" s="9" t="s">
        <v>1530</v>
      </c>
      <c r="D1320" s="9" t="s">
        <v>1552</v>
      </c>
      <c r="E1320" s="10">
        <v>731820750390001</v>
      </c>
      <c r="F1320" s="8">
        <v>132</v>
      </c>
      <c r="G1320" s="8">
        <v>216</v>
      </c>
      <c r="H1320" s="8">
        <v>348</v>
      </c>
      <c r="I1320" s="11">
        <v>70202880</v>
      </c>
      <c r="J1320" s="11">
        <v>63621440</v>
      </c>
      <c r="K1320" s="12">
        <v>70202880</v>
      </c>
      <c r="L1320" s="12">
        <v>63621440</v>
      </c>
      <c r="M1320" s="12">
        <f t="shared" si="70"/>
        <v>56162304</v>
      </c>
      <c r="N1320" s="12">
        <f t="shared" si="71"/>
        <v>50897152</v>
      </c>
      <c r="O1320" s="2">
        <f t="shared" si="69"/>
        <v>84243456</v>
      </c>
      <c r="P1320" s="32">
        <v>0.2</v>
      </c>
    </row>
    <row r="1321" spans="1:16" ht="24" hidden="1" customHeight="1" x14ac:dyDescent="0.2">
      <c r="A1321" s="13">
        <v>1296</v>
      </c>
      <c r="B1321" s="14" t="s">
        <v>1529</v>
      </c>
      <c r="C1321" s="14" t="s">
        <v>1530</v>
      </c>
      <c r="D1321" s="14" t="s">
        <v>1553</v>
      </c>
      <c r="E1321" s="15">
        <v>731720750050001</v>
      </c>
      <c r="F1321" s="13">
        <v>14</v>
      </c>
      <c r="G1321" s="13">
        <v>56</v>
      </c>
      <c r="H1321" s="13">
        <v>70</v>
      </c>
      <c r="I1321" s="11">
        <v>16605360</v>
      </c>
      <c r="J1321" s="11">
        <v>14504760</v>
      </c>
      <c r="K1321" s="11">
        <v>16605360</v>
      </c>
      <c r="L1321" s="11">
        <v>14504760</v>
      </c>
      <c r="M1321" s="11">
        <f t="shared" si="70"/>
        <v>13284288</v>
      </c>
      <c r="N1321" s="11">
        <f t="shared" si="71"/>
        <v>11603808</v>
      </c>
      <c r="O1321" s="2">
        <f t="shared" si="69"/>
        <v>19926432</v>
      </c>
      <c r="P1321" s="32">
        <v>0.2</v>
      </c>
    </row>
    <row r="1322" spans="1:16" ht="24" hidden="1" customHeight="1" x14ac:dyDescent="0.2">
      <c r="A1322" s="8">
        <v>1297</v>
      </c>
      <c r="B1322" s="9" t="s">
        <v>1529</v>
      </c>
      <c r="C1322" s="9" t="s">
        <v>1530</v>
      </c>
      <c r="D1322" s="9" t="s">
        <v>1554</v>
      </c>
      <c r="E1322" s="10">
        <v>731820750020001</v>
      </c>
      <c r="F1322" s="8">
        <v>94</v>
      </c>
      <c r="G1322" s="8">
        <v>186</v>
      </c>
      <c r="H1322" s="8">
        <v>280</v>
      </c>
      <c r="I1322" s="11">
        <v>57250720</v>
      </c>
      <c r="J1322" s="11">
        <v>51706613.333333336</v>
      </c>
      <c r="K1322" s="12">
        <v>57250720</v>
      </c>
      <c r="L1322" s="12">
        <v>51706613.333333336</v>
      </c>
      <c r="M1322" s="12">
        <f t="shared" si="70"/>
        <v>45800576</v>
      </c>
      <c r="N1322" s="12">
        <f t="shared" si="71"/>
        <v>41365290.666666672</v>
      </c>
      <c r="O1322" s="2">
        <f t="shared" si="69"/>
        <v>68700864</v>
      </c>
      <c r="P1322" s="32">
        <v>0.2</v>
      </c>
    </row>
    <row r="1323" spans="1:16" ht="24" hidden="1" customHeight="1" x14ac:dyDescent="0.2">
      <c r="A1323" s="13">
        <v>1298</v>
      </c>
      <c r="B1323" s="14" t="s">
        <v>1529</v>
      </c>
      <c r="C1323" s="14" t="s">
        <v>1530</v>
      </c>
      <c r="D1323" s="14" t="s">
        <v>1555</v>
      </c>
      <c r="E1323" s="15">
        <v>731820750370001</v>
      </c>
      <c r="F1323" s="13">
        <v>140</v>
      </c>
      <c r="G1323" s="13">
        <v>157</v>
      </c>
      <c r="H1323" s="13">
        <v>297</v>
      </c>
      <c r="I1323" s="11">
        <v>59924480</v>
      </c>
      <c r="J1323" s="11">
        <v>54310586.666666664</v>
      </c>
      <c r="K1323" s="11">
        <v>59924480</v>
      </c>
      <c r="L1323" s="11">
        <v>54310586.666666664</v>
      </c>
      <c r="M1323" s="11">
        <f t="shared" si="70"/>
        <v>47939584</v>
      </c>
      <c r="N1323" s="11">
        <f t="shared" si="71"/>
        <v>43448469.333333336</v>
      </c>
      <c r="O1323" s="2">
        <f t="shared" si="69"/>
        <v>71909376</v>
      </c>
      <c r="P1323" s="32">
        <v>0.2</v>
      </c>
    </row>
    <row r="1324" spans="1:16" ht="24" hidden="1" customHeight="1" x14ac:dyDescent="0.2">
      <c r="A1324" s="8">
        <v>1299</v>
      </c>
      <c r="B1324" s="9" t="s">
        <v>1529</v>
      </c>
      <c r="C1324" s="9" t="s">
        <v>1530</v>
      </c>
      <c r="D1324" s="9" t="s">
        <v>1556</v>
      </c>
      <c r="E1324" s="10">
        <v>731820750190001</v>
      </c>
      <c r="F1324" s="8">
        <v>81</v>
      </c>
      <c r="G1324" s="8">
        <v>219</v>
      </c>
      <c r="H1324" s="8">
        <v>300</v>
      </c>
      <c r="I1324" s="11">
        <v>61404960</v>
      </c>
      <c r="J1324" s="11">
        <v>55454640</v>
      </c>
      <c r="K1324" s="12">
        <v>61404960</v>
      </c>
      <c r="L1324" s="12">
        <v>55454640</v>
      </c>
      <c r="M1324" s="12">
        <f t="shared" si="70"/>
        <v>49123968</v>
      </c>
      <c r="N1324" s="12">
        <f t="shared" si="71"/>
        <v>44363712</v>
      </c>
      <c r="O1324" s="2">
        <f t="shared" si="69"/>
        <v>73685952</v>
      </c>
      <c r="P1324" s="32">
        <v>0.2</v>
      </c>
    </row>
    <row r="1325" spans="1:16" ht="24" hidden="1" customHeight="1" x14ac:dyDescent="0.2">
      <c r="A1325" s="13">
        <v>1300</v>
      </c>
      <c r="B1325" s="14" t="s">
        <v>1529</v>
      </c>
      <c r="C1325" s="14" t="s">
        <v>1530</v>
      </c>
      <c r="D1325" s="14" t="s">
        <v>1557</v>
      </c>
      <c r="E1325" s="15">
        <v>731820750570001</v>
      </c>
      <c r="F1325" s="13">
        <v>47</v>
      </c>
      <c r="G1325" s="13">
        <v>183</v>
      </c>
      <c r="H1325" s="13">
        <v>230</v>
      </c>
      <c r="I1325" s="11">
        <v>54328080</v>
      </c>
      <c r="J1325" s="11">
        <v>47353240</v>
      </c>
      <c r="K1325" s="11">
        <v>54328080</v>
      </c>
      <c r="L1325" s="11">
        <v>47353240</v>
      </c>
      <c r="M1325" s="11">
        <f t="shared" si="70"/>
        <v>43462464</v>
      </c>
      <c r="N1325" s="11">
        <f t="shared" si="71"/>
        <v>37882592</v>
      </c>
      <c r="O1325" s="2">
        <f t="shared" si="69"/>
        <v>65193696</v>
      </c>
      <c r="P1325" s="32">
        <v>0.2</v>
      </c>
    </row>
    <row r="1326" spans="1:16" ht="24" hidden="1" customHeight="1" x14ac:dyDescent="0.2">
      <c r="A1326" s="8">
        <v>1301</v>
      </c>
      <c r="B1326" s="9" t="s">
        <v>1529</v>
      </c>
      <c r="C1326" s="9" t="s">
        <v>1530</v>
      </c>
      <c r="D1326" s="9" t="s">
        <v>1558</v>
      </c>
      <c r="E1326" s="10" t="s">
        <v>1559</v>
      </c>
      <c r="F1326" s="8">
        <v>90</v>
      </c>
      <c r="G1326" s="8">
        <v>230</v>
      </c>
      <c r="H1326" s="8">
        <v>320</v>
      </c>
      <c r="I1326" s="11">
        <v>73969440</v>
      </c>
      <c r="J1326" s="11">
        <v>64095680</v>
      </c>
      <c r="K1326" s="12">
        <v>73969440</v>
      </c>
      <c r="L1326" s="12">
        <v>64095680</v>
      </c>
      <c r="M1326" s="12">
        <f t="shared" si="70"/>
        <v>59175552</v>
      </c>
      <c r="N1326" s="12">
        <f t="shared" si="71"/>
        <v>51276544</v>
      </c>
      <c r="O1326" s="2">
        <f t="shared" si="69"/>
        <v>88763328</v>
      </c>
      <c r="P1326" s="32">
        <v>0.2</v>
      </c>
    </row>
    <row r="1327" spans="1:16" ht="24" hidden="1" customHeight="1" x14ac:dyDescent="0.2">
      <c r="A1327" s="13">
        <v>1302</v>
      </c>
      <c r="B1327" s="14" t="s">
        <v>1529</v>
      </c>
      <c r="C1327" s="14" t="s">
        <v>1530</v>
      </c>
      <c r="D1327" s="14" t="s">
        <v>1560</v>
      </c>
      <c r="E1327" s="15">
        <v>731820750110001</v>
      </c>
      <c r="F1327" s="13">
        <v>44</v>
      </c>
      <c r="G1327" s="13">
        <v>121</v>
      </c>
      <c r="H1327" s="13">
        <v>165</v>
      </c>
      <c r="I1327" s="11">
        <v>33721760</v>
      </c>
      <c r="J1327" s="11">
        <v>30526666.666666668</v>
      </c>
      <c r="K1327" s="11">
        <v>33721760</v>
      </c>
      <c r="L1327" s="11">
        <v>30526666.666666668</v>
      </c>
      <c r="M1327" s="11">
        <f t="shared" si="70"/>
        <v>26977408</v>
      </c>
      <c r="N1327" s="11">
        <f t="shared" si="71"/>
        <v>24421333.333333336</v>
      </c>
      <c r="O1327" s="2">
        <f t="shared" si="69"/>
        <v>40466112</v>
      </c>
      <c r="P1327" s="32">
        <v>0.2</v>
      </c>
    </row>
    <row r="1328" spans="1:16" ht="24" hidden="1" customHeight="1" x14ac:dyDescent="0.2">
      <c r="A1328" s="8">
        <v>1303</v>
      </c>
      <c r="B1328" s="9" t="s">
        <v>1529</v>
      </c>
      <c r="C1328" s="9" t="s">
        <v>1530</v>
      </c>
      <c r="D1328" s="9" t="s">
        <v>1561</v>
      </c>
      <c r="E1328" s="10">
        <v>731820750460001</v>
      </c>
      <c r="F1328" s="8">
        <v>25</v>
      </c>
      <c r="G1328" s="8">
        <v>76</v>
      </c>
      <c r="H1328" s="8">
        <v>101</v>
      </c>
      <c r="I1328" s="11">
        <v>20853600</v>
      </c>
      <c r="J1328" s="11">
        <v>18742640</v>
      </c>
      <c r="K1328" s="12">
        <v>20853600</v>
      </c>
      <c r="L1328" s="12">
        <v>18742640</v>
      </c>
      <c r="M1328" s="12">
        <f t="shared" si="70"/>
        <v>16682880</v>
      </c>
      <c r="N1328" s="12">
        <f t="shared" si="71"/>
        <v>14994112</v>
      </c>
      <c r="O1328" s="2">
        <f t="shared" si="69"/>
        <v>25024320</v>
      </c>
      <c r="P1328" s="32">
        <v>0.2</v>
      </c>
    </row>
    <row r="1329" spans="1:16" ht="24" hidden="1" customHeight="1" x14ac:dyDescent="0.2">
      <c r="A1329" s="13">
        <v>1304</v>
      </c>
      <c r="B1329" s="14" t="s">
        <v>1529</v>
      </c>
      <c r="C1329" s="14" t="s">
        <v>1562</v>
      </c>
      <c r="D1329" s="14" t="s">
        <v>1563</v>
      </c>
      <c r="E1329" s="15">
        <v>731820810040002</v>
      </c>
      <c r="F1329" s="13">
        <v>111</v>
      </c>
      <c r="G1329" s="13">
        <v>357</v>
      </c>
      <c r="H1329" s="13">
        <v>468</v>
      </c>
      <c r="I1329" s="11">
        <v>95168320</v>
      </c>
      <c r="J1329" s="11">
        <v>86188773.333333328</v>
      </c>
      <c r="K1329" s="11">
        <v>95168320</v>
      </c>
      <c r="L1329" s="11">
        <v>86188773.333333328</v>
      </c>
      <c r="M1329" s="11">
        <f t="shared" si="70"/>
        <v>76134656</v>
      </c>
      <c r="N1329" s="11">
        <f t="shared" si="71"/>
        <v>68951018.666666672</v>
      </c>
      <c r="O1329" s="2">
        <f t="shared" si="69"/>
        <v>114201984</v>
      </c>
      <c r="P1329" s="32">
        <v>0.2</v>
      </c>
    </row>
    <row r="1330" spans="1:16" ht="24" hidden="1" customHeight="1" x14ac:dyDescent="0.2">
      <c r="A1330" s="8">
        <v>1305</v>
      </c>
      <c r="B1330" s="9" t="s">
        <v>1529</v>
      </c>
      <c r="C1330" s="9" t="s">
        <v>1562</v>
      </c>
      <c r="D1330" s="9" t="s">
        <v>1564</v>
      </c>
      <c r="E1330" s="10">
        <v>731820810160001</v>
      </c>
      <c r="F1330" s="8">
        <v>38</v>
      </c>
      <c r="G1330" s="8">
        <v>53</v>
      </c>
      <c r="H1330" s="8">
        <v>91</v>
      </c>
      <c r="I1330" s="11">
        <v>18785760</v>
      </c>
      <c r="J1330" s="11">
        <v>17038800</v>
      </c>
      <c r="K1330" s="12">
        <v>18785760</v>
      </c>
      <c r="L1330" s="12">
        <v>17038800</v>
      </c>
      <c r="M1330" s="12">
        <f t="shared" si="70"/>
        <v>15028608</v>
      </c>
      <c r="N1330" s="12">
        <f t="shared" si="71"/>
        <v>13631040</v>
      </c>
      <c r="O1330" s="2">
        <f t="shared" si="69"/>
        <v>22542912</v>
      </c>
      <c r="P1330" s="32">
        <v>0.2</v>
      </c>
    </row>
    <row r="1331" spans="1:16" ht="24" hidden="1" customHeight="1" x14ac:dyDescent="0.2">
      <c r="A1331" s="13">
        <v>1306</v>
      </c>
      <c r="B1331" s="14" t="s">
        <v>1529</v>
      </c>
      <c r="C1331" s="14" t="s">
        <v>1562</v>
      </c>
      <c r="D1331" s="14" t="s">
        <v>1565</v>
      </c>
      <c r="E1331" s="15">
        <v>731820810190002</v>
      </c>
      <c r="F1331" s="13">
        <v>53</v>
      </c>
      <c r="G1331" s="13">
        <v>187</v>
      </c>
      <c r="H1331" s="13">
        <v>240</v>
      </c>
      <c r="I1331" s="11">
        <v>48992320</v>
      </c>
      <c r="J1331" s="11">
        <v>44386853.333333336</v>
      </c>
      <c r="K1331" s="11">
        <v>48992320</v>
      </c>
      <c r="L1331" s="11">
        <v>44386853.333333336</v>
      </c>
      <c r="M1331" s="11">
        <f t="shared" si="70"/>
        <v>39193856</v>
      </c>
      <c r="N1331" s="11">
        <f t="shared" si="71"/>
        <v>35509482.666666672</v>
      </c>
      <c r="O1331" s="2">
        <f t="shared" si="69"/>
        <v>58790784</v>
      </c>
      <c r="P1331" s="32">
        <v>0.2</v>
      </c>
    </row>
    <row r="1332" spans="1:16" ht="24" hidden="1" customHeight="1" x14ac:dyDescent="0.2">
      <c r="A1332" s="8">
        <v>1307</v>
      </c>
      <c r="B1332" s="9" t="s">
        <v>1529</v>
      </c>
      <c r="C1332" s="9" t="s">
        <v>1562</v>
      </c>
      <c r="D1332" s="9" t="s">
        <v>1566</v>
      </c>
      <c r="E1332" s="10">
        <v>731820810370001</v>
      </c>
      <c r="F1332" s="8">
        <v>14</v>
      </c>
      <c r="G1332" s="8">
        <v>103</v>
      </c>
      <c r="H1332" s="8">
        <v>117</v>
      </c>
      <c r="I1332" s="11">
        <v>24131040</v>
      </c>
      <c r="J1332" s="11">
        <v>21877360</v>
      </c>
      <c r="K1332" s="12">
        <v>24131040</v>
      </c>
      <c r="L1332" s="12">
        <v>21877360</v>
      </c>
      <c r="M1332" s="12">
        <f t="shared" si="70"/>
        <v>19304832</v>
      </c>
      <c r="N1332" s="12">
        <f t="shared" si="71"/>
        <v>17501888</v>
      </c>
      <c r="O1332" s="2">
        <f t="shared" si="69"/>
        <v>28957248</v>
      </c>
      <c r="P1332" s="32">
        <v>0.2</v>
      </c>
    </row>
    <row r="1333" spans="1:16" ht="24" hidden="1" customHeight="1" x14ac:dyDescent="0.2">
      <c r="A1333" s="13">
        <v>1308</v>
      </c>
      <c r="B1333" s="14" t="s">
        <v>1529</v>
      </c>
      <c r="C1333" s="14" t="s">
        <v>1562</v>
      </c>
      <c r="D1333" s="14" t="s">
        <v>1567</v>
      </c>
      <c r="E1333" s="15">
        <v>731820810150001</v>
      </c>
      <c r="F1333" s="13">
        <v>21</v>
      </c>
      <c r="G1333" s="13">
        <v>90</v>
      </c>
      <c r="H1333" s="13">
        <v>111</v>
      </c>
      <c r="I1333" s="11">
        <v>26016960</v>
      </c>
      <c r="J1333" s="11">
        <v>22952560</v>
      </c>
      <c r="K1333" s="11">
        <v>26016960</v>
      </c>
      <c r="L1333" s="11">
        <v>22952560</v>
      </c>
      <c r="M1333" s="11">
        <f t="shared" si="70"/>
        <v>20813568</v>
      </c>
      <c r="N1333" s="11">
        <f t="shared" si="71"/>
        <v>18362048</v>
      </c>
      <c r="O1333" s="2">
        <f t="shared" si="69"/>
        <v>31220352</v>
      </c>
      <c r="P1333" s="32">
        <v>0.2</v>
      </c>
    </row>
    <row r="1334" spans="1:16" ht="24" hidden="1" customHeight="1" x14ac:dyDescent="0.2">
      <c r="A1334" s="8">
        <v>1309</v>
      </c>
      <c r="B1334" s="9" t="s">
        <v>1529</v>
      </c>
      <c r="C1334" s="9" t="s">
        <v>1562</v>
      </c>
      <c r="D1334" s="9" t="s">
        <v>1568</v>
      </c>
      <c r="E1334" s="10" t="s">
        <v>1569</v>
      </c>
      <c r="F1334" s="8">
        <v>18</v>
      </c>
      <c r="G1334" s="8">
        <v>57</v>
      </c>
      <c r="H1334" s="8">
        <v>75</v>
      </c>
      <c r="I1334" s="11">
        <v>17446378.666666668</v>
      </c>
      <c r="J1334" s="11">
        <v>15978805.333333334</v>
      </c>
      <c r="K1334" s="12">
        <v>17446378.666666668</v>
      </c>
      <c r="L1334" s="12">
        <v>15978805.333333334</v>
      </c>
      <c r="M1334" s="12">
        <f t="shared" si="70"/>
        <v>13957102.933333335</v>
      </c>
      <c r="N1334" s="12">
        <f t="shared" si="71"/>
        <v>12783044.266666668</v>
      </c>
      <c r="O1334" s="2">
        <f t="shared" si="69"/>
        <v>20935654.400000002</v>
      </c>
      <c r="P1334" s="32">
        <v>0.2</v>
      </c>
    </row>
    <row r="1335" spans="1:16" ht="24" hidden="1" customHeight="1" x14ac:dyDescent="0.2">
      <c r="A1335" s="13">
        <v>1310</v>
      </c>
      <c r="B1335" s="14" t="s">
        <v>1529</v>
      </c>
      <c r="C1335" s="14" t="s">
        <v>1562</v>
      </c>
      <c r="D1335" s="14" t="s">
        <v>1570</v>
      </c>
      <c r="E1335" s="15">
        <v>731820810020002</v>
      </c>
      <c r="F1335" s="13">
        <v>45</v>
      </c>
      <c r="G1335" s="13">
        <v>135</v>
      </c>
      <c r="H1335" s="13">
        <v>180</v>
      </c>
      <c r="I1335" s="11">
        <v>37079200</v>
      </c>
      <c r="J1335" s="11">
        <v>33563733.333333336</v>
      </c>
      <c r="K1335" s="11">
        <v>37079200</v>
      </c>
      <c r="L1335" s="11">
        <v>33563733.333333336</v>
      </c>
      <c r="M1335" s="11">
        <f t="shared" si="70"/>
        <v>29663360</v>
      </c>
      <c r="N1335" s="11">
        <f t="shared" si="71"/>
        <v>26850986.666666672</v>
      </c>
      <c r="O1335" s="2">
        <f t="shared" si="69"/>
        <v>44495040</v>
      </c>
      <c r="P1335" s="32">
        <v>0.2</v>
      </c>
    </row>
    <row r="1336" spans="1:16" ht="24" hidden="1" customHeight="1" x14ac:dyDescent="0.2">
      <c r="A1336" s="8">
        <v>1311</v>
      </c>
      <c r="B1336" s="9" t="s">
        <v>1529</v>
      </c>
      <c r="C1336" s="9" t="s">
        <v>1562</v>
      </c>
      <c r="D1336" s="9" t="s">
        <v>1571</v>
      </c>
      <c r="E1336" s="10" t="s">
        <v>1572</v>
      </c>
      <c r="F1336" s="8">
        <v>48</v>
      </c>
      <c r="G1336" s="8">
        <v>83</v>
      </c>
      <c r="H1336" s="8">
        <v>131</v>
      </c>
      <c r="I1336" s="11">
        <v>30167760</v>
      </c>
      <c r="J1336" s="11">
        <v>26293960</v>
      </c>
      <c r="K1336" s="12">
        <v>30167760</v>
      </c>
      <c r="L1336" s="12">
        <v>26293960</v>
      </c>
      <c r="M1336" s="12">
        <f t="shared" si="70"/>
        <v>24134208</v>
      </c>
      <c r="N1336" s="12">
        <f t="shared" si="71"/>
        <v>21035168</v>
      </c>
      <c r="O1336" s="2">
        <f t="shared" si="69"/>
        <v>36201312</v>
      </c>
      <c r="P1336" s="32">
        <v>0.2</v>
      </c>
    </row>
    <row r="1337" spans="1:16" ht="24" hidden="1" customHeight="1" x14ac:dyDescent="0.2">
      <c r="A1337" s="13">
        <v>1312</v>
      </c>
      <c r="B1337" s="14" t="s">
        <v>1529</v>
      </c>
      <c r="C1337" s="14" t="s">
        <v>1562</v>
      </c>
      <c r="D1337" s="14" t="s">
        <v>1573</v>
      </c>
      <c r="E1337" s="15">
        <v>731820810410001</v>
      </c>
      <c r="F1337" s="13">
        <v>40</v>
      </c>
      <c r="G1337" s="13">
        <v>139</v>
      </c>
      <c r="H1337" s="13">
        <v>179</v>
      </c>
      <c r="I1337" s="11">
        <v>41685840</v>
      </c>
      <c r="J1337" s="11">
        <v>36512280</v>
      </c>
      <c r="K1337" s="11">
        <v>41685840</v>
      </c>
      <c r="L1337" s="11">
        <v>36512280</v>
      </c>
      <c r="M1337" s="11">
        <f t="shared" si="70"/>
        <v>33348672</v>
      </c>
      <c r="N1337" s="11">
        <f t="shared" si="71"/>
        <v>29209824</v>
      </c>
      <c r="O1337" s="2">
        <f t="shared" si="69"/>
        <v>50023008</v>
      </c>
      <c r="P1337" s="32">
        <v>0.2</v>
      </c>
    </row>
    <row r="1338" spans="1:16" ht="24" hidden="1" customHeight="1" x14ac:dyDescent="0.2">
      <c r="A1338" s="8">
        <v>1313</v>
      </c>
      <c r="B1338" s="9" t="s">
        <v>1529</v>
      </c>
      <c r="C1338" s="9" t="s">
        <v>1562</v>
      </c>
      <c r="D1338" s="9" t="s">
        <v>1574</v>
      </c>
      <c r="E1338" s="10">
        <v>731820810030002</v>
      </c>
      <c r="F1338" s="8">
        <v>74</v>
      </c>
      <c r="G1338" s="8">
        <v>186</v>
      </c>
      <c r="H1338" s="8">
        <v>260</v>
      </c>
      <c r="I1338" s="11">
        <v>52765280</v>
      </c>
      <c r="J1338" s="11">
        <v>47808426.666666664</v>
      </c>
      <c r="K1338" s="12">
        <v>52765280</v>
      </c>
      <c r="L1338" s="12">
        <v>47808426.666666664</v>
      </c>
      <c r="M1338" s="12">
        <f t="shared" si="70"/>
        <v>42212224</v>
      </c>
      <c r="N1338" s="12">
        <f t="shared" si="71"/>
        <v>38246741.333333336</v>
      </c>
      <c r="O1338" s="2">
        <f t="shared" si="69"/>
        <v>63318336</v>
      </c>
      <c r="P1338" s="32">
        <v>0.2</v>
      </c>
    </row>
    <row r="1339" spans="1:16" ht="24" hidden="1" customHeight="1" x14ac:dyDescent="0.2">
      <c r="A1339" s="13">
        <v>1314</v>
      </c>
      <c r="B1339" s="14" t="s">
        <v>1529</v>
      </c>
      <c r="C1339" s="14" t="s">
        <v>1562</v>
      </c>
      <c r="D1339" s="14" t="s">
        <v>1575</v>
      </c>
      <c r="E1339" s="15">
        <v>731820810260001</v>
      </c>
      <c r="F1339" s="13">
        <v>19</v>
      </c>
      <c r="G1339" s="13">
        <v>169</v>
      </c>
      <c r="H1339" s="13">
        <v>188</v>
      </c>
      <c r="I1339" s="11">
        <v>38772480</v>
      </c>
      <c r="J1339" s="11">
        <v>35056800</v>
      </c>
      <c r="K1339" s="11">
        <v>38772480</v>
      </c>
      <c r="L1339" s="11">
        <v>35056800</v>
      </c>
      <c r="M1339" s="11">
        <f t="shared" si="70"/>
        <v>31017984</v>
      </c>
      <c r="N1339" s="11">
        <f t="shared" si="71"/>
        <v>28045440</v>
      </c>
      <c r="O1339" s="2">
        <f t="shared" ref="O1339:O1402" si="72">K1339+K1339*P1339</f>
        <v>46526976</v>
      </c>
      <c r="P1339" s="32">
        <v>0.2</v>
      </c>
    </row>
    <row r="1340" spans="1:16" ht="24" hidden="1" customHeight="1" x14ac:dyDescent="0.2">
      <c r="A1340" s="8">
        <v>1315</v>
      </c>
      <c r="B1340" s="9" t="s">
        <v>1529</v>
      </c>
      <c r="C1340" s="9" t="s">
        <v>1562</v>
      </c>
      <c r="D1340" s="9" t="s">
        <v>1576</v>
      </c>
      <c r="E1340" s="10">
        <v>731820810250001</v>
      </c>
      <c r="F1340" s="8">
        <v>17</v>
      </c>
      <c r="G1340" s="8">
        <v>127</v>
      </c>
      <c r="H1340" s="8">
        <v>144</v>
      </c>
      <c r="I1340" s="11">
        <v>30090400</v>
      </c>
      <c r="J1340" s="11">
        <v>27198213.333333332</v>
      </c>
      <c r="K1340" s="12">
        <v>30090400</v>
      </c>
      <c r="L1340" s="12">
        <v>27198213.333333332</v>
      </c>
      <c r="M1340" s="12">
        <f t="shared" si="70"/>
        <v>24072320</v>
      </c>
      <c r="N1340" s="12">
        <f t="shared" si="71"/>
        <v>21758570.666666668</v>
      </c>
      <c r="O1340" s="2">
        <f t="shared" si="72"/>
        <v>36108480</v>
      </c>
      <c r="P1340" s="32">
        <v>0.2</v>
      </c>
    </row>
    <row r="1341" spans="1:16" ht="24" hidden="1" customHeight="1" x14ac:dyDescent="0.2">
      <c r="A1341" s="13">
        <v>1316</v>
      </c>
      <c r="B1341" s="14" t="s">
        <v>1529</v>
      </c>
      <c r="C1341" s="14" t="s">
        <v>1562</v>
      </c>
      <c r="D1341" s="14" t="s">
        <v>1577</v>
      </c>
      <c r="E1341" s="15">
        <v>731820810070001</v>
      </c>
      <c r="F1341" s="13">
        <v>26</v>
      </c>
      <c r="G1341" s="13">
        <v>74</v>
      </c>
      <c r="H1341" s="13">
        <v>100</v>
      </c>
      <c r="I1341" s="11">
        <v>23269920</v>
      </c>
      <c r="J1341" s="11">
        <v>20354240</v>
      </c>
      <c r="K1341" s="11">
        <v>23269920</v>
      </c>
      <c r="L1341" s="11">
        <v>20354240</v>
      </c>
      <c r="M1341" s="11">
        <f t="shared" si="70"/>
        <v>18615936</v>
      </c>
      <c r="N1341" s="11">
        <f t="shared" si="71"/>
        <v>16283392</v>
      </c>
      <c r="O1341" s="2">
        <f t="shared" si="72"/>
        <v>27923904</v>
      </c>
      <c r="P1341" s="32">
        <v>0.2</v>
      </c>
    </row>
    <row r="1342" spans="1:16" ht="24" hidden="1" customHeight="1" x14ac:dyDescent="0.2">
      <c r="A1342" s="8">
        <v>1317</v>
      </c>
      <c r="B1342" s="9" t="s">
        <v>1529</v>
      </c>
      <c r="C1342" s="9" t="s">
        <v>1562</v>
      </c>
      <c r="D1342" s="9" t="s">
        <v>1578</v>
      </c>
      <c r="E1342" s="10" t="s">
        <v>1579</v>
      </c>
      <c r="F1342" s="8">
        <v>64</v>
      </c>
      <c r="G1342" s="8">
        <v>124</v>
      </c>
      <c r="H1342" s="8">
        <v>188</v>
      </c>
      <c r="I1342" s="11">
        <v>43963920</v>
      </c>
      <c r="J1342" s="11">
        <v>38328360</v>
      </c>
      <c r="K1342" s="12">
        <v>43963920</v>
      </c>
      <c r="L1342" s="12">
        <v>38328360</v>
      </c>
      <c r="M1342" s="12">
        <f t="shared" si="70"/>
        <v>35171136</v>
      </c>
      <c r="N1342" s="12">
        <f t="shared" si="71"/>
        <v>30662688</v>
      </c>
      <c r="O1342" s="2">
        <f t="shared" si="72"/>
        <v>52756704</v>
      </c>
      <c r="P1342" s="32">
        <v>0.2</v>
      </c>
    </row>
    <row r="1343" spans="1:16" ht="24" hidden="1" customHeight="1" x14ac:dyDescent="0.2">
      <c r="A1343" s="13">
        <v>1318</v>
      </c>
      <c r="B1343" s="14" t="s">
        <v>1529</v>
      </c>
      <c r="C1343" s="14" t="s">
        <v>1562</v>
      </c>
      <c r="D1343" s="14" t="s">
        <v>1580</v>
      </c>
      <c r="E1343" s="15" t="s">
        <v>1581</v>
      </c>
      <c r="F1343" s="13">
        <v>31</v>
      </c>
      <c r="G1343" s="13">
        <v>129</v>
      </c>
      <c r="H1343" s="13">
        <v>160</v>
      </c>
      <c r="I1343" s="11">
        <v>38426160</v>
      </c>
      <c r="J1343" s="11">
        <v>33559000</v>
      </c>
      <c r="K1343" s="11">
        <v>38426160</v>
      </c>
      <c r="L1343" s="11">
        <v>33559000</v>
      </c>
      <c r="M1343" s="11">
        <f t="shared" si="70"/>
        <v>30740928</v>
      </c>
      <c r="N1343" s="11">
        <f t="shared" si="71"/>
        <v>26847200</v>
      </c>
      <c r="O1343" s="2">
        <f t="shared" si="72"/>
        <v>46111392</v>
      </c>
      <c r="P1343" s="32">
        <v>0.2</v>
      </c>
    </row>
    <row r="1344" spans="1:16" ht="24" hidden="1" customHeight="1" x14ac:dyDescent="0.2">
      <c r="A1344" s="8">
        <v>1319</v>
      </c>
      <c r="B1344" s="9" t="s">
        <v>1529</v>
      </c>
      <c r="C1344" s="9" t="s">
        <v>1562</v>
      </c>
      <c r="D1344" s="9" t="s">
        <v>1582</v>
      </c>
      <c r="E1344" s="10" t="s">
        <v>1583</v>
      </c>
      <c r="F1344" s="8">
        <v>22</v>
      </c>
      <c r="G1344" s="8">
        <v>62</v>
      </c>
      <c r="H1344" s="8">
        <v>84</v>
      </c>
      <c r="I1344" s="11">
        <v>19805040</v>
      </c>
      <c r="J1344" s="11">
        <v>17161080</v>
      </c>
      <c r="K1344" s="12">
        <v>19805040</v>
      </c>
      <c r="L1344" s="12">
        <v>17161080</v>
      </c>
      <c r="M1344" s="12">
        <f t="shared" si="70"/>
        <v>15844032</v>
      </c>
      <c r="N1344" s="12">
        <f t="shared" si="71"/>
        <v>13728864</v>
      </c>
      <c r="O1344" s="2">
        <f t="shared" si="72"/>
        <v>23766048</v>
      </c>
      <c r="P1344" s="32">
        <v>0.2</v>
      </c>
    </row>
    <row r="1345" spans="1:16" ht="24" hidden="1" customHeight="1" x14ac:dyDescent="0.2">
      <c r="A1345" s="13">
        <v>1320</v>
      </c>
      <c r="B1345" s="14" t="s">
        <v>1529</v>
      </c>
      <c r="C1345" s="14" t="s">
        <v>1562</v>
      </c>
      <c r="D1345" s="14" t="s">
        <v>1584</v>
      </c>
      <c r="E1345" s="15" t="s">
        <v>1585</v>
      </c>
      <c r="F1345" s="13">
        <v>20</v>
      </c>
      <c r="G1345" s="13">
        <v>60</v>
      </c>
      <c r="H1345" s="13">
        <v>80</v>
      </c>
      <c r="I1345" s="11">
        <v>18911040</v>
      </c>
      <c r="J1345" s="11">
        <v>16353920</v>
      </c>
      <c r="K1345" s="11">
        <v>18911040</v>
      </c>
      <c r="L1345" s="11">
        <v>16353920</v>
      </c>
      <c r="M1345" s="11">
        <f t="shared" si="70"/>
        <v>15128832</v>
      </c>
      <c r="N1345" s="11">
        <f t="shared" si="71"/>
        <v>13083136</v>
      </c>
      <c r="O1345" s="2">
        <f t="shared" si="72"/>
        <v>22693248</v>
      </c>
      <c r="P1345" s="32">
        <v>0.2</v>
      </c>
    </row>
    <row r="1346" spans="1:16" ht="24" hidden="1" customHeight="1" x14ac:dyDescent="0.2">
      <c r="A1346" s="8">
        <v>1321</v>
      </c>
      <c r="B1346" s="9" t="s">
        <v>1529</v>
      </c>
      <c r="C1346" s="9" t="s">
        <v>1562</v>
      </c>
      <c r="D1346" s="9" t="s">
        <v>1586</v>
      </c>
      <c r="E1346" s="10" t="s">
        <v>1587</v>
      </c>
      <c r="F1346" s="8">
        <v>20</v>
      </c>
      <c r="G1346" s="8">
        <v>56</v>
      </c>
      <c r="H1346" s="8">
        <v>76</v>
      </c>
      <c r="I1346" s="11">
        <v>18005040</v>
      </c>
      <c r="J1346" s="11">
        <v>15677880</v>
      </c>
      <c r="K1346" s="12">
        <v>18005040</v>
      </c>
      <c r="L1346" s="12">
        <v>15677880</v>
      </c>
      <c r="M1346" s="12">
        <f t="shared" si="70"/>
        <v>14404032</v>
      </c>
      <c r="N1346" s="12">
        <f t="shared" si="71"/>
        <v>12542304</v>
      </c>
      <c r="O1346" s="2">
        <f t="shared" si="72"/>
        <v>21606048</v>
      </c>
      <c r="P1346" s="32">
        <v>0.2</v>
      </c>
    </row>
    <row r="1347" spans="1:16" ht="24" hidden="1" customHeight="1" x14ac:dyDescent="0.2">
      <c r="A1347" s="13">
        <v>1322</v>
      </c>
      <c r="B1347" s="14" t="s">
        <v>1529</v>
      </c>
      <c r="C1347" s="14" t="s">
        <v>1562</v>
      </c>
      <c r="D1347" s="14" t="s">
        <v>1588</v>
      </c>
      <c r="E1347" s="15">
        <v>731820810040121</v>
      </c>
      <c r="F1347" s="13">
        <v>20</v>
      </c>
      <c r="G1347" s="13">
        <v>80</v>
      </c>
      <c r="H1347" s="13">
        <v>100</v>
      </c>
      <c r="I1347" s="11">
        <v>20512480</v>
      </c>
      <c r="J1347" s="11">
        <v>18508933.333333332</v>
      </c>
      <c r="K1347" s="11">
        <v>20512480</v>
      </c>
      <c r="L1347" s="11">
        <v>18508933.333333332</v>
      </c>
      <c r="M1347" s="11">
        <f t="shared" si="70"/>
        <v>16409984</v>
      </c>
      <c r="N1347" s="11">
        <f t="shared" si="71"/>
        <v>14807146.666666666</v>
      </c>
      <c r="O1347" s="2">
        <f t="shared" si="72"/>
        <v>24614976</v>
      </c>
      <c r="P1347" s="32">
        <v>0.2</v>
      </c>
    </row>
    <row r="1348" spans="1:16" ht="24" hidden="1" customHeight="1" x14ac:dyDescent="0.2">
      <c r="A1348" s="8">
        <v>1323</v>
      </c>
      <c r="B1348" s="9" t="s">
        <v>1529</v>
      </c>
      <c r="C1348" s="9" t="s">
        <v>1562</v>
      </c>
      <c r="D1348" s="9" t="s">
        <v>1589</v>
      </c>
      <c r="E1348" s="10">
        <v>753120810180001</v>
      </c>
      <c r="F1348" s="8">
        <v>90</v>
      </c>
      <c r="G1348" s="8">
        <v>170</v>
      </c>
      <c r="H1348" s="8">
        <v>260</v>
      </c>
      <c r="I1348" s="11">
        <v>59712720</v>
      </c>
      <c r="J1348" s="11">
        <v>52383080</v>
      </c>
      <c r="K1348" s="12">
        <v>59712720</v>
      </c>
      <c r="L1348" s="12">
        <v>52383080</v>
      </c>
      <c r="M1348" s="12">
        <f t="shared" si="70"/>
        <v>47770176</v>
      </c>
      <c r="N1348" s="12">
        <f t="shared" si="71"/>
        <v>41906464</v>
      </c>
      <c r="O1348" s="2">
        <f t="shared" si="72"/>
        <v>71655264</v>
      </c>
      <c r="P1348" s="32">
        <v>0.2</v>
      </c>
    </row>
    <row r="1349" spans="1:16" ht="24" hidden="1" customHeight="1" x14ac:dyDescent="0.2">
      <c r="A1349" s="13">
        <v>1324</v>
      </c>
      <c r="B1349" s="14" t="s">
        <v>1529</v>
      </c>
      <c r="C1349" s="14" t="s">
        <v>1562</v>
      </c>
      <c r="D1349" s="14" t="s">
        <v>1590</v>
      </c>
      <c r="E1349" s="15">
        <v>753120810040001</v>
      </c>
      <c r="F1349" s="13">
        <v>61</v>
      </c>
      <c r="G1349" s="13">
        <v>149</v>
      </c>
      <c r="H1349" s="13">
        <v>210</v>
      </c>
      <c r="I1349" s="11">
        <v>42403040</v>
      </c>
      <c r="J1349" s="11">
        <v>38301146.666666664</v>
      </c>
      <c r="K1349" s="11">
        <v>42403040</v>
      </c>
      <c r="L1349" s="11">
        <v>38301146.666666664</v>
      </c>
      <c r="M1349" s="11">
        <f t="shared" si="70"/>
        <v>33922432</v>
      </c>
      <c r="N1349" s="11">
        <f t="shared" si="71"/>
        <v>30640917.333333332</v>
      </c>
      <c r="O1349" s="2">
        <f t="shared" si="72"/>
        <v>50883648</v>
      </c>
      <c r="P1349" s="32">
        <v>0.2</v>
      </c>
    </row>
    <row r="1350" spans="1:16" ht="24" hidden="1" customHeight="1" x14ac:dyDescent="0.2">
      <c r="A1350" s="8">
        <v>1325</v>
      </c>
      <c r="B1350" s="9" t="s">
        <v>1529</v>
      </c>
      <c r="C1350" s="9" t="s">
        <v>1562</v>
      </c>
      <c r="D1350" s="9" t="s">
        <v>1591</v>
      </c>
      <c r="E1350" s="10">
        <v>753120810060001</v>
      </c>
      <c r="F1350" s="8">
        <v>63</v>
      </c>
      <c r="G1350" s="8">
        <v>187</v>
      </c>
      <c r="H1350" s="8">
        <v>250</v>
      </c>
      <c r="I1350" s="11">
        <v>50505440</v>
      </c>
      <c r="J1350" s="11">
        <v>45639946.666666664</v>
      </c>
      <c r="K1350" s="12">
        <v>50505440</v>
      </c>
      <c r="L1350" s="12">
        <v>45639946.666666664</v>
      </c>
      <c r="M1350" s="12">
        <f t="shared" si="70"/>
        <v>40404352</v>
      </c>
      <c r="N1350" s="12">
        <f t="shared" si="71"/>
        <v>36511957.333333336</v>
      </c>
      <c r="O1350" s="2">
        <f t="shared" si="72"/>
        <v>60606528</v>
      </c>
      <c r="P1350" s="32">
        <v>0.2</v>
      </c>
    </row>
    <row r="1351" spans="1:16" ht="24" hidden="1" customHeight="1" x14ac:dyDescent="0.2">
      <c r="A1351" s="13">
        <v>1326</v>
      </c>
      <c r="B1351" s="14" t="s">
        <v>1529</v>
      </c>
      <c r="C1351" s="14" t="s">
        <v>1562</v>
      </c>
      <c r="D1351" s="14" t="s">
        <v>1592</v>
      </c>
      <c r="E1351" s="15">
        <v>753120810100001</v>
      </c>
      <c r="F1351" s="13">
        <v>41</v>
      </c>
      <c r="G1351" s="13">
        <v>104</v>
      </c>
      <c r="H1351" s="13">
        <v>145</v>
      </c>
      <c r="I1351" s="11">
        <v>29371840</v>
      </c>
      <c r="J1351" s="11">
        <v>26667093.333333332</v>
      </c>
      <c r="K1351" s="11">
        <v>29371840</v>
      </c>
      <c r="L1351" s="11">
        <v>26667093.333333332</v>
      </c>
      <c r="M1351" s="11">
        <f t="shared" si="70"/>
        <v>23497472</v>
      </c>
      <c r="N1351" s="11">
        <f t="shared" si="71"/>
        <v>21333674.666666668</v>
      </c>
      <c r="O1351" s="2">
        <f t="shared" si="72"/>
        <v>35246208</v>
      </c>
      <c r="P1351" s="32">
        <v>0.2</v>
      </c>
    </row>
    <row r="1352" spans="1:16" ht="24" hidden="1" customHeight="1" x14ac:dyDescent="0.2">
      <c r="A1352" s="8">
        <v>1327</v>
      </c>
      <c r="B1352" s="9" t="s">
        <v>1529</v>
      </c>
      <c r="C1352" s="9" t="s">
        <v>1562</v>
      </c>
      <c r="D1352" s="9" t="s">
        <v>1593</v>
      </c>
      <c r="E1352" s="10">
        <v>753120810070001</v>
      </c>
      <c r="F1352" s="8">
        <v>72</v>
      </c>
      <c r="G1352" s="8">
        <v>303</v>
      </c>
      <c r="H1352" s="8">
        <v>375</v>
      </c>
      <c r="I1352" s="11">
        <v>76711840</v>
      </c>
      <c r="J1352" s="11">
        <v>69387573.333333328</v>
      </c>
      <c r="K1352" s="12">
        <v>76711840</v>
      </c>
      <c r="L1352" s="12">
        <v>69387573.333333328</v>
      </c>
      <c r="M1352" s="12">
        <f t="shared" si="70"/>
        <v>61369472</v>
      </c>
      <c r="N1352" s="12">
        <f t="shared" si="71"/>
        <v>55510058.666666664</v>
      </c>
      <c r="O1352" s="2">
        <f t="shared" si="72"/>
        <v>92054208</v>
      </c>
      <c r="P1352" s="32">
        <v>0.2</v>
      </c>
    </row>
    <row r="1353" spans="1:16" ht="24" hidden="1" customHeight="1" x14ac:dyDescent="0.2">
      <c r="A1353" s="13">
        <v>1328</v>
      </c>
      <c r="B1353" s="14" t="s">
        <v>1529</v>
      </c>
      <c r="C1353" s="14" t="s">
        <v>1562</v>
      </c>
      <c r="D1353" s="14" t="s">
        <v>1594</v>
      </c>
      <c r="E1353" s="15">
        <v>753120810150001</v>
      </c>
      <c r="F1353" s="13">
        <v>61</v>
      </c>
      <c r="G1353" s="13">
        <v>149</v>
      </c>
      <c r="H1353" s="13">
        <v>210</v>
      </c>
      <c r="I1353" s="11">
        <v>48871920</v>
      </c>
      <c r="J1353" s="11">
        <v>42719080</v>
      </c>
      <c r="K1353" s="11">
        <v>48871920</v>
      </c>
      <c r="L1353" s="11">
        <v>42719080</v>
      </c>
      <c r="M1353" s="11">
        <f t="shared" si="70"/>
        <v>39097536</v>
      </c>
      <c r="N1353" s="11">
        <f t="shared" si="71"/>
        <v>34175264</v>
      </c>
      <c r="O1353" s="2">
        <f t="shared" si="72"/>
        <v>58646304</v>
      </c>
      <c r="P1353" s="32">
        <v>0.2</v>
      </c>
    </row>
    <row r="1354" spans="1:16" ht="24" hidden="1" customHeight="1" x14ac:dyDescent="0.2">
      <c r="A1354" s="8">
        <v>1329</v>
      </c>
      <c r="B1354" s="9" t="s">
        <v>1529</v>
      </c>
      <c r="C1354" s="9" t="s">
        <v>1562</v>
      </c>
      <c r="D1354" s="9" t="s">
        <v>1595</v>
      </c>
      <c r="E1354" s="10">
        <v>753120810110001</v>
      </c>
      <c r="F1354" s="8">
        <v>81</v>
      </c>
      <c r="G1354" s="8">
        <v>159</v>
      </c>
      <c r="H1354" s="8">
        <v>240</v>
      </c>
      <c r="I1354" s="11">
        <v>48988320</v>
      </c>
      <c r="J1354" s="11">
        <v>44438400</v>
      </c>
      <c r="K1354" s="12">
        <v>48988320</v>
      </c>
      <c r="L1354" s="12">
        <v>44438400</v>
      </c>
      <c r="M1354" s="12">
        <f t="shared" si="70"/>
        <v>39190656</v>
      </c>
      <c r="N1354" s="12">
        <f t="shared" si="71"/>
        <v>35550720</v>
      </c>
      <c r="O1354" s="2">
        <f t="shared" si="72"/>
        <v>58785984</v>
      </c>
      <c r="P1354" s="32">
        <v>0.2</v>
      </c>
    </row>
    <row r="1355" spans="1:16" ht="24" hidden="1" customHeight="1" x14ac:dyDescent="0.2">
      <c r="A1355" s="13">
        <v>1330</v>
      </c>
      <c r="B1355" s="14" t="s">
        <v>1529</v>
      </c>
      <c r="C1355" s="14" t="s">
        <v>1562</v>
      </c>
      <c r="D1355" s="14" t="s">
        <v>1596</v>
      </c>
      <c r="E1355" s="15">
        <v>753120810130001</v>
      </c>
      <c r="F1355" s="13">
        <v>117</v>
      </c>
      <c r="G1355" s="13">
        <v>183</v>
      </c>
      <c r="H1355" s="13">
        <v>300</v>
      </c>
      <c r="I1355" s="11">
        <v>61420160</v>
      </c>
      <c r="J1355" s="11">
        <v>55829066.666666664</v>
      </c>
      <c r="K1355" s="11">
        <v>61420160</v>
      </c>
      <c r="L1355" s="11">
        <v>55829066.666666664</v>
      </c>
      <c r="M1355" s="11">
        <f t="shared" si="70"/>
        <v>49136128</v>
      </c>
      <c r="N1355" s="11">
        <f t="shared" si="71"/>
        <v>44663253.333333336</v>
      </c>
      <c r="O1355" s="2">
        <f t="shared" si="72"/>
        <v>73704192</v>
      </c>
      <c r="P1355" s="32">
        <v>0.2</v>
      </c>
    </row>
    <row r="1356" spans="1:16" ht="24" hidden="1" customHeight="1" x14ac:dyDescent="0.2">
      <c r="A1356" s="8">
        <v>1331</v>
      </c>
      <c r="B1356" s="9" t="s">
        <v>1529</v>
      </c>
      <c r="C1356" s="9" t="s">
        <v>1562</v>
      </c>
      <c r="D1356" s="9" t="s">
        <v>1597</v>
      </c>
      <c r="E1356" s="10">
        <v>753120810020001</v>
      </c>
      <c r="F1356" s="8">
        <v>20</v>
      </c>
      <c r="G1356" s="8">
        <v>60</v>
      </c>
      <c r="H1356" s="8">
        <v>80</v>
      </c>
      <c r="I1356" s="11">
        <v>16423360</v>
      </c>
      <c r="J1356" s="11">
        <v>14799253.333333334</v>
      </c>
      <c r="K1356" s="12">
        <v>16423360</v>
      </c>
      <c r="L1356" s="12">
        <v>14799253.333333334</v>
      </c>
      <c r="M1356" s="12">
        <f t="shared" si="70"/>
        <v>13138688</v>
      </c>
      <c r="N1356" s="12">
        <f t="shared" si="71"/>
        <v>11839402.666666668</v>
      </c>
      <c r="O1356" s="2">
        <f t="shared" si="72"/>
        <v>19708032</v>
      </c>
      <c r="P1356" s="32">
        <v>0.2</v>
      </c>
    </row>
    <row r="1357" spans="1:16" ht="24" hidden="1" customHeight="1" x14ac:dyDescent="0.2">
      <c r="A1357" s="13">
        <v>1332</v>
      </c>
      <c r="B1357" s="14" t="s">
        <v>1529</v>
      </c>
      <c r="C1357" s="14" t="s">
        <v>1562</v>
      </c>
      <c r="D1357" s="14" t="s">
        <v>1598</v>
      </c>
      <c r="E1357" s="15">
        <v>753120810030001</v>
      </c>
      <c r="F1357" s="13">
        <v>20</v>
      </c>
      <c r="G1357" s="13">
        <v>56</v>
      </c>
      <c r="H1357" s="13">
        <v>76</v>
      </c>
      <c r="I1357" s="11">
        <v>15681120</v>
      </c>
      <c r="J1357" s="11">
        <v>14176720</v>
      </c>
      <c r="K1357" s="11">
        <v>15681120</v>
      </c>
      <c r="L1357" s="11">
        <v>14176720</v>
      </c>
      <c r="M1357" s="11">
        <f t="shared" si="70"/>
        <v>12544896</v>
      </c>
      <c r="N1357" s="11">
        <f t="shared" si="71"/>
        <v>11341376</v>
      </c>
      <c r="O1357" s="2">
        <f t="shared" si="72"/>
        <v>18817344</v>
      </c>
      <c r="P1357" s="32">
        <v>0.2</v>
      </c>
    </row>
    <row r="1358" spans="1:16" ht="24" hidden="1" customHeight="1" x14ac:dyDescent="0.2">
      <c r="A1358" s="8">
        <v>1333</v>
      </c>
      <c r="B1358" s="9" t="s">
        <v>1529</v>
      </c>
      <c r="C1358" s="9" t="s">
        <v>1562</v>
      </c>
      <c r="D1358" s="9" t="s">
        <v>1599</v>
      </c>
      <c r="E1358" s="10">
        <v>731820810420001</v>
      </c>
      <c r="F1358" s="8">
        <v>20</v>
      </c>
      <c r="G1358" s="8">
        <v>173</v>
      </c>
      <c r="H1358" s="8">
        <v>193</v>
      </c>
      <c r="I1358" s="11">
        <v>40044960</v>
      </c>
      <c r="J1358" s="11">
        <v>36286320</v>
      </c>
      <c r="K1358" s="12">
        <v>40044960</v>
      </c>
      <c r="L1358" s="12">
        <v>36286320</v>
      </c>
      <c r="M1358" s="12">
        <f t="shared" si="70"/>
        <v>32035968</v>
      </c>
      <c r="N1358" s="12">
        <f t="shared" si="71"/>
        <v>29029056</v>
      </c>
      <c r="O1358" s="2">
        <f t="shared" si="72"/>
        <v>48053952</v>
      </c>
      <c r="P1358" s="32">
        <v>0.2</v>
      </c>
    </row>
    <row r="1359" spans="1:16" ht="24" hidden="1" customHeight="1" x14ac:dyDescent="0.2">
      <c r="A1359" s="13">
        <v>1334</v>
      </c>
      <c r="B1359" s="14" t="s">
        <v>1529</v>
      </c>
      <c r="C1359" s="14" t="s">
        <v>1562</v>
      </c>
      <c r="D1359" s="14" t="s">
        <v>1600</v>
      </c>
      <c r="E1359" s="15">
        <v>731820810000011</v>
      </c>
      <c r="F1359" s="13">
        <v>29</v>
      </c>
      <c r="G1359" s="13">
        <v>111</v>
      </c>
      <c r="H1359" s="13">
        <v>140</v>
      </c>
      <c r="I1359" s="11">
        <v>32841840</v>
      </c>
      <c r="J1359" s="11">
        <v>28692040</v>
      </c>
      <c r="K1359" s="11">
        <v>32841840</v>
      </c>
      <c r="L1359" s="11">
        <v>28692040</v>
      </c>
      <c r="M1359" s="11">
        <f t="shared" si="70"/>
        <v>26273472</v>
      </c>
      <c r="N1359" s="11">
        <f t="shared" si="71"/>
        <v>22953632</v>
      </c>
      <c r="O1359" s="2">
        <f t="shared" si="72"/>
        <v>39410208</v>
      </c>
      <c r="P1359" s="32">
        <v>0.2</v>
      </c>
    </row>
    <row r="1360" spans="1:16" ht="24" hidden="1" customHeight="1" x14ac:dyDescent="0.2">
      <c r="A1360" s="8">
        <v>1335</v>
      </c>
      <c r="B1360" s="9" t="s">
        <v>1529</v>
      </c>
      <c r="C1360" s="9" t="s">
        <v>1562</v>
      </c>
      <c r="D1360" s="9" t="s">
        <v>1601</v>
      </c>
      <c r="E1360" s="10">
        <v>731820810010001</v>
      </c>
      <c r="F1360" s="8">
        <v>19</v>
      </c>
      <c r="G1360" s="8">
        <v>102</v>
      </c>
      <c r="H1360" s="8">
        <v>121</v>
      </c>
      <c r="I1360" s="11">
        <v>24480000</v>
      </c>
      <c r="J1360" s="11">
        <v>22259120</v>
      </c>
      <c r="K1360" s="12">
        <v>24480000</v>
      </c>
      <c r="L1360" s="12">
        <v>22259120</v>
      </c>
      <c r="M1360" s="12">
        <f t="shared" si="70"/>
        <v>19584000</v>
      </c>
      <c r="N1360" s="12">
        <f t="shared" si="71"/>
        <v>17807296</v>
      </c>
      <c r="O1360" s="2">
        <f t="shared" si="72"/>
        <v>29376000</v>
      </c>
      <c r="P1360" s="32">
        <v>0.2</v>
      </c>
    </row>
    <row r="1361" spans="1:16" ht="24" hidden="1" customHeight="1" x14ac:dyDescent="0.2">
      <c r="A1361" s="13">
        <v>1336</v>
      </c>
      <c r="B1361" s="14" t="s">
        <v>1529</v>
      </c>
      <c r="C1361" s="14" t="s">
        <v>1562</v>
      </c>
      <c r="D1361" s="14" t="s">
        <v>1602</v>
      </c>
      <c r="E1361" s="15" t="s">
        <v>1603</v>
      </c>
      <c r="F1361" s="13">
        <v>64</v>
      </c>
      <c r="G1361" s="13">
        <v>176</v>
      </c>
      <c r="H1361" s="13">
        <v>240</v>
      </c>
      <c r="I1361" s="11">
        <v>56094240</v>
      </c>
      <c r="J1361" s="11">
        <v>49072000</v>
      </c>
      <c r="K1361" s="11">
        <v>56094240</v>
      </c>
      <c r="L1361" s="11">
        <v>49072000</v>
      </c>
      <c r="M1361" s="11">
        <f t="shared" si="70"/>
        <v>44875392</v>
      </c>
      <c r="N1361" s="11">
        <f t="shared" si="71"/>
        <v>39257600</v>
      </c>
      <c r="O1361" s="2">
        <f t="shared" si="72"/>
        <v>67313088</v>
      </c>
      <c r="P1361" s="32">
        <v>0.2</v>
      </c>
    </row>
    <row r="1362" spans="1:16" ht="24" hidden="1" customHeight="1" x14ac:dyDescent="0.2">
      <c r="A1362" s="8">
        <v>1337</v>
      </c>
      <c r="B1362" s="9" t="s">
        <v>1529</v>
      </c>
      <c r="C1362" s="9" t="s">
        <v>1562</v>
      </c>
      <c r="D1362" s="9" t="s">
        <v>1604</v>
      </c>
      <c r="E1362" s="10" t="s">
        <v>1605</v>
      </c>
      <c r="F1362" s="8">
        <v>26</v>
      </c>
      <c r="G1362" s="8">
        <v>136</v>
      </c>
      <c r="H1362" s="8">
        <v>162</v>
      </c>
      <c r="I1362" s="11">
        <v>37911120</v>
      </c>
      <c r="J1362" s="11">
        <v>33254120</v>
      </c>
      <c r="K1362" s="12">
        <v>37911120</v>
      </c>
      <c r="L1362" s="12">
        <v>33254120</v>
      </c>
      <c r="M1362" s="12">
        <f t="shared" si="70"/>
        <v>30328896</v>
      </c>
      <c r="N1362" s="12">
        <f t="shared" si="71"/>
        <v>26603296</v>
      </c>
      <c r="O1362" s="2">
        <f t="shared" si="72"/>
        <v>45493344</v>
      </c>
      <c r="P1362" s="32">
        <v>0.2</v>
      </c>
    </row>
    <row r="1363" spans="1:16" ht="24" hidden="1" customHeight="1" x14ac:dyDescent="0.2">
      <c r="A1363" s="13">
        <v>1338</v>
      </c>
      <c r="B1363" s="14" t="s">
        <v>1529</v>
      </c>
      <c r="C1363" s="14" t="s">
        <v>1562</v>
      </c>
      <c r="D1363" s="14" t="s">
        <v>1606</v>
      </c>
      <c r="E1363" s="15">
        <v>731820810440001</v>
      </c>
      <c r="F1363" s="13">
        <v>96</v>
      </c>
      <c r="G1363" s="13">
        <v>214</v>
      </c>
      <c r="H1363" s="13">
        <v>310</v>
      </c>
      <c r="I1363" s="11">
        <v>62526080</v>
      </c>
      <c r="J1363" s="11">
        <v>56569706.666666664</v>
      </c>
      <c r="K1363" s="11">
        <v>62526080</v>
      </c>
      <c r="L1363" s="11">
        <v>56569706.666666664</v>
      </c>
      <c r="M1363" s="11">
        <f t="shared" si="70"/>
        <v>50020864</v>
      </c>
      <c r="N1363" s="11">
        <f t="shared" si="71"/>
        <v>45255765.333333336</v>
      </c>
      <c r="O1363" s="2">
        <f t="shared" si="72"/>
        <v>75031296</v>
      </c>
      <c r="P1363" s="32">
        <v>0.2</v>
      </c>
    </row>
    <row r="1364" spans="1:16" ht="24" hidden="1" customHeight="1" x14ac:dyDescent="0.2">
      <c r="A1364" s="8">
        <v>1339</v>
      </c>
      <c r="B1364" s="9" t="s">
        <v>1529</v>
      </c>
      <c r="C1364" s="9" t="s">
        <v>1562</v>
      </c>
      <c r="D1364" s="9" t="s">
        <v>1607</v>
      </c>
      <c r="E1364" s="10">
        <v>731820810210002</v>
      </c>
      <c r="F1364" s="8">
        <v>50</v>
      </c>
      <c r="G1364" s="8">
        <v>167</v>
      </c>
      <c r="H1364" s="8">
        <v>217</v>
      </c>
      <c r="I1364" s="11">
        <v>46320346.666666664</v>
      </c>
      <c r="J1364" s="11">
        <v>42132880</v>
      </c>
      <c r="K1364" s="12">
        <v>46320346.666666664</v>
      </c>
      <c r="L1364" s="12">
        <v>42132880</v>
      </c>
      <c r="M1364" s="12">
        <f t="shared" si="70"/>
        <v>37056277.333333336</v>
      </c>
      <c r="N1364" s="12">
        <f t="shared" si="71"/>
        <v>33706304</v>
      </c>
      <c r="O1364" s="2">
        <f t="shared" si="72"/>
        <v>55584416</v>
      </c>
      <c r="P1364" s="32">
        <v>0.2</v>
      </c>
    </row>
    <row r="1365" spans="1:16" ht="24" hidden="1" customHeight="1" x14ac:dyDescent="0.2">
      <c r="A1365" s="13">
        <v>1340</v>
      </c>
      <c r="B1365" s="14" t="s">
        <v>1529</v>
      </c>
      <c r="C1365" s="14" t="s">
        <v>1562</v>
      </c>
      <c r="D1365" s="14" t="s">
        <v>1608</v>
      </c>
      <c r="E1365" s="15" t="s">
        <v>1609</v>
      </c>
      <c r="F1365" s="13">
        <v>36</v>
      </c>
      <c r="G1365" s="13">
        <v>128</v>
      </c>
      <c r="H1365" s="13">
        <v>164</v>
      </c>
      <c r="I1365" s="11">
        <v>38514000</v>
      </c>
      <c r="J1365" s="11">
        <v>33585160</v>
      </c>
      <c r="K1365" s="11">
        <v>38514000</v>
      </c>
      <c r="L1365" s="11">
        <v>33585160</v>
      </c>
      <c r="M1365" s="11">
        <f t="shared" si="70"/>
        <v>30811200</v>
      </c>
      <c r="N1365" s="11">
        <f t="shared" si="71"/>
        <v>26868128</v>
      </c>
      <c r="O1365" s="2">
        <f t="shared" si="72"/>
        <v>46216800</v>
      </c>
      <c r="P1365" s="32">
        <v>0.2</v>
      </c>
    </row>
    <row r="1366" spans="1:16" ht="24" hidden="1" customHeight="1" x14ac:dyDescent="0.2">
      <c r="A1366" s="8">
        <v>1341</v>
      </c>
      <c r="B1366" s="9" t="s">
        <v>1529</v>
      </c>
      <c r="C1366" s="9" t="s">
        <v>1562</v>
      </c>
      <c r="D1366" s="9" t="s">
        <v>1610</v>
      </c>
      <c r="E1366" s="10" t="s">
        <v>1611</v>
      </c>
      <c r="F1366" s="8">
        <v>26</v>
      </c>
      <c r="G1366" s="8">
        <v>118</v>
      </c>
      <c r="H1366" s="8">
        <v>144</v>
      </c>
      <c r="I1366" s="11">
        <v>33908880</v>
      </c>
      <c r="J1366" s="11">
        <v>29534200</v>
      </c>
      <c r="K1366" s="12">
        <v>33908880</v>
      </c>
      <c r="L1366" s="12">
        <v>29534200</v>
      </c>
      <c r="M1366" s="12">
        <f t="shared" si="70"/>
        <v>27127104</v>
      </c>
      <c r="N1366" s="12">
        <f t="shared" si="71"/>
        <v>23627360</v>
      </c>
      <c r="O1366" s="2">
        <f t="shared" si="72"/>
        <v>40690656</v>
      </c>
      <c r="P1366" s="32">
        <v>0.2</v>
      </c>
    </row>
    <row r="1367" spans="1:16" ht="24" hidden="1" customHeight="1" x14ac:dyDescent="0.2">
      <c r="A1367" s="13">
        <v>1342</v>
      </c>
      <c r="B1367" s="14" t="s">
        <v>1529</v>
      </c>
      <c r="C1367" s="14" t="s">
        <v>1562</v>
      </c>
      <c r="D1367" s="14" t="s">
        <v>1612</v>
      </c>
      <c r="E1367" s="15">
        <v>731820810220001</v>
      </c>
      <c r="F1367" s="13">
        <v>24</v>
      </c>
      <c r="G1367" s="13">
        <v>103</v>
      </c>
      <c r="H1367" s="13">
        <v>127</v>
      </c>
      <c r="I1367" s="11">
        <v>29699520</v>
      </c>
      <c r="J1367" s="11">
        <v>25939040</v>
      </c>
      <c r="K1367" s="11">
        <v>29699520</v>
      </c>
      <c r="L1367" s="11">
        <v>25939040</v>
      </c>
      <c r="M1367" s="11">
        <f t="shared" si="70"/>
        <v>23759616</v>
      </c>
      <c r="N1367" s="11">
        <f t="shared" si="71"/>
        <v>20751232</v>
      </c>
      <c r="O1367" s="2">
        <f t="shared" si="72"/>
        <v>35639424</v>
      </c>
      <c r="P1367" s="32">
        <v>0.2</v>
      </c>
    </row>
    <row r="1368" spans="1:16" ht="24" hidden="1" customHeight="1" x14ac:dyDescent="0.2">
      <c r="A1368" s="8">
        <v>1343</v>
      </c>
      <c r="B1368" s="9" t="s">
        <v>1529</v>
      </c>
      <c r="C1368" s="9" t="s">
        <v>1562</v>
      </c>
      <c r="D1368" s="9" t="s">
        <v>1613</v>
      </c>
      <c r="E1368" s="10">
        <v>731820810110001</v>
      </c>
      <c r="F1368" s="8">
        <v>29</v>
      </c>
      <c r="G1368" s="8">
        <v>90</v>
      </c>
      <c r="H1368" s="8">
        <v>119</v>
      </c>
      <c r="I1368" s="11">
        <v>24729920</v>
      </c>
      <c r="J1368" s="11">
        <v>22387706.666666668</v>
      </c>
      <c r="K1368" s="12">
        <v>24729920</v>
      </c>
      <c r="L1368" s="12">
        <v>22387706.666666668</v>
      </c>
      <c r="M1368" s="12">
        <f t="shared" si="70"/>
        <v>19783936</v>
      </c>
      <c r="N1368" s="12">
        <f t="shared" si="71"/>
        <v>17910165.333333336</v>
      </c>
      <c r="O1368" s="2">
        <f t="shared" si="72"/>
        <v>29675904</v>
      </c>
      <c r="P1368" s="32">
        <v>0.2</v>
      </c>
    </row>
    <row r="1369" spans="1:16" ht="24" hidden="1" customHeight="1" x14ac:dyDescent="0.2">
      <c r="A1369" s="13">
        <v>1344</v>
      </c>
      <c r="B1369" s="14" t="s">
        <v>1529</v>
      </c>
      <c r="C1369" s="14" t="s">
        <v>1562</v>
      </c>
      <c r="D1369" s="14" t="s">
        <v>1614</v>
      </c>
      <c r="E1369" s="15">
        <v>731820810120001</v>
      </c>
      <c r="F1369" s="13">
        <v>20</v>
      </c>
      <c r="G1369" s="13">
        <v>62</v>
      </c>
      <c r="H1369" s="13">
        <v>82</v>
      </c>
      <c r="I1369" s="11">
        <v>16589600</v>
      </c>
      <c r="J1369" s="11">
        <v>14969146.666666666</v>
      </c>
      <c r="K1369" s="11">
        <v>16589600</v>
      </c>
      <c r="L1369" s="11">
        <v>14969146.666666666</v>
      </c>
      <c r="M1369" s="11">
        <f t="shared" si="70"/>
        <v>13271680</v>
      </c>
      <c r="N1369" s="11">
        <f t="shared" si="71"/>
        <v>11975317.333333334</v>
      </c>
      <c r="O1369" s="2">
        <f t="shared" si="72"/>
        <v>19907520</v>
      </c>
      <c r="P1369" s="32">
        <v>0.2</v>
      </c>
    </row>
    <row r="1370" spans="1:16" ht="24" hidden="1" customHeight="1" x14ac:dyDescent="0.2">
      <c r="A1370" s="8">
        <v>1345</v>
      </c>
      <c r="B1370" s="9" t="s">
        <v>1529</v>
      </c>
      <c r="C1370" s="9" t="s">
        <v>1562</v>
      </c>
      <c r="D1370" s="9" t="s">
        <v>1615</v>
      </c>
      <c r="E1370" s="10">
        <v>731820810200001</v>
      </c>
      <c r="F1370" s="8">
        <v>30</v>
      </c>
      <c r="G1370" s="8">
        <v>122</v>
      </c>
      <c r="H1370" s="8">
        <v>152</v>
      </c>
      <c r="I1370" s="11">
        <v>31046880</v>
      </c>
      <c r="J1370" s="11">
        <v>28115440</v>
      </c>
      <c r="K1370" s="12">
        <v>31046880</v>
      </c>
      <c r="L1370" s="12">
        <v>28115440</v>
      </c>
      <c r="M1370" s="12">
        <f t="shared" si="70"/>
        <v>24837504</v>
      </c>
      <c r="N1370" s="12">
        <f t="shared" si="71"/>
        <v>22492352</v>
      </c>
      <c r="O1370" s="2">
        <f t="shared" si="72"/>
        <v>37256256</v>
      </c>
      <c r="P1370" s="32">
        <v>0.2</v>
      </c>
    </row>
    <row r="1371" spans="1:16" ht="24" hidden="1" customHeight="1" x14ac:dyDescent="0.2">
      <c r="A1371" s="13">
        <v>1346</v>
      </c>
      <c r="B1371" s="14" t="s">
        <v>1529</v>
      </c>
      <c r="C1371" s="14" t="s">
        <v>1562</v>
      </c>
      <c r="D1371" s="14" t="s">
        <v>1616</v>
      </c>
      <c r="E1371" s="15">
        <v>731820810460001</v>
      </c>
      <c r="F1371" s="13">
        <v>17</v>
      </c>
      <c r="G1371" s="13">
        <v>125</v>
      </c>
      <c r="H1371" s="13">
        <v>142</v>
      </c>
      <c r="I1371" s="11">
        <v>30040800</v>
      </c>
      <c r="J1371" s="11">
        <v>27084480</v>
      </c>
      <c r="K1371" s="11">
        <v>30040800</v>
      </c>
      <c r="L1371" s="11">
        <v>27084480</v>
      </c>
      <c r="M1371" s="11">
        <f t="shared" ref="M1371:M1434" si="73">K1371*0.8</f>
        <v>24032640</v>
      </c>
      <c r="N1371" s="11">
        <f t="shared" ref="N1371:N1434" si="74">L1371*0.8</f>
        <v>21667584</v>
      </c>
      <c r="O1371" s="2">
        <f t="shared" si="72"/>
        <v>36048960</v>
      </c>
      <c r="P1371" s="32">
        <v>0.2</v>
      </c>
    </row>
    <row r="1372" spans="1:16" ht="24" hidden="1" customHeight="1" x14ac:dyDescent="0.2">
      <c r="A1372" s="8">
        <v>1347</v>
      </c>
      <c r="B1372" s="9" t="s">
        <v>1529</v>
      </c>
      <c r="C1372" s="9" t="s">
        <v>1562</v>
      </c>
      <c r="D1372" s="9" t="s">
        <v>1617</v>
      </c>
      <c r="E1372" s="10">
        <v>731820810470001</v>
      </c>
      <c r="F1372" s="8">
        <v>29</v>
      </c>
      <c r="G1372" s="8">
        <v>117</v>
      </c>
      <c r="H1372" s="8">
        <v>146</v>
      </c>
      <c r="I1372" s="11">
        <v>31365440</v>
      </c>
      <c r="J1372" s="11">
        <v>28045386.666666668</v>
      </c>
      <c r="K1372" s="12">
        <v>31365440</v>
      </c>
      <c r="L1372" s="12">
        <v>28045386.666666668</v>
      </c>
      <c r="M1372" s="12">
        <f t="shared" si="73"/>
        <v>25092352</v>
      </c>
      <c r="N1372" s="12">
        <f t="shared" si="74"/>
        <v>22436309.333333336</v>
      </c>
      <c r="O1372" s="2">
        <f t="shared" si="72"/>
        <v>37638528</v>
      </c>
      <c r="P1372" s="32">
        <v>0.2</v>
      </c>
    </row>
    <row r="1373" spans="1:16" ht="24" hidden="1" customHeight="1" x14ac:dyDescent="0.2">
      <c r="A1373" s="13">
        <v>1348</v>
      </c>
      <c r="B1373" s="14" t="s">
        <v>1529</v>
      </c>
      <c r="C1373" s="14" t="s">
        <v>1562</v>
      </c>
      <c r="D1373" s="14" t="s">
        <v>1618</v>
      </c>
      <c r="E1373" s="15">
        <v>731820810280001</v>
      </c>
      <c r="F1373" s="13">
        <v>22</v>
      </c>
      <c r="G1373" s="13">
        <v>163</v>
      </c>
      <c r="H1373" s="13">
        <v>185</v>
      </c>
      <c r="I1373" s="11">
        <v>39447360</v>
      </c>
      <c r="J1373" s="11">
        <v>35588080</v>
      </c>
      <c r="K1373" s="11">
        <v>39447360</v>
      </c>
      <c r="L1373" s="11">
        <v>35588080</v>
      </c>
      <c r="M1373" s="11">
        <f t="shared" si="73"/>
        <v>31557888</v>
      </c>
      <c r="N1373" s="11">
        <f t="shared" si="74"/>
        <v>28470464</v>
      </c>
      <c r="O1373" s="2">
        <f t="shared" si="72"/>
        <v>47336832</v>
      </c>
      <c r="P1373" s="32">
        <v>0.2</v>
      </c>
    </row>
    <row r="1374" spans="1:16" ht="24" hidden="1" customHeight="1" x14ac:dyDescent="0.2">
      <c r="A1374" s="8">
        <v>1349</v>
      </c>
      <c r="B1374" s="9" t="s">
        <v>1529</v>
      </c>
      <c r="C1374" s="9" t="s">
        <v>1562</v>
      </c>
      <c r="D1374" s="9" t="s">
        <v>1619</v>
      </c>
      <c r="E1374" s="10">
        <v>731820810510001</v>
      </c>
      <c r="F1374" s="8">
        <v>16</v>
      </c>
      <c r="G1374" s="8">
        <v>114</v>
      </c>
      <c r="H1374" s="8">
        <v>130</v>
      </c>
      <c r="I1374" s="11">
        <v>31312160</v>
      </c>
      <c r="J1374" s="11">
        <v>28708240</v>
      </c>
      <c r="K1374" s="12">
        <v>31312160</v>
      </c>
      <c r="L1374" s="12">
        <v>28708240</v>
      </c>
      <c r="M1374" s="12">
        <f t="shared" si="73"/>
        <v>25049728</v>
      </c>
      <c r="N1374" s="12">
        <f t="shared" si="74"/>
        <v>22966592</v>
      </c>
      <c r="O1374" s="2">
        <f t="shared" si="72"/>
        <v>37574592</v>
      </c>
      <c r="P1374" s="32">
        <v>0.2</v>
      </c>
    </row>
    <row r="1375" spans="1:16" ht="24" hidden="1" customHeight="1" x14ac:dyDescent="0.2">
      <c r="A1375" s="13">
        <v>1350</v>
      </c>
      <c r="B1375" s="14" t="s">
        <v>1529</v>
      </c>
      <c r="C1375" s="14" t="s">
        <v>1562</v>
      </c>
      <c r="D1375" s="14" t="s">
        <v>1620</v>
      </c>
      <c r="E1375" s="15">
        <v>731820810180001</v>
      </c>
      <c r="F1375" s="13">
        <v>84</v>
      </c>
      <c r="G1375" s="13">
        <v>236</v>
      </c>
      <c r="H1375" s="13">
        <v>320</v>
      </c>
      <c r="I1375" s="11">
        <v>73549680</v>
      </c>
      <c r="J1375" s="11">
        <v>64553960</v>
      </c>
      <c r="K1375" s="11">
        <v>73549680</v>
      </c>
      <c r="L1375" s="11">
        <v>64553960</v>
      </c>
      <c r="M1375" s="11">
        <f t="shared" si="73"/>
        <v>58839744</v>
      </c>
      <c r="N1375" s="11">
        <f t="shared" si="74"/>
        <v>51643168</v>
      </c>
      <c r="O1375" s="2">
        <f t="shared" si="72"/>
        <v>88259616</v>
      </c>
      <c r="P1375" s="32">
        <v>0.2</v>
      </c>
    </row>
    <row r="1376" spans="1:16" ht="24" hidden="1" customHeight="1" x14ac:dyDescent="0.2">
      <c r="A1376" s="8">
        <v>1351</v>
      </c>
      <c r="B1376" s="9" t="s">
        <v>1529</v>
      </c>
      <c r="C1376" s="9" t="s">
        <v>1562</v>
      </c>
      <c r="D1376" s="9" t="s">
        <v>1621</v>
      </c>
      <c r="E1376" s="10">
        <v>731820810560001</v>
      </c>
      <c r="F1376" s="8">
        <v>26</v>
      </c>
      <c r="G1376" s="8">
        <v>226</v>
      </c>
      <c r="H1376" s="8">
        <v>252</v>
      </c>
      <c r="I1376" s="11">
        <v>59352800</v>
      </c>
      <c r="J1376" s="11">
        <v>54426746.666666664</v>
      </c>
      <c r="K1376" s="12">
        <v>59352800</v>
      </c>
      <c r="L1376" s="12">
        <v>54426746.666666664</v>
      </c>
      <c r="M1376" s="12">
        <f t="shared" si="73"/>
        <v>47482240</v>
      </c>
      <c r="N1376" s="12">
        <f t="shared" si="74"/>
        <v>43541397.333333336</v>
      </c>
      <c r="O1376" s="2">
        <f t="shared" si="72"/>
        <v>71223360</v>
      </c>
      <c r="P1376" s="32">
        <v>0.2</v>
      </c>
    </row>
    <row r="1377" spans="1:16" ht="24" hidden="1" customHeight="1" x14ac:dyDescent="0.2">
      <c r="A1377" s="13">
        <v>1352</v>
      </c>
      <c r="B1377" s="14" t="s">
        <v>1529</v>
      </c>
      <c r="C1377" s="14" t="s">
        <v>1562</v>
      </c>
      <c r="D1377" s="14" t="s">
        <v>1622</v>
      </c>
      <c r="E1377" s="15">
        <v>731820810000041</v>
      </c>
      <c r="F1377" s="13">
        <v>27</v>
      </c>
      <c r="G1377" s="13">
        <v>138</v>
      </c>
      <c r="H1377" s="13">
        <v>165</v>
      </c>
      <c r="I1377" s="11">
        <v>40014400</v>
      </c>
      <c r="J1377" s="11">
        <v>36533173.333333336</v>
      </c>
      <c r="K1377" s="11">
        <v>40014400</v>
      </c>
      <c r="L1377" s="11">
        <v>36533173.333333336</v>
      </c>
      <c r="M1377" s="11">
        <f t="shared" si="73"/>
        <v>32011520</v>
      </c>
      <c r="N1377" s="11">
        <f t="shared" si="74"/>
        <v>29226538.666666672</v>
      </c>
      <c r="O1377" s="2">
        <f t="shared" si="72"/>
        <v>48017280</v>
      </c>
      <c r="P1377" s="32">
        <v>0.2</v>
      </c>
    </row>
    <row r="1378" spans="1:16" ht="24" hidden="1" customHeight="1" x14ac:dyDescent="0.2">
      <c r="A1378" s="8">
        <v>1353</v>
      </c>
      <c r="B1378" s="9" t="s">
        <v>1529</v>
      </c>
      <c r="C1378" s="9" t="s">
        <v>1562</v>
      </c>
      <c r="D1378" s="9" t="s">
        <v>1623</v>
      </c>
      <c r="E1378" s="10">
        <v>731820810600002</v>
      </c>
      <c r="F1378" s="8">
        <v>39</v>
      </c>
      <c r="G1378" s="8">
        <v>121</v>
      </c>
      <c r="H1378" s="8">
        <v>160</v>
      </c>
      <c r="I1378" s="11">
        <v>37690720</v>
      </c>
      <c r="J1378" s="11">
        <v>34655546.666666664</v>
      </c>
      <c r="K1378" s="12">
        <v>37690720</v>
      </c>
      <c r="L1378" s="12">
        <v>34655546.666666664</v>
      </c>
      <c r="M1378" s="12">
        <f t="shared" si="73"/>
        <v>30152576</v>
      </c>
      <c r="N1378" s="12">
        <f t="shared" si="74"/>
        <v>27724437.333333332</v>
      </c>
      <c r="O1378" s="2">
        <f t="shared" si="72"/>
        <v>45228864</v>
      </c>
      <c r="P1378" s="32">
        <v>0.2</v>
      </c>
    </row>
    <row r="1379" spans="1:16" ht="24" hidden="1" customHeight="1" x14ac:dyDescent="0.2">
      <c r="A1379" s="13">
        <v>1354</v>
      </c>
      <c r="B1379" s="14" t="s">
        <v>1529</v>
      </c>
      <c r="C1379" s="14" t="s">
        <v>1562</v>
      </c>
      <c r="D1379" s="14" t="s">
        <v>1624</v>
      </c>
      <c r="E1379" s="15" t="s">
        <v>1625</v>
      </c>
      <c r="F1379" s="13">
        <v>24</v>
      </c>
      <c r="G1379" s="13">
        <v>56</v>
      </c>
      <c r="H1379" s="13">
        <v>80</v>
      </c>
      <c r="I1379" s="11">
        <v>19389120</v>
      </c>
      <c r="J1379" s="11">
        <v>16737200</v>
      </c>
      <c r="K1379" s="11">
        <v>19389120</v>
      </c>
      <c r="L1379" s="11">
        <v>16737200</v>
      </c>
      <c r="M1379" s="11">
        <f t="shared" si="73"/>
        <v>15511296</v>
      </c>
      <c r="N1379" s="11">
        <f t="shared" si="74"/>
        <v>13389760</v>
      </c>
      <c r="O1379" s="2">
        <f t="shared" si="72"/>
        <v>23266944</v>
      </c>
      <c r="P1379" s="32">
        <v>0.2</v>
      </c>
    </row>
    <row r="1380" spans="1:16" ht="24" hidden="1" customHeight="1" x14ac:dyDescent="0.2">
      <c r="A1380" s="8">
        <v>1355</v>
      </c>
      <c r="B1380" s="9" t="s">
        <v>1529</v>
      </c>
      <c r="C1380" s="9" t="s">
        <v>1562</v>
      </c>
      <c r="D1380" s="9" t="s">
        <v>1626</v>
      </c>
      <c r="E1380" s="10">
        <v>731820810300001</v>
      </c>
      <c r="F1380" s="8">
        <v>27</v>
      </c>
      <c r="G1380" s="8">
        <v>175</v>
      </c>
      <c r="H1380" s="8">
        <v>202</v>
      </c>
      <c r="I1380" s="11">
        <v>47757440</v>
      </c>
      <c r="J1380" s="11">
        <v>43928160</v>
      </c>
      <c r="K1380" s="12">
        <v>47757440</v>
      </c>
      <c r="L1380" s="12">
        <v>43928160</v>
      </c>
      <c r="M1380" s="12">
        <f t="shared" si="73"/>
        <v>38205952</v>
      </c>
      <c r="N1380" s="12">
        <f t="shared" si="74"/>
        <v>35142528</v>
      </c>
      <c r="O1380" s="2">
        <f t="shared" si="72"/>
        <v>57308928</v>
      </c>
      <c r="P1380" s="32">
        <v>0.2</v>
      </c>
    </row>
    <row r="1381" spans="1:16" ht="24" hidden="1" customHeight="1" x14ac:dyDescent="0.2">
      <c r="A1381" s="13">
        <v>1356</v>
      </c>
      <c r="B1381" s="14" t="s">
        <v>1529</v>
      </c>
      <c r="C1381" s="14" t="s">
        <v>1562</v>
      </c>
      <c r="D1381" s="14" t="s">
        <v>1627</v>
      </c>
      <c r="E1381" s="15">
        <v>731820810610001</v>
      </c>
      <c r="F1381" s="13">
        <v>25</v>
      </c>
      <c r="G1381" s="13">
        <v>161</v>
      </c>
      <c r="H1381" s="13">
        <v>186</v>
      </c>
      <c r="I1381" s="11">
        <v>44034560</v>
      </c>
      <c r="J1381" s="11">
        <v>40462346.666666664</v>
      </c>
      <c r="K1381" s="11">
        <v>44034560</v>
      </c>
      <c r="L1381" s="11">
        <v>40462346.666666664</v>
      </c>
      <c r="M1381" s="11">
        <f t="shared" si="73"/>
        <v>35227648</v>
      </c>
      <c r="N1381" s="11">
        <f t="shared" si="74"/>
        <v>32369877.333333332</v>
      </c>
      <c r="O1381" s="2">
        <f t="shared" si="72"/>
        <v>52841472</v>
      </c>
      <c r="P1381" s="32">
        <v>0.2</v>
      </c>
    </row>
    <row r="1382" spans="1:16" ht="24" hidden="1" customHeight="1" x14ac:dyDescent="0.2">
      <c r="A1382" s="8">
        <v>1357</v>
      </c>
      <c r="B1382" s="9" t="s">
        <v>1529</v>
      </c>
      <c r="C1382" s="9" t="s">
        <v>1562</v>
      </c>
      <c r="D1382" s="9" t="s">
        <v>1628</v>
      </c>
      <c r="E1382" s="10">
        <v>731920810010001</v>
      </c>
      <c r="F1382" s="8">
        <v>155</v>
      </c>
      <c r="G1382" s="8">
        <v>405</v>
      </c>
      <c r="H1382" s="8">
        <v>560</v>
      </c>
      <c r="I1382" s="11">
        <v>130866720</v>
      </c>
      <c r="J1382" s="11">
        <v>120644986.66666667</v>
      </c>
      <c r="K1382" s="12">
        <v>130866720</v>
      </c>
      <c r="L1382" s="12">
        <v>120644986.66666667</v>
      </c>
      <c r="M1382" s="12">
        <f t="shared" si="73"/>
        <v>104693376</v>
      </c>
      <c r="N1382" s="12">
        <f t="shared" si="74"/>
        <v>96515989.333333343</v>
      </c>
      <c r="O1382" s="2">
        <f t="shared" si="72"/>
        <v>157040064</v>
      </c>
      <c r="P1382" s="32">
        <v>0.2</v>
      </c>
    </row>
    <row r="1383" spans="1:16" ht="24" hidden="1" customHeight="1" x14ac:dyDescent="0.2">
      <c r="A1383" s="13">
        <v>1358</v>
      </c>
      <c r="B1383" s="14" t="s">
        <v>1529</v>
      </c>
      <c r="C1383" s="14" t="s">
        <v>1562</v>
      </c>
      <c r="D1383" s="14" t="s">
        <v>1629</v>
      </c>
      <c r="E1383" s="15">
        <v>731820810020011</v>
      </c>
      <c r="F1383" s="13">
        <v>13</v>
      </c>
      <c r="G1383" s="13">
        <v>74</v>
      </c>
      <c r="H1383" s="13">
        <v>87</v>
      </c>
      <c r="I1383" s="11">
        <v>20540640</v>
      </c>
      <c r="J1383" s="11">
        <v>18828240</v>
      </c>
      <c r="K1383" s="11">
        <v>20540640</v>
      </c>
      <c r="L1383" s="11">
        <v>18828240</v>
      </c>
      <c r="M1383" s="11">
        <f t="shared" si="73"/>
        <v>16432512</v>
      </c>
      <c r="N1383" s="11">
        <f t="shared" si="74"/>
        <v>15062592</v>
      </c>
      <c r="O1383" s="2">
        <f t="shared" si="72"/>
        <v>24648768</v>
      </c>
      <c r="P1383" s="32">
        <v>0.2</v>
      </c>
    </row>
    <row r="1384" spans="1:16" ht="24" hidden="1" customHeight="1" x14ac:dyDescent="0.2">
      <c r="A1384" s="8">
        <v>1359</v>
      </c>
      <c r="B1384" s="9" t="s">
        <v>1529</v>
      </c>
      <c r="C1384" s="9" t="s">
        <v>1562</v>
      </c>
      <c r="D1384" s="9" t="s">
        <v>1630</v>
      </c>
      <c r="E1384" s="10">
        <v>731820810040131</v>
      </c>
      <c r="F1384" s="8">
        <v>22</v>
      </c>
      <c r="G1384" s="8">
        <v>83</v>
      </c>
      <c r="H1384" s="8">
        <v>105</v>
      </c>
      <c r="I1384" s="11">
        <v>24787680</v>
      </c>
      <c r="J1384" s="11">
        <v>22681360</v>
      </c>
      <c r="K1384" s="12">
        <v>24787680</v>
      </c>
      <c r="L1384" s="12">
        <v>22681360</v>
      </c>
      <c r="M1384" s="12">
        <f t="shared" si="73"/>
        <v>19830144</v>
      </c>
      <c r="N1384" s="12">
        <f t="shared" si="74"/>
        <v>18145088</v>
      </c>
      <c r="O1384" s="2">
        <f t="shared" si="72"/>
        <v>29745216</v>
      </c>
      <c r="P1384" s="32">
        <v>0.2</v>
      </c>
    </row>
    <row r="1385" spans="1:16" ht="24" hidden="1" customHeight="1" x14ac:dyDescent="0.2">
      <c r="A1385" s="13">
        <v>1360</v>
      </c>
      <c r="B1385" s="14" t="s">
        <v>1529</v>
      </c>
      <c r="C1385" s="14" t="s">
        <v>1562</v>
      </c>
      <c r="D1385" s="14" t="s">
        <v>1631</v>
      </c>
      <c r="E1385" s="15">
        <v>731820810660001</v>
      </c>
      <c r="F1385" s="13">
        <v>17</v>
      </c>
      <c r="G1385" s="13">
        <v>63</v>
      </c>
      <c r="H1385" s="13">
        <v>80</v>
      </c>
      <c r="I1385" s="11">
        <v>23627360</v>
      </c>
      <c r="J1385" s="11">
        <v>22087280</v>
      </c>
      <c r="K1385" s="11">
        <v>23627360</v>
      </c>
      <c r="L1385" s="11">
        <v>21690000</v>
      </c>
      <c r="M1385" s="11">
        <f t="shared" si="73"/>
        <v>18901888</v>
      </c>
      <c r="N1385" s="11">
        <f t="shared" si="74"/>
        <v>17352000</v>
      </c>
      <c r="O1385" s="2">
        <f t="shared" si="72"/>
        <v>28352832</v>
      </c>
      <c r="P1385" s="32">
        <v>0.2</v>
      </c>
    </row>
    <row r="1386" spans="1:16" ht="24" hidden="1" customHeight="1" x14ac:dyDescent="0.2">
      <c r="A1386" s="8">
        <v>1361</v>
      </c>
      <c r="B1386" s="9" t="s">
        <v>1529</v>
      </c>
      <c r="C1386" s="9" t="s">
        <v>1562</v>
      </c>
      <c r="D1386" s="9" t="s">
        <v>1632</v>
      </c>
      <c r="E1386" s="10">
        <v>731820810290001</v>
      </c>
      <c r="F1386" s="8">
        <v>29</v>
      </c>
      <c r="G1386" s="8">
        <v>149</v>
      </c>
      <c r="H1386" s="8">
        <v>178</v>
      </c>
      <c r="I1386" s="11">
        <v>42094080</v>
      </c>
      <c r="J1386" s="11">
        <v>38800213.333333336</v>
      </c>
      <c r="K1386" s="12">
        <v>42094080</v>
      </c>
      <c r="L1386" s="12">
        <v>38800213.333333336</v>
      </c>
      <c r="M1386" s="12">
        <f t="shared" si="73"/>
        <v>33675264</v>
      </c>
      <c r="N1386" s="12">
        <f t="shared" si="74"/>
        <v>31040170.666666672</v>
      </c>
      <c r="O1386" s="2">
        <f t="shared" si="72"/>
        <v>50512896</v>
      </c>
      <c r="P1386" s="32">
        <v>0.2</v>
      </c>
    </row>
    <row r="1387" spans="1:16" ht="24" hidden="1" customHeight="1" x14ac:dyDescent="0.2">
      <c r="A1387" s="13">
        <v>1362</v>
      </c>
      <c r="B1387" s="14" t="s">
        <v>1529</v>
      </c>
      <c r="C1387" s="14" t="s">
        <v>1562</v>
      </c>
      <c r="D1387" s="14" t="s">
        <v>1633</v>
      </c>
      <c r="E1387" s="15">
        <v>731820810170001</v>
      </c>
      <c r="F1387" s="13">
        <v>13</v>
      </c>
      <c r="G1387" s="13">
        <v>100</v>
      </c>
      <c r="H1387" s="13">
        <v>113</v>
      </c>
      <c r="I1387" s="11">
        <v>26860960</v>
      </c>
      <c r="J1387" s="11">
        <v>24699440</v>
      </c>
      <c r="K1387" s="11">
        <v>26860960</v>
      </c>
      <c r="L1387" s="11">
        <v>24699440</v>
      </c>
      <c r="M1387" s="11">
        <f t="shared" si="73"/>
        <v>21488768</v>
      </c>
      <c r="N1387" s="11">
        <f t="shared" si="74"/>
        <v>19759552</v>
      </c>
      <c r="O1387" s="2">
        <f t="shared" si="72"/>
        <v>32233152</v>
      </c>
      <c r="P1387" s="32">
        <v>0.2</v>
      </c>
    </row>
    <row r="1388" spans="1:16" ht="24" hidden="1" customHeight="1" x14ac:dyDescent="0.2">
      <c r="A1388" s="8">
        <v>1363</v>
      </c>
      <c r="B1388" s="9" t="s">
        <v>1529</v>
      </c>
      <c r="C1388" s="9" t="s">
        <v>1562</v>
      </c>
      <c r="D1388" s="9" t="s">
        <v>1634</v>
      </c>
      <c r="E1388" s="10">
        <v>731820810540001</v>
      </c>
      <c r="F1388" s="8">
        <v>20</v>
      </c>
      <c r="G1388" s="8">
        <v>80</v>
      </c>
      <c r="H1388" s="8">
        <v>100</v>
      </c>
      <c r="I1388" s="11">
        <v>23777760</v>
      </c>
      <c r="J1388" s="11">
        <v>21854853.333333332</v>
      </c>
      <c r="K1388" s="12">
        <v>23777760</v>
      </c>
      <c r="L1388" s="12">
        <v>21854853.333333332</v>
      </c>
      <c r="M1388" s="12">
        <f t="shared" si="73"/>
        <v>19022208</v>
      </c>
      <c r="N1388" s="12">
        <f t="shared" si="74"/>
        <v>17483882.666666668</v>
      </c>
      <c r="O1388" s="2">
        <f t="shared" si="72"/>
        <v>28533312</v>
      </c>
      <c r="P1388" s="32">
        <v>0.2</v>
      </c>
    </row>
    <row r="1389" spans="1:16" ht="24" hidden="1" customHeight="1" x14ac:dyDescent="0.2">
      <c r="A1389" s="13">
        <v>1364</v>
      </c>
      <c r="B1389" s="14" t="s">
        <v>1529</v>
      </c>
      <c r="C1389" s="14" t="s">
        <v>1562</v>
      </c>
      <c r="D1389" s="14" t="s">
        <v>1635</v>
      </c>
      <c r="E1389" s="15">
        <v>731820810620001</v>
      </c>
      <c r="F1389" s="13">
        <v>20</v>
      </c>
      <c r="G1389" s="13">
        <v>80</v>
      </c>
      <c r="H1389" s="13">
        <v>100</v>
      </c>
      <c r="I1389" s="11">
        <v>23777760</v>
      </c>
      <c r="J1389" s="11">
        <v>21854853.333333332</v>
      </c>
      <c r="K1389" s="11">
        <v>23777760</v>
      </c>
      <c r="L1389" s="11">
        <v>21854853.333333332</v>
      </c>
      <c r="M1389" s="11">
        <f t="shared" si="73"/>
        <v>19022208</v>
      </c>
      <c r="N1389" s="11">
        <f t="shared" si="74"/>
        <v>17483882.666666668</v>
      </c>
      <c r="O1389" s="2">
        <f t="shared" si="72"/>
        <v>28533312</v>
      </c>
      <c r="P1389" s="32">
        <v>0.2</v>
      </c>
    </row>
    <row r="1390" spans="1:16" ht="24" hidden="1" customHeight="1" x14ac:dyDescent="0.2">
      <c r="A1390" s="8">
        <v>1365</v>
      </c>
      <c r="B1390" s="9" t="s">
        <v>1529</v>
      </c>
      <c r="C1390" s="9" t="s">
        <v>1636</v>
      </c>
      <c r="D1390" s="9" t="s">
        <v>1637</v>
      </c>
      <c r="E1390" s="10">
        <v>731520770050001</v>
      </c>
      <c r="F1390" s="8">
        <v>42</v>
      </c>
      <c r="G1390" s="8">
        <v>240</v>
      </c>
      <c r="H1390" s="8">
        <v>282</v>
      </c>
      <c r="I1390" s="11">
        <v>59376480</v>
      </c>
      <c r="J1390" s="11">
        <v>53628800</v>
      </c>
      <c r="K1390" s="12">
        <v>59376480</v>
      </c>
      <c r="L1390" s="12">
        <v>53628800</v>
      </c>
      <c r="M1390" s="12">
        <f t="shared" si="73"/>
        <v>47501184</v>
      </c>
      <c r="N1390" s="12">
        <f t="shared" si="74"/>
        <v>42903040</v>
      </c>
      <c r="O1390" s="2">
        <f t="shared" si="72"/>
        <v>71251776</v>
      </c>
      <c r="P1390" s="32">
        <v>0.2</v>
      </c>
    </row>
    <row r="1391" spans="1:16" ht="24" hidden="1" customHeight="1" x14ac:dyDescent="0.2">
      <c r="A1391" s="13">
        <v>1366</v>
      </c>
      <c r="B1391" s="14" t="s">
        <v>1529</v>
      </c>
      <c r="C1391" s="14" t="s">
        <v>1636</v>
      </c>
      <c r="D1391" s="14" t="s">
        <v>1638</v>
      </c>
      <c r="E1391" s="15">
        <v>731920770060001</v>
      </c>
      <c r="F1391" s="13">
        <v>121</v>
      </c>
      <c r="G1391" s="13">
        <v>318</v>
      </c>
      <c r="H1391" s="13">
        <v>439</v>
      </c>
      <c r="I1391" s="11">
        <v>90477120</v>
      </c>
      <c r="J1391" s="11">
        <v>81661920</v>
      </c>
      <c r="K1391" s="11">
        <v>90477120</v>
      </c>
      <c r="L1391" s="11">
        <v>81661920</v>
      </c>
      <c r="M1391" s="11">
        <f t="shared" si="73"/>
        <v>72381696</v>
      </c>
      <c r="N1391" s="11">
        <f t="shared" si="74"/>
        <v>65329536</v>
      </c>
      <c r="O1391" s="2">
        <f t="shared" si="72"/>
        <v>108572544</v>
      </c>
      <c r="P1391" s="32">
        <v>0.2</v>
      </c>
    </row>
    <row r="1392" spans="1:16" ht="24" hidden="1" customHeight="1" x14ac:dyDescent="0.2">
      <c r="A1392" s="8">
        <v>1367</v>
      </c>
      <c r="B1392" s="9" t="s">
        <v>1529</v>
      </c>
      <c r="C1392" s="9" t="s">
        <v>1636</v>
      </c>
      <c r="D1392" s="9" t="s">
        <v>1639</v>
      </c>
      <c r="E1392" s="10">
        <v>712320770080001</v>
      </c>
      <c r="F1392" s="8">
        <v>18</v>
      </c>
      <c r="G1392" s="8">
        <v>102</v>
      </c>
      <c r="H1392" s="8">
        <v>120</v>
      </c>
      <c r="I1392" s="11">
        <v>24990400</v>
      </c>
      <c r="J1392" s="11">
        <v>22645733.333333332</v>
      </c>
      <c r="K1392" s="12">
        <v>24990400</v>
      </c>
      <c r="L1392" s="12">
        <v>22645733.333333332</v>
      </c>
      <c r="M1392" s="12">
        <f t="shared" si="73"/>
        <v>19992320</v>
      </c>
      <c r="N1392" s="12">
        <f t="shared" si="74"/>
        <v>18116586.666666668</v>
      </c>
      <c r="O1392" s="2">
        <f t="shared" si="72"/>
        <v>29988480</v>
      </c>
      <c r="P1392" s="32">
        <v>0.2</v>
      </c>
    </row>
    <row r="1393" spans="1:16" ht="24" hidden="1" customHeight="1" x14ac:dyDescent="0.2">
      <c r="A1393" s="13">
        <v>1368</v>
      </c>
      <c r="B1393" s="14" t="s">
        <v>1529</v>
      </c>
      <c r="C1393" s="14" t="s">
        <v>1636</v>
      </c>
      <c r="D1393" s="14" t="s">
        <v>1640</v>
      </c>
      <c r="E1393" s="15">
        <v>731520770060001</v>
      </c>
      <c r="F1393" s="13">
        <v>32</v>
      </c>
      <c r="G1393" s="13">
        <v>183</v>
      </c>
      <c r="H1393" s="13">
        <v>215</v>
      </c>
      <c r="I1393" s="11">
        <v>44444320</v>
      </c>
      <c r="J1393" s="11">
        <v>40160613.333333336</v>
      </c>
      <c r="K1393" s="11">
        <v>44444320</v>
      </c>
      <c r="L1393" s="11">
        <v>40160613.333333336</v>
      </c>
      <c r="M1393" s="11">
        <f t="shared" si="73"/>
        <v>35555456</v>
      </c>
      <c r="N1393" s="11">
        <f t="shared" si="74"/>
        <v>32128490.666666672</v>
      </c>
      <c r="O1393" s="2">
        <f t="shared" si="72"/>
        <v>53333184</v>
      </c>
      <c r="P1393" s="32">
        <v>0.2</v>
      </c>
    </row>
    <row r="1394" spans="1:16" ht="24" hidden="1" customHeight="1" x14ac:dyDescent="0.2">
      <c r="A1394" s="8">
        <v>1369</v>
      </c>
      <c r="B1394" s="9" t="s">
        <v>1529</v>
      </c>
      <c r="C1394" s="9" t="s">
        <v>1636</v>
      </c>
      <c r="D1394" s="9" t="s">
        <v>1641</v>
      </c>
      <c r="E1394" s="10">
        <v>753620770030001</v>
      </c>
      <c r="F1394" s="8">
        <v>51</v>
      </c>
      <c r="G1394" s="8">
        <v>99</v>
      </c>
      <c r="H1394" s="8">
        <v>150</v>
      </c>
      <c r="I1394" s="11">
        <v>30742080</v>
      </c>
      <c r="J1394" s="11">
        <v>27908960</v>
      </c>
      <c r="K1394" s="12">
        <v>30742080</v>
      </c>
      <c r="L1394" s="12">
        <v>27908960</v>
      </c>
      <c r="M1394" s="12">
        <f t="shared" si="73"/>
        <v>24593664</v>
      </c>
      <c r="N1394" s="12">
        <f t="shared" si="74"/>
        <v>22327168</v>
      </c>
      <c r="O1394" s="2">
        <f t="shared" si="72"/>
        <v>36890496</v>
      </c>
      <c r="P1394" s="32">
        <v>0.2</v>
      </c>
    </row>
    <row r="1395" spans="1:16" ht="24" hidden="1" customHeight="1" x14ac:dyDescent="0.2">
      <c r="A1395" s="13">
        <v>1370</v>
      </c>
      <c r="B1395" s="14" t="s">
        <v>1529</v>
      </c>
      <c r="C1395" s="14" t="s">
        <v>1636</v>
      </c>
      <c r="D1395" s="14" t="s">
        <v>1642</v>
      </c>
      <c r="E1395" s="15">
        <v>721320770010001</v>
      </c>
      <c r="F1395" s="13">
        <v>26</v>
      </c>
      <c r="G1395" s="13">
        <v>118</v>
      </c>
      <c r="H1395" s="13">
        <v>144</v>
      </c>
      <c r="I1395" s="11">
        <v>29905280</v>
      </c>
      <c r="J1395" s="11">
        <v>27109786.666666668</v>
      </c>
      <c r="K1395" s="11">
        <v>29905280</v>
      </c>
      <c r="L1395" s="11">
        <v>27109786.666666668</v>
      </c>
      <c r="M1395" s="11">
        <f t="shared" si="73"/>
        <v>23924224</v>
      </c>
      <c r="N1395" s="11">
        <f t="shared" si="74"/>
        <v>21687829.333333336</v>
      </c>
      <c r="O1395" s="2">
        <f t="shared" si="72"/>
        <v>35886336</v>
      </c>
      <c r="P1395" s="32">
        <v>0.2</v>
      </c>
    </row>
    <row r="1396" spans="1:16" ht="24" hidden="1" customHeight="1" x14ac:dyDescent="0.2">
      <c r="A1396" s="8">
        <v>1371</v>
      </c>
      <c r="B1396" s="9" t="s">
        <v>1529</v>
      </c>
      <c r="C1396" s="9" t="s">
        <v>1636</v>
      </c>
      <c r="D1396" s="9" t="s">
        <v>1643</v>
      </c>
      <c r="E1396" s="10">
        <v>721320770040001</v>
      </c>
      <c r="F1396" s="8">
        <v>150</v>
      </c>
      <c r="G1396" s="8">
        <v>371</v>
      </c>
      <c r="H1396" s="8">
        <v>521</v>
      </c>
      <c r="I1396" s="11">
        <v>106728640</v>
      </c>
      <c r="J1396" s="11">
        <v>96476373.333333328</v>
      </c>
      <c r="K1396" s="12">
        <v>106728640</v>
      </c>
      <c r="L1396" s="12">
        <v>96476373.333333328</v>
      </c>
      <c r="M1396" s="12">
        <f t="shared" si="73"/>
        <v>85382912</v>
      </c>
      <c r="N1396" s="12">
        <f t="shared" si="74"/>
        <v>77181098.666666672</v>
      </c>
      <c r="O1396" s="2">
        <f t="shared" si="72"/>
        <v>128074368</v>
      </c>
      <c r="P1396" s="32">
        <v>0.2</v>
      </c>
    </row>
    <row r="1397" spans="1:16" ht="24" hidden="1" customHeight="1" x14ac:dyDescent="0.2">
      <c r="A1397" s="13">
        <v>1372</v>
      </c>
      <c r="B1397" s="14" t="s">
        <v>1529</v>
      </c>
      <c r="C1397" s="14" t="s">
        <v>1636</v>
      </c>
      <c r="D1397" s="14" t="s">
        <v>1644</v>
      </c>
      <c r="E1397" s="15">
        <v>753620770040001</v>
      </c>
      <c r="F1397" s="13">
        <v>23</v>
      </c>
      <c r="G1397" s="13">
        <v>108</v>
      </c>
      <c r="H1397" s="13">
        <v>131</v>
      </c>
      <c r="I1397" s="11">
        <v>27778240</v>
      </c>
      <c r="J1397" s="11">
        <v>25156933.333333332</v>
      </c>
      <c r="K1397" s="11">
        <v>27778240</v>
      </c>
      <c r="L1397" s="11">
        <v>25156933.333333332</v>
      </c>
      <c r="M1397" s="11">
        <f t="shared" si="73"/>
        <v>22222592</v>
      </c>
      <c r="N1397" s="11">
        <f t="shared" si="74"/>
        <v>20125546.666666668</v>
      </c>
      <c r="O1397" s="2">
        <f t="shared" si="72"/>
        <v>33333888</v>
      </c>
      <c r="P1397" s="32">
        <v>0.2</v>
      </c>
    </row>
    <row r="1398" spans="1:16" ht="24" hidden="1" customHeight="1" x14ac:dyDescent="0.2">
      <c r="A1398" s="8">
        <v>1373</v>
      </c>
      <c r="B1398" s="9" t="s">
        <v>1529</v>
      </c>
      <c r="C1398" s="9" t="s">
        <v>1636</v>
      </c>
      <c r="D1398" s="9" t="s">
        <v>1645</v>
      </c>
      <c r="E1398" s="10">
        <v>753620770010001</v>
      </c>
      <c r="F1398" s="8">
        <v>50</v>
      </c>
      <c r="G1398" s="8">
        <v>108</v>
      </c>
      <c r="H1398" s="8">
        <v>158</v>
      </c>
      <c r="I1398" s="11">
        <v>32888000</v>
      </c>
      <c r="J1398" s="11">
        <v>29773146.666666668</v>
      </c>
      <c r="K1398" s="12">
        <v>32888000</v>
      </c>
      <c r="L1398" s="12">
        <v>29773146.666666668</v>
      </c>
      <c r="M1398" s="12">
        <f t="shared" si="73"/>
        <v>26310400</v>
      </c>
      <c r="N1398" s="12">
        <f t="shared" si="74"/>
        <v>23818517.333333336</v>
      </c>
      <c r="O1398" s="2">
        <f t="shared" si="72"/>
        <v>39465600</v>
      </c>
      <c r="P1398" s="32">
        <v>0.2</v>
      </c>
    </row>
    <row r="1399" spans="1:16" ht="24" hidden="1" customHeight="1" x14ac:dyDescent="0.2">
      <c r="A1399" s="13">
        <v>1374</v>
      </c>
      <c r="B1399" s="14" t="s">
        <v>1529</v>
      </c>
      <c r="C1399" s="14" t="s">
        <v>1636</v>
      </c>
      <c r="D1399" s="14" t="s">
        <v>1646</v>
      </c>
      <c r="E1399" s="15">
        <v>731420770040001</v>
      </c>
      <c r="F1399" s="13">
        <v>40</v>
      </c>
      <c r="G1399" s="13">
        <v>73</v>
      </c>
      <c r="H1399" s="13">
        <v>113</v>
      </c>
      <c r="I1399" s="11">
        <v>24056320</v>
      </c>
      <c r="J1399" s="11">
        <v>21686933.333333332</v>
      </c>
      <c r="K1399" s="11">
        <v>24056320</v>
      </c>
      <c r="L1399" s="11">
        <v>21686933.333333332</v>
      </c>
      <c r="M1399" s="11">
        <f t="shared" si="73"/>
        <v>19245056</v>
      </c>
      <c r="N1399" s="11">
        <f t="shared" si="74"/>
        <v>17349546.666666668</v>
      </c>
      <c r="O1399" s="2">
        <f t="shared" si="72"/>
        <v>28867584</v>
      </c>
      <c r="P1399" s="32">
        <v>0.2</v>
      </c>
    </row>
    <row r="1400" spans="1:16" ht="24" hidden="1" customHeight="1" x14ac:dyDescent="0.2">
      <c r="A1400" s="8">
        <v>1375</v>
      </c>
      <c r="B1400" s="9" t="s">
        <v>1529</v>
      </c>
      <c r="C1400" s="9" t="s">
        <v>1636</v>
      </c>
      <c r="D1400" s="9" t="s">
        <v>1647</v>
      </c>
      <c r="E1400" s="10">
        <v>753620770070001</v>
      </c>
      <c r="F1400" s="8">
        <v>40</v>
      </c>
      <c r="G1400" s="8">
        <v>80</v>
      </c>
      <c r="H1400" s="8">
        <v>120</v>
      </c>
      <c r="I1400" s="11">
        <v>25197760</v>
      </c>
      <c r="J1400" s="11">
        <v>22828053.333333332</v>
      </c>
      <c r="K1400" s="12">
        <v>25197760</v>
      </c>
      <c r="L1400" s="12">
        <v>22828053.333333332</v>
      </c>
      <c r="M1400" s="12">
        <f t="shared" si="73"/>
        <v>20158208</v>
      </c>
      <c r="N1400" s="12">
        <f t="shared" si="74"/>
        <v>18262442.666666668</v>
      </c>
      <c r="O1400" s="2">
        <f t="shared" si="72"/>
        <v>30237312</v>
      </c>
      <c r="P1400" s="32">
        <v>0.2</v>
      </c>
    </row>
    <row r="1401" spans="1:16" ht="24" hidden="1" customHeight="1" x14ac:dyDescent="0.2">
      <c r="A1401" s="13">
        <v>1376</v>
      </c>
      <c r="B1401" s="14" t="s">
        <v>1529</v>
      </c>
      <c r="C1401" s="14" t="s">
        <v>1636</v>
      </c>
      <c r="D1401" s="14" t="s">
        <v>1648</v>
      </c>
      <c r="E1401" s="15">
        <v>731720770100001</v>
      </c>
      <c r="F1401" s="13">
        <v>61</v>
      </c>
      <c r="G1401" s="13">
        <v>99</v>
      </c>
      <c r="H1401" s="13">
        <v>160</v>
      </c>
      <c r="I1401" s="11">
        <v>33190240</v>
      </c>
      <c r="J1401" s="11">
        <v>29969413.333333332</v>
      </c>
      <c r="K1401" s="11">
        <v>33190240</v>
      </c>
      <c r="L1401" s="11">
        <v>29969413.333333332</v>
      </c>
      <c r="M1401" s="11">
        <f t="shared" si="73"/>
        <v>26552192</v>
      </c>
      <c r="N1401" s="11">
        <f t="shared" si="74"/>
        <v>23975530.666666668</v>
      </c>
      <c r="O1401" s="2">
        <f t="shared" si="72"/>
        <v>39828288</v>
      </c>
      <c r="P1401" s="32">
        <v>0.2</v>
      </c>
    </row>
    <row r="1402" spans="1:16" ht="24" hidden="1" customHeight="1" x14ac:dyDescent="0.2">
      <c r="A1402" s="8">
        <v>1377</v>
      </c>
      <c r="B1402" s="9" t="s">
        <v>1529</v>
      </c>
      <c r="C1402" s="9" t="s">
        <v>1636</v>
      </c>
      <c r="D1402" s="9" t="s">
        <v>1649</v>
      </c>
      <c r="E1402" s="10">
        <v>731420770070001</v>
      </c>
      <c r="F1402" s="8">
        <v>156</v>
      </c>
      <c r="G1402" s="8">
        <v>262</v>
      </c>
      <c r="H1402" s="8">
        <v>418</v>
      </c>
      <c r="I1402" s="11">
        <v>85394080</v>
      </c>
      <c r="J1402" s="11">
        <v>77226693.333333328</v>
      </c>
      <c r="K1402" s="12">
        <v>85394080</v>
      </c>
      <c r="L1402" s="12">
        <v>77226693.333333328</v>
      </c>
      <c r="M1402" s="12">
        <f t="shared" si="73"/>
        <v>68315264</v>
      </c>
      <c r="N1402" s="12">
        <f t="shared" si="74"/>
        <v>61781354.666666664</v>
      </c>
      <c r="O1402" s="2">
        <f t="shared" si="72"/>
        <v>102472896</v>
      </c>
      <c r="P1402" s="32">
        <v>0.2</v>
      </c>
    </row>
    <row r="1403" spans="1:16" ht="24" hidden="1" customHeight="1" x14ac:dyDescent="0.2">
      <c r="A1403" s="13">
        <v>1378</v>
      </c>
      <c r="B1403" s="14" t="s">
        <v>1529</v>
      </c>
      <c r="C1403" s="14" t="s">
        <v>1636</v>
      </c>
      <c r="D1403" s="14" t="s">
        <v>1650</v>
      </c>
      <c r="E1403" s="15">
        <v>731920770010001</v>
      </c>
      <c r="F1403" s="13">
        <v>35</v>
      </c>
      <c r="G1403" s="13">
        <v>85</v>
      </c>
      <c r="H1403" s="13">
        <v>120</v>
      </c>
      <c r="I1403" s="11">
        <v>24914240</v>
      </c>
      <c r="J1403" s="11">
        <v>22392026.666666668</v>
      </c>
      <c r="K1403" s="11">
        <v>24914240</v>
      </c>
      <c r="L1403" s="11">
        <v>22392026.666666668</v>
      </c>
      <c r="M1403" s="11">
        <f t="shared" si="73"/>
        <v>19931392</v>
      </c>
      <c r="N1403" s="11">
        <f t="shared" si="74"/>
        <v>17913621.333333336</v>
      </c>
      <c r="O1403" s="2">
        <f t="shared" ref="O1403:O1443" si="75">K1403+K1403*P1403</f>
        <v>29897088</v>
      </c>
      <c r="P1403" s="32">
        <v>0.2</v>
      </c>
    </row>
    <row r="1404" spans="1:16" ht="24" hidden="1" customHeight="1" x14ac:dyDescent="0.2">
      <c r="A1404" s="8">
        <v>1379</v>
      </c>
      <c r="B1404" s="9" t="s">
        <v>1529</v>
      </c>
      <c r="C1404" s="9" t="s">
        <v>1636</v>
      </c>
      <c r="D1404" s="9" t="s">
        <v>1651</v>
      </c>
      <c r="E1404" s="10">
        <v>753620770080001</v>
      </c>
      <c r="F1404" s="8">
        <v>47</v>
      </c>
      <c r="G1404" s="8">
        <v>116</v>
      </c>
      <c r="H1404" s="8">
        <v>163</v>
      </c>
      <c r="I1404" s="11">
        <v>33200160</v>
      </c>
      <c r="J1404" s="11">
        <v>29842800</v>
      </c>
      <c r="K1404" s="12">
        <v>33200160</v>
      </c>
      <c r="L1404" s="12">
        <v>29842800</v>
      </c>
      <c r="M1404" s="12">
        <f t="shared" si="73"/>
        <v>26560128</v>
      </c>
      <c r="N1404" s="12">
        <f t="shared" si="74"/>
        <v>23874240</v>
      </c>
      <c r="O1404" s="2">
        <f t="shared" si="75"/>
        <v>39840192</v>
      </c>
      <c r="P1404" s="32">
        <v>0.2</v>
      </c>
    </row>
    <row r="1405" spans="1:16" ht="24" hidden="1" customHeight="1" x14ac:dyDescent="0.2">
      <c r="A1405" s="13">
        <v>1380</v>
      </c>
      <c r="B1405" s="14" t="s">
        <v>1529</v>
      </c>
      <c r="C1405" s="14" t="s">
        <v>1636</v>
      </c>
      <c r="D1405" s="14" t="s">
        <v>1652</v>
      </c>
      <c r="E1405" s="15">
        <v>731720770060001</v>
      </c>
      <c r="F1405" s="13">
        <v>20</v>
      </c>
      <c r="G1405" s="13">
        <v>108</v>
      </c>
      <c r="H1405" s="13">
        <v>128</v>
      </c>
      <c r="I1405" s="11">
        <v>26798240</v>
      </c>
      <c r="J1405" s="11">
        <v>24315626.666666668</v>
      </c>
      <c r="K1405" s="11">
        <v>26798240</v>
      </c>
      <c r="L1405" s="11">
        <v>24315626.666666668</v>
      </c>
      <c r="M1405" s="11">
        <f t="shared" si="73"/>
        <v>21438592</v>
      </c>
      <c r="N1405" s="11">
        <f t="shared" si="74"/>
        <v>19452501.333333336</v>
      </c>
      <c r="O1405" s="2">
        <f t="shared" si="75"/>
        <v>32157888</v>
      </c>
      <c r="P1405" s="32">
        <v>0.2</v>
      </c>
    </row>
    <row r="1406" spans="1:16" ht="24" hidden="1" customHeight="1" x14ac:dyDescent="0.2">
      <c r="A1406" s="8">
        <v>1381</v>
      </c>
      <c r="B1406" s="9" t="s">
        <v>1529</v>
      </c>
      <c r="C1406" s="9" t="s">
        <v>1636</v>
      </c>
      <c r="D1406" s="9" t="s">
        <v>1653</v>
      </c>
      <c r="E1406" s="10">
        <v>731520770090001</v>
      </c>
      <c r="F1406" s="8">
        <v>99</v>
      </c>
      <c r="G1406" s="8">
        <v>276</v>
      </c>
      <c r="H1406" s="8">
        <v>375</v>
      </c>
      <c r="I1406" s="11">
        <v>76880000</v>
      </c>
      <c r="J1406" s="11">
        <v>69139546.666666672</v>
      </c>
      <c r="K1406" s="12">
        <v>76880000</v>
      </c>
      <c r="L1406" s="12">
        <v>69139546.666666672</v>
      </c>
      <c r="M1406" s="12">
        <f t="shared" si="73"/>
        <v>61504000</v>
      </c>
      <c r="N1406" s="12">
        <f t="shared" si="74"/>
        <v>55311637.333333343</v>
      </c>
      <c r="O1406" s="2">
        <f t="shared" si="75"/>
        <v>92256000</v>
      </c>
      <c r="P1406" s="32">
        <v>0.2</v>
      </c>
    </row>
    <row r="1407" spans="1:16" ht="24" hidden="1" customHeight="1" x14ac:dyDescent="0.2">
      <c r="A1407" s="13">
        <v>1382</v>
      </c>
      <c r="B1407" s="14" t="s">
        <v>1529</v>
      </c>
      <c r="C1407" s="14" t="s">
        <v>1636</v>
      </c>
      <c r="D1407" s="14" t="s">
        <v>1654</v>
      </c>
      <c r="E1407" s="15">
        <v>753620770100001</v>
      </c>
      <c r="F1407" s="13">
        <v>46</v>
      </c>
      <c r="G1407" s="13">
        <v>68</v>
      </c>
      <c r="H1407" s="13">
        <v>114</v>
      </c>
      <c r="I1407" s="11">
        <v>23397760</v>
      </c>
      <c r="J1407" s="11">
        <v>21023093.333333332</v>
      </c>
      <c r="K1407" s="11">
        <v>23397760</v>
      </c>
      <c r="L1407" s="11">
        <v>21023093.333333332</v>
      </c>
      <c r="M1407" s="11">
        <f t="shared" si="73"/>
        <v>18718208</v>
      </c>
      <c r="N1407" s="11">
        <f t="shared" si="74"/>
        <v>16818474.666666668</v>
      </c>
      <c r="O1407" s="2">
        <f t="shared" si="75"/>
        <v>28077312</v>
      </c>
      <c r="P1407" s="32">
        <v>0.2</v>
      </c>
    </row>
    <row r="1408" spans="1:16" ht="24" hidden="1" customHeight="1" x14ac:dyDescent="0.2">
      <c r="A1408" s="8">
        <v>1383</v>
      </c>
      <c r="B1408" s="9" t="s">
        <v>1529</v>
      </c>
      <c r="C1408" s="9" t="s">
        <v>1636</v>
      </c>
      <c r="D1408" s="9" t="s">
        <v>1655</v>
      </c>
      <c r="E1408" s="10">
        <v>731620830020011</v>
      </c>
      <c r="F1408" s="8">
        <v>30</v>
      </c>
      <c r="G1408" s="8">
        <v>70</v>
      </c>
      <c r="H1408" s="8">
        <v>100</v>
      </c>
      <c r="I1408" s="11">
        <v>23929440</v>
      </c>
      <c r="J1408" s="11">
        <v>20747600</v>
      </c>
      <c r="K1408" s="12">
        <v>23929440</v>
      </c>
      <c r="L1408" s="12">
        <v>20747600</v>
      </c>
      <c r="M1408" s="12">
        <f t="shared" si="73"/>
        <v>19143552</v>
      </c>
      <c r="N1408" s="12">
        <f t="shared" si="74"/>
        <v>16598080</v>
      </c>
      <c r="O1408" s="2">
        <f t="shared" si="75"/>
        <v>28715328</v>
      </c>
      <c r="P1408" s="32">
        <v>0.2</v>
      </c>
    </row>
    <row r="1409" spans="1:16" ht="24" hidden="1" customHeight="1" x14ac:dyDescent="0.2">
      <c r="A1409" s="13">
        <v>1384</v>
      </c>
      <c r="B1409" s="14" t="s">
        <v>1529</v>
      </c>
      <c r="C1409" s="14" t="s">
        <v>1636</v>
      </c>
      <c r="D1409" s="14" t="s">
        <v>1656</v>
      </c>
      <c r="E1409" s="15">
        <v>731920770080002</v>
      </c>
      <c r="F1409" s="13">
        <v>102</v>
      </c>
      <c r="G1409" s="13">
        <v>334</v>
      </c>
      <c r="H1409" s="13">
        <v>436</v>
      </c>
      <c r="I1409" s="11">
        <v>91100800</v>
      </c>
      <c r="J1409" s="11">
        <v>82919013.333333328</v>
      </c>
      <c r="K1409" s="11">
        <v>91100800</v>
      </c>
      <c r="L1409" s="11">
        <v>82919013.333333328</v>
      </c>
      <c r="M1409" s="11">
        <f t="shared" si="73"/>
        <v>72880640</v>
      </c>
      <c r="N1409" s="11">
        <f t="shared" si="74"/>
        <v>66335210.666666664</v>
      </c>
      <c r="O1409" s="2">
        <f t="shared" si="75"/>
        <v>109320960</v>
      </c>
      <c r="P1409" s="32">
        <v>0.2</v>
      </c>
    </row>
    <row r="1410" spans="1:16" ht="24" hidden="1" customHeight="1" x14ac:dyDescent="0.2">
      <c r="A1410" s="8">
        <v>1385</v>
      </c>
      <c r="B1410" s="9" t="s">
        <v>1529</v>
      </c>
      <c r="C1410" s="9" t="s">
        <v>1636</v>
      </c>
      <c r="D1410" s="9" t="s">
        <v>1657</v>
      </c>
      <c r="E1410" s="10">
        <v>732320770010001</v>
      </c>
      <c r="F1410" s="8">
        <v>44</v>
      </c>
      <c r="G1410" s="8">
        <v>85</v>
      </c>
      <c r="H1410" s="8">
        <v>129</v>
      </c>
      <c r="I1410" s="11">
        <v>26892320</v>
      </c>
      <c r="J1410" s="11">
        <v>24355226.666666668</v>
      </c>
      <c r="K1410" s="12">
        <v>26892320</v>
      </c>
      <c r="L1410" s="12">
        <v>24355226.666666668</v>
      </c>
      <c r="M1410" s="12">
        <f t="shared" si="73"/>
        <v>21513856</v>
      </c>
      <c r="N1410" s="12">
        <f t="shared" si="74"/>
        <v>19484181.333333336</v>
      </c>
      <c r="O1410" s="2">
        <f t="shared" si="75"/>
        <v>32270784</v>
      </c>
      <c r="P1410" s="32">
        <v>0.2</v>
      </c>
    </row>
    <row r="1411" spans="1:16" ht="24" hidden="1" customHeight="1" x14ac:dyDescent="0.2">
      <c r="A1411" s="13">
        <v>1386</v>
      </c>
      <c r="B1411" s="14" t="s">
        <v>1529</v>
      </c>
      <c r="C1411" s="14" t="s">
        <v>1636</v>
      </c>
      <c r="D1411" s="14" t="s">
        <v>1658</v>
      </c>
      <c r="E1411" s="15">
        <v>731420770090001</v>
      </c>
      <c r="F1411" s="13">
        <v>19</v>
      </c>
      <c r="G1411" s="13">
        <v>101</v>
      </c>
      <c r="H1411" s="13">
        <v>120</v>
      </c>
      <c r="I1411" s="11">
        <v>25319040</v>
      </c>
      <c r="J1411" s="11">
        <v>22739840</v>
      </c>
      <c r="K1411" s="11">
        <v>25319040</v>
      </c>
      <c r="L1411" s="11">
        <v>22739840</v>
      </c>
      <c r="M1411" s="11">
        <f t="shared" si="73"/>
        <v>20255232</v>
      </c>
      <c r="N1411" s="11">
        <f t="shared" si="74"/>
        <v>18191872</v>
      </c>
      <c r="O1411" s="2">
        <f t="shared" si="75"/>
        <v>30382848</v>
      </c>
      <c r="P1411" s="32">
        <v>0.2</v>
      </c>
    </row>
    <row r="1412" spans="1:16" ht="24" hidden="1" customHeight="1" x14ac:dyDescent="0.2">
      <c r="A1412" s="8">
        <v>1387</v>
      </c>
      <c r="B1412" s="9" t="s">
        <v>1529</v>
      </c>
      <c r="C1412" s="9" t="s">
        <v>1636</v>
      </c>
      <c r="D1412" s="9" t="s">
        <v>1659</v>
      </c>
      <c r="E1412" s="10">
        <v>731720770050001</v>
      </c>
      <c r="F1412" s="8">
        <v>25</v>
      </c>
      <c r="G1412" s="8">
        <v>75</v>
      </c>
      <c r="H1412" s="8">
        <v>100</v>
      </c>
      <c r="I1412" s="11">
        <v>20283360</v>
      </c>
      <c r="J1412" s="11">
        <v>18304640</v>
      </c>
      <c r="K1412" s="12">
        <v>20283360</v>
      </c>
      <c r="L1412" s="12">
        <v>18304640</v>
      </c>
      <c r="M1412" s="12">
        <f t="shared" si="73"/>
        <v>16226688</v>
      </c>
      <c r="N1412" s="12">
        <f t="shared" si="74"/>
        <v>14643712</v>
      </c>
      <c r="O1412" s="2">
        <f t="shared" si="75"/>
        <v>24340032</v>
      </c>
      <c r="P1412" s="32">
        <v>0.2</v>
      </c>
    </row>
    <row r="1413" spans="1:16" ht="24" hidden="1" customHeight="1" x14ac:dyDescent="0.2">
      <c r="A1413" s="13">
        <v>1388</v>
      </c>
      <c r="B1413" s="14" t="s">
        <v>1529</v>
      </c>
      <c r="C1413" s="14" t="s">
        <v>1636</v>
      </c>
      <c r="D1413" s="14" t="s">
        <v>1660</v>
      </c>
      <c r="E1413" s="15">
        <v>731720770020001</v>
      </c>
      <c r="F1413" s="13">
        <v>38</v>
      </c>
      <c r="G1413" s="13">
        <v>135</v>
      </c>
      <c r="H1413" s="13">
        <v>173</v>
      </c>
      <c r="I1413" s="11">
        <v>36180480</v>
      </c>
      <c r="J1413" s="11">
        <v>32570640</v>
      </c>
      <c r="K1413" s="11">
        <v>36180480</v>
      </c>
      <c r="L1413" s="11">
        <v>32570640</v>
      </c>
      <c r="M1413" s="11">
        <f t="shared" si="73"/>
        <v>28944384</v>
      </c>
      <c r="N1413" s="11">
        <f t="shared" si="74"/>
        <v>26056512</v>
      </c>
      <c r="O1413" s="2">
        <f t="shared" si="75"/>
        <v>43416576</v>
      </c>
      <c r="P1413" s="32">
        <v>0.2</v>
      </c>
    </row>
    <row r="1414" spans="1:16" ht="24" hidden="1" customHeight="1" x14ac:dyDescent="0.2">
      <c r="A1414" s="8">
        <v>1389</v>
      </c>
      <c r="B1414" s="9" t="s">
        <v>1529</v>
      </c>
      <c r="C1414" s="9" t="s">
        <v>1636</v>
      </c>
      <c r="D1414" s="9" t="s">
        <v>1661</v>
      </c>
      <c r="E1414" s="10">
        <v>721320770100001</v>
      </c>
      <c r="F1414" s="8">
        <v>45</v>
      </c>
      <c r="G1414" s="8">
        <v>114</v>
      </c>
      <c r="H1414" s="8">
        <v>159</v>
      </c>
      <c r="I1414" s="11">
        <v>33104800</v>
      </c>
      <c r="J1414" s="11">
        <v>29973333.333333332</v>
      </c>
      <c r="K1414" s="12">
        <v>33104800</v>
      </c>
      <c r="L1414" s="12">
        <v>29973333.333333332</v>
      </c>
      <c r="M1414" s="12">
        <f t="shared" si="73"/>
        <v>26483840</v>
      </c>
      <c r="N1414" s="12">
        <f t="shared" si="74"/>
        <v>23978666.666666668</v>
      </c>
      <c r="O1414" s="2">
        <f t="shared" si="75"/>
        <v>39725760</v>
      </c>
      <c r="P1414" s="32">
        <v>0.2</v>
      </c>
    </row>
    <row r="1415" spans="1:16" ht="24" hidden="1" customHeight="1" x14ac:dyDescent="0.2">
      <c r="A1415" s="13">
        <v>1390</v>
      </c>
      <c r="B1415" s="14" t="s">
        <v>1529</v>
      </c>
      <c r="C1415" s="14" t="s">
        <v>1636</v>
      </c>
      <c r="D1415" s="14" t="s">
        <v>1662</v>
      </c>
      <c r="E1415" s="15">
        <v>753620770020001</v>
      </c>
      <c r="F1415" s="13">
        <v>23</v>
      </c>
      <c r="G1415" s="13">
        <v>86</v>
      </c>
      <c r="H1415" s="13">
        <v>109</v>
      </c>
      <c r="I1415" s="11">
        <v>23670880</v>
      </c>
      <c r="J1415" s="11">
        <v>21532213.333333332</v>
      </c>
      <c r="K1415" s="11">
        <v>23670880</v>
      </c>
      <c r="L1415" s="11">
        <v>21532213.333333332</v>
      </c>
      <c r="M1415" s="11">
        <f t="shared" si="73"/>
        <v>18936704</v>
      </c>
      <c r="N1415" s="11">
        <f t="shared" si="74"/>
        <v>17225770.666666668</v>
      </c>
      <c r="O1415" s="2">
        <f t="shared" si="75"/>
        <v>28405056</v>
      </c>
      <c r="P1415" s="32">
        <v>0.2</v>
      </c>
    </row>
    <row r="1416" spans="1:16" ht="24" hidden="1" customHeight="1" x14ac:dyDescent="0.2">
      <c r="A1416" s="8">
        <v>1391</v>
      </c>
      <c r="B1416" s="9" t="s">
        <v>1529</v>
      </c>
      <c r="C1416" s="9" t="s">
        <v>1636</v>
      </c>
      <c r="D1416" s="9" t="s">
        <v>1663</v>
      </c>
      <c r="E1416" s="10">
        <v>731720770030001</v>
      </c>
      <c r="F1416" s="8">
        <v>82</v>
      </c>
      <c r="G1416" s="8">
        <v>384</v>
      </c>
      <c r="H1416" s="8">
        <v>466</v>
      </c>
      <c r="I1416" s="11">
        <v>96104960</v>
      </c>
      <c r="J1416" s="11">
        <v>87112586.666666672</v>
      </c>
      <c r="K1416" s="12">
        <v>96104960</v>
      </c>
      <c r="L1416" s="12">
        <v>87112586.666666672</v>
      </c>
      <c r="M1416" s="12">
        <f t="shared" si="73"/>
        <v>76883968</v>
      </c>
      <c r="N1416" s="12">
        <f t="shared" si="74"/>
        <v>69690069.333333343</v>
      </c>
      <c r="O1416" s="2">
        <f t="shared" si="75"/>
        <v>115325952</v>
      </c>
      <c r="P1416" s="32">
        <v>0.2</v>
      </c>
    </row>
    <row r="1417" spans="1:16" ht="24" hidden="1" customHeight="1" x14ac:dyDescent="0.2">
      <c r="A1417" s="13">
        <v>1392</v>
      </c>
      <c r="B1417" s="14" t="s">
        <v>1529</v>
      </c>
      <c r="C1417" s="14" t="s">
        <v>1636</v>
      </c>
      <c r="D1417" s="14" t="s">
        <v>1664</v>
      </c>
      <c r="E1417" s="15">
        <v>731520770110001</v>
      </c>
      <c r="F1417" s="13">
        <v>253</v>
      </c>
      <c r="G1417" s="13">
        <v>447</v>
      </c>
      <c r="H1417" s="13">
        <v>700</v>
      </c>
      <c r="I1417" s="11">
        <v>143323040</v>
      </c>
      <c r="J1417" s="11">
        <v>129799306.66666667</v>
      </c>
      <c r="K1417" s="11">
        <v>143323040</v>
      </c>
      <c r="L1417" s="11">
        <v>129799306.66666667</v>
      </c>
      <c r="M1417" s="11">
        <f t="shared" si="73"/>
        <v>114658432</v>
      </c>
      <c r="N1417" s="11">
        <f t="shared" si="74"/>
        <v>103839445.33333334</v>
      </c>
      <c r="O1417" s="2">
        <f t="shared" si="75"/>
        <v>171987648</v>
      </c>
      <c r="P1417" s="32">
        <v>0.2</v>
      </c>
    </row>
    <row r="1418" spans="1:16" ht="24" hidden="1" customHeight="1" x14ac:dyDescent="0.2">
      <c r="A1418" s="8">
        <v>1393</v>
      </c>
      <c r="B1418" s="9" t="s">
        <v>1529</v>
      </c>
      <c r="C1418" s="9" t="s">
        <v>1636</v>
      </c>
      <c r="D1418" s="9" t="s">
        <v>1665</v>
      </c>
      <c r="E1418" s="10">
        <v>731420770100001</v>
      </c>
      <c r="F1418" s="8">
        <v>40</v>
      </c>
      <c r="G1418" s="8">
        <v>50</v>
      </c>
      <c r="H1418" s="8">
        <v>90</v>
      </c>
      <c r="I1418" s="11">
        <v>18756800</v>
      </c>
      <c r="J1418" s="11">
        <v>16963306.666666668</v>
      </c>
      <c r="K1418" s="12">
        <v>18756800</v>
      </c>
      <c r="L1418" s="12">
        <v>16963306.666666668</v>
      </c>
      <c r="M1418" s="12">
        <f t="shared" si="73"/>
        <v>15005440</v>
      </c>
      <c r="N1418" s="12">
        <f t="shared" si="74"/>
        <v>13570645.333333336</v>
      </c>
      <c r="O1418" s="2">
        <f t="shared" si="75"/>
        <v>22508160</v>
      </c>
      <c r="P1418" s="32">
        <v>0.2</v>
      </c>
    </row>
    <row r="1419" spans="1:16" ht="24" hidden="1" customHeight="1" x14ac:dyDescent="0.2">
      <c r="A1419" s="13">
        <v>1394</v>
      </c>
      <c r="B1419" s="14" t="s">
        <v>1529</v>
      </c>
      <c r="C1419" s="14" t="s">
        <v>1636</v>
      </c>
      <c r="D1419" s="14" t="s">
        <v>1666</v>
      </c>
      <c r="E1419" s="15">
        <v>731720770080001</v>
      </c>
      <c r="F1419" s="13">
        <v>6</v>
      </c>
      <c r="G1419" s="13">
        <v>58</v>
      </c>
      <c r="H1419" s="13">
        <v>64</v>
      </c>
      <c r="I1419" s="11">
        <v>13393600</v>
      </c>
      <c r="J1419" s="11">
        <v>12101253.333333334</v>
      </c>
      <c r="K1419" s="11">
        <v>13393600</v>
      </c>
      <c r="L1419" s="11">
        <v>12101253.333333334</v>
      </c>
      <c r="M1419" s="11">
        <f t="shared" si="73"/>
        <v>10714880</v>
      </c>
      <c r="N1419" s="11">
        <f t="shared" si="74"/>
        <v>9681002.6666666679</v>
      </c>
      <c r="O1419" s="2">
        <f t="shared" si="75"/>
        <v>16072320</v>
      </c>
      <c r="P1419" s="32">
        <v>0.2</v>
      </c>
    </row>
    <row r="1420" spans="1:16" ht="24" hidden="1" customHeight="1" x14ac:dyDescent="0.2">
      <c r="A1420" s="8">
        <v>1395</v>
      </c>
      <c r="B1420" s="9" t="s">
        <v>1529</v>
      </c>
      <c r="C1420" s="9" t="s">
        <v>1636</v>
      </c>
      <c r="D1420" s="9" t="s">
        <v>1667</v>
      </c>
      <c r="E1420" s="10">
        <v>731720770090001</v>
      </c>
      <c r="F1420" s="8">
        <v>35</v>
      </c>
      <c r="G1420" s="8">
        <v>101</v>
      </c>
      <c r="H1420" s="8">
        <v>136</v>
      </c>
      <c r="I1420" s="11">
        <v>28286400</v>
      </c>
      <c r="J1420" s="11">
        <v>25511840</v>
      </c>
      <c r="K1420" s="12">
        <v>28286400</v>
      </c>
      <c r="L1420" s="12">
        <v>25511840</v>
      </c>
      <c r="M1420" s="12">
        <f t="shared" si="73"/>
        <v>22629120</v>
      </c>
      <c r="N1420" s="12">
        <f t="shared" si="74"/>
        <v>20409472</v>
      </c>
      <c r="O1420" s="2">
        <f t="shared" si="75"/>
        <v>33943680</v>
      </c>
      <c r="P1420" s="32">
        <v>0.2</v>
      </c>
    </row>
    <row r="1421" spans="1:16" ht="24" hidden="1" customHeight="1" x14ac:dyDescent="0.2">
      <c r="A1421" s="13">
        <v>1396</v>
      </c>
      <c r="B1421" s="14" t="s">
        <v>1529</v>
      </c>
      <c r="C1421" s="14" t="s">
        <v>1636</v>
      </c>
      <c r="D1421" s="14" t="s">
        <v>1668</v>
      </c>
      <c r="E1421" s="15" t="s">
        <v>1669</v>
      </c>
      <c r="F1421" s="13">
        <v>36</v>
      </c>
      <c r="G1421" s="13">
        <v>132</v>
      </c>
      <c r="H1421" s="13">
        <v>168</v>
      </c>
      <c r="I1421" s="11">
        <v>39184080</v>
      </c>
      <c r="J1421" s="11">
        <v>34225880</v>
      </c>
      <c r="K1421" s="11">
        <v>39184080</v>
      </c>
      <c r="L1421" s="11">
        <v>34225880</v>
      </c>
      <c r="M1421" s="11">
        <f t="shared" si="73"/>
        <v>31347264</v>
      </c>
      <c r="N1421" s="11">
        <f t="shared" si="74"/>
        <v>27380704</v>
      </c>
      <c r="O1421" s="2">
        <f t="shared" si="75"/>
        <v>47020896</v>
      </c>
      <c r="P1421" s="32">
        <v>0.2</v>
      </c>
    </row>
    <row r="1422" spans="1:16" ht="24" hidden="1" customHeight="1" x14ac:dyDescent="0.2">
      <c r="A1422" s="8">
        <v>1397</v>
      </c>
      <c r="B1422" s="9" t="s">
        <v>1529</v>
      </c>
      <c r="C1422" s="9" t="s">
        <v>1636</v>
      </c>
      <c r="D1422" s="9" t="s">
        <v>1670</v>
      </c>
      <c r="E1422" s="10">
        <v>731720770010001</v>
      </c>
      <c r="F1422" s="8">
        <v>130</v>
      </c>
      <c r="G1422" s="8">
        <v>370</v>
      </c>
      <c r="H1422" s="8">
        <v>500</v>
      </c>
      <c r="I1422" s="11">
        <v>102139840</v>
      </c>
      <c r="J1422" s="11">
        <v>92735413.333333328</v>
      </c>
      <c r="K1422" s="12">
        <v>102139840</v>
      </c>
      <c r="L1422" s="12">
        <v>92735413.333333328</v>
      </c>
      <c r="M1422" s="12">
        <f t="shared" si="73"/>
        <v>81711872</v>
      </c>
      <c r="N1422" s="12">
        <f t="shared" si="74"/>
        <v>74188330.666666672</v>
      </c>
      <c r="O1422" s="2">
        <f t="shared" si="75"/>
        <v>122567808</v>
      </c>
      <c r="P1422" s="32">
        <v>0.2</v>
      </c>
    </row>
    <row r="1423" spans="1:16" ht="24" hidden="1" customHeight="1" x14ac:dyDescent="0.2">
      <c r="A1423" s="13">
        <v>1398</v>
      </c>
      <c r="B1423" s="14" t="s">
        <v>1529</v>
      </c>
      <c r="C1423" s="14" t="s">
        <v>1636</v>
      </c>
      <c r="D1423" s="14" t="s">
        <v>1671</v>
      </c>
      <c r="E1423" s="15">
        <v>731420770050001</v>
      </c>
      <c r="F1423" s="13">
        <v>49</v>
      </c>
      <c r="G1423" s="13">
        <v>159</v>
      </c>
      <c r="H1423" s="13">
        <v>208</v>
      </c>
      <c r="I1423" s="11">
        <v>42952640</v>
      </c>
      <c r="J1423" s="11">
        <v>38807546.666666664</v>
      </c>
      <c r="K1423" s="11">
        <v>42952640</v>
      </c>
      <c r="L1423" s="11">
        <v>38807546.666666664</v>
      </c>
      <c r="M1423" s="11">
        <f t="shared" si="73"/>
        <v>34362112</v>
      </c>
      <c r="N1423" s="11">
        <f t="shared" si="74"/>
        <v>31046037.333333332</v>
      </c>
      <c r="O1423" s="2">
        <f t="shared" si="75"/>
        <v>51543168</v>
      </c>
      <c r="P1423" s="32">
        <v>0.2</v>
      </c>
    </row>
    <row r="1424" spans="1:16" ht="24" hidden="1" customHeight="1" x14ac:dyDescent="0.2">
      <c r="A1424" s="8">
        <v>1399</v>
      </c>
      <c r="B1424" s="9" t="s">
        <v>1529</v>
      </c>
      <c r="C1424" s="9" t="s">
        <v>1636</v>
      </c>
      <c r="D1424" s="9" t="s">
        <v>1672</v>
      </c>
      <c r="E1424" s="10">
        <v>731420770020001</v>
      </c>
      <c r="F1424" s="8">
        <v>95</v>
      </c>
      <c r="G1424" s="8">
        <v>335</v>
      </c>
      <c r="H1424" s="8">
        <v>430</v>
      </c>
      <c r="I1424" s="11">
        <v>86954880</v>
      </c>
      <c r="J1424" s="11">
        <v>78647280</v>
      </c>
      <c r="K1424" s="12">
        <v>86954880</v>
      </c>
      <c r="L1424" s="12">
        <v>78647280</v>
      </c>
      <c r="M1424" s="12">
        <f t="shared" si="73"/>
        <v>69563904</v>
      </c>
      <c r="N1424" s="12">
        <f t="shared" si="74"/>
        <v>62917824</v>
      </c>
      <c r="O1424" s="2">
        <f t="shared" si="75"/>
        <v>104345856</v>
      </c>
      <c r="P1424" s="32">
        <v>0.2</v>
      </c>
    </row>
    <row r="1425" spans="1:16" ht="24" hidden="1" customHeight="1" x14ac:dyDescent="0.2">
      <c r="A1425" s="13">
        <v>1400</v>
      </c>
      <c r="B1425" s="14" t="s">
        <v>1529</v>
      </c>
      <c r="C1425" s="14" t="s">
        <v>1636</v>
      </c>
      <c r="D1425" s="14" t="s">
        <v>1673</v>
      </c>
      <c r="E1425" s="15">
        <v>721320770050001</v>
      </c>
      <c r="F1425" s="13">
        <v>45</v>
      </c>
      <c r="G1425" s="13">
        <v>85</v>
      </c>
      <c r="H1425" s="13">
        <v>130</v>
      </c>
      <c r="I1425" s="11">
        <v>26645760</v>
      </c>
      <c r="J1425" s="11">
        <v>24132320</v>
      </c>
      <c r="K1425" s="11">
        <v>26645760</v>
      </c>
      <c r="L1425" s="11">
        <v>24132320</v>
      </c>
      <c r="M1425" s="11">
        <f t="shared" si="73"/>
        <v>21316608</v>
      </c>
      <c r="N1425" s="11">
        <f t="shared" si="74"/>
        <v>19305856</v>
      </c>
      <c r="O1425" s="2">
        <f t="shared" si="75"/>
        <v>31974912</v>
      </c>
      <c r="P1425" s="32">
        <v>0.2</v>
      </c>
    </row>
    <row r="1426" spans="1:16" ht="24" hidden="1" customHeight="1" x14ac:dyDescent="0.2">
      <c r="A1426" s="8">
        <v>1401</v>
      </c>
      <c r="B1426" s="9" t="s">
        <v>1529</v>
      </c>
      <c r="C1426" s="9" t="s">
        <v>1636</v>
      </c>
      <c r="D1426" s="9" t="s">
        <v>1674</v>
      </c>
      <c r="E1426" s="10">
        <v>721320770030001</v>
      </c>
      <c r="F1426" s="8">
        <v>115</v>
      </c>
      <c r="G1426" s="8">
        <v>400</v>
      </c>
      <c r="H1426" s="8">
        <v>515</v>
      </c>
      <c r="I1426" s="11">
        <v>105033280</v>
      </c>
      <c r="J1426" s="11">
        <v>95479973.333333328</v>
      </c>
      <c r="K1426" s="12">
        <v>105033280</v>
      </c>
      <c r="L1426" s="12">
        <v>95479973.333333328</v>
      </c>
      <c r="M1426" s="12">
        <f t="shared" si="73"/>
        <v>84026624</v>
      </c>
      <c r="N1426" s="12">
        <f t="shared" si="74"/>
        <v>76383978.666666672</v>
      </c>
      <c r="O1426" s="2">
        <f t="shared" si="75"/>
        <v>126039936</v>
      </c>
      <c r="P1426" s="32">
        <v>0.2</v>
      </c>
    </row>
    <row r="1427" spans="1:16" ht="24" hidden="1" customHeight="1" x14ac:dyDescent="0.2">
      <c r="A1427" s="13">
        <v>1402</v>
      </c>
      <c r="B1427" s="14" t="s">
        <v>1529</v>
      </c>
      <c r="C1427" s="14" t="s">
        <v>1636</v>
      </c>
      <c r="D1427" s="14" t="s">
        <v>1675</v>
      </c>
      <c r="E1427" s="15">
        <v>731620770020001</v>
      </c>
      <c r="F1427" s="13">
        <v>67</v>
      </c>
      <c r="G1427" s="13">
        <v>243</v>
      </c>
      <c r="H1427" s="13">
        <v>310</v>
      </c>
      <c r="I1427" s="11">
        <v>63558400</v>
      </c>
      <c r="J1427" s="11">
        <v>57579413.333333336</v>
      </c>
      <c r="K1427" s="11">
        <v>63558400</v>
      </c>
      <c r="L1427" s="11">
        <v>57579413.333333336</v>
      </c>
      <c r="M1427" s="11">
        <f t="shared" si="73"/>
        <v>50846720</v>
      </c>
      <c r="N1427" s="11">
        <f t="shared" si="74"/>
        <v>46063530.666666672</v>
      </c>
      <c r="O1427" s="2">
        <f t="shared" si="75"/>
        <v>76270080</v>
      </c>
      <c r="P1427" s="32">
        <v>0.2</v>
      </c>
    </row>
    <row r="1428" spans="1:16" ht="24" hidden="1" customHeight="1" x14ac:dyDescent="0.2">
      <c r="A1428" s="8">
        <v>1403</v>
      </c>
      <c r="B1428" s="9" t="s">
        <v>1529</v>
      </c>
      <c r="C1428" s="9" t="s">
        <v>1676</v>
      </c>
      <c r="D1428" s="9" t="s">
        <v>1677</v>
      </c>
      <c r="E1428" s="10" t="s">
        <v>1678</v>
      </c>
      <c r="F1428" s="8">
        <v>77</v>
      </c>
      <c r="G1428" s="8">
        <v>256</v>
      </c>
      <c r="H1428" s="8">
        <v>333</v>
      </c>
      <c r="I1428" s="11">
        <v>79440960</v>
      </c>
      <c r="J1428" s="11">
        <v>69745600</v>
      </c>
      <c r="K1428" s="12">
        <v>79440960</v>
      </c>
      <c r="L1428" s="12">
        <v>69745600</v>
      </c>
      <c r="M1428" s="12">
        <f t="shared" si="73"/>
        <v>63552768</v>
      </c>
      <c r="N1428" s="12">
        <f t="shared" si="74"/>
        <v>55796480</v>
      </c>
      <c r="O1428" s="2">
        <f t="shared" si="75"/>
        <v>95329152</v>
      </c>
      <c r="P1428" s="32">
        <v>0.2</v>
      </c>
    </row>
    <row r="1429" spans="1:16" ht="24" hidden="1" customHeight="1" x14ac:dyDescent="0.2">
      <c r="A1429" s="13">
        <v>1404</v>
      </c>
      <c r="B1429" s="14" t="s">
        <v>1529</v>
      </c>
      <c r="C1429" s="14" t="s">
        <v>1676</v>
      </c>
      <c r="D1429" s="14" t="s">
        <v>1679</v>
      </c>
      <c r="E1429" s="15">
        <v>732320170010001</v>
      </c>
      <c r="F1429" s="13">
        <v>85</v>
      </c>
      <c r="G1429" s="13">
        <v>418</v>
      </c>
      <c r="H1429" s="13">
        <v>503</v>
      </c>
      <c r="I1429" s="11">
        <v>117207080</v>
      </c>
      <c r="J1429" s="11">
        <v>107628066.66666667</v>
      </c>
      <c r="K1429" s="11">
        <v>117207080</v>
      </c>
      <c r="L1429" s="11">
        <v>107628066.66666667</v>
      </c>
      <c r="M1429" s="11">
        <f t="shared" si="73"/>
        <v>93765664</v>
      </c>
      <c r="N1429" s="11">
        <f t="shared" si="74"/>
        <v>86102453.333333343</v>
      </c>
      <c r="O1429" s="2">
        <f t="shared" si="75"/>
        <v>140648496</v>
      </c>
      <c r="P1429" s="32">
        <v>0.2</v>
      </c>
    </row>
    <row r="1430" spans="1:16" ht="24" hidden="1" customHeight="1" x14ac:dyDescent="0.2">
      <c r="A1430" s="8">
        <v>1405</v>
      </c>
      <c r="B1430" s="9" t="s">
        <v>1529</v>
      </c>
      <c r="C1430" s="9" t="s">
        <v>1676</v>
      </c>
      <c r="D1430" s="9" t="s">
        <v>1680</v>
      </c>
      <c r="E1430" s="10">
        <v>732320170040001</v>
      </c>
      <c r="F1430" s="8">
        <v>32</v>
      </c>
      <c r="G1430" s="8">
        <v>118</v>
      </c>
      <c r="H1430" s="8">
        <v>150</v>
      </c>
      <c r="I1430" s="11">
        <v>35752080</v>
      </c>
      <c r="J1430" s="11">
        <v>31412920</v>
      </c>
      <c r="K1430" s="12">
        <v>35752080</v>
      </c>
      <c r="L1430" s="12">
        <v>31412920</v>
      </c>
      <c r="M1430" s="12">
        <f t="shared" si="73"/>
        <v>28601664</v>
      </c>
      <c r="N1430" s="12">
        <f t="shared" si="74"/>
        <v>25130336</v>
      </c>
      <c r="O1430" s="2">
        <f t="shared" si="75"/>
        <v>42902496</v>
      </c>
      <c r="P1430" s="32">
        <v>0.2</v>
      </c>
    </row>
    <row r="1431" spans="1:16" ht="24" hidden="1" customHeight="1" x14ac:dyDescent="0.2">
      <c r="A1431" s="13">
        <v>1406</v>
      </c>
      <c r="B1431" s="14" t="s">
        <v>1529</v>
      </c>
      <c r="C1431" s="14" t="s">
        <v>1676</v>
      </c>
      <c r="D1431" s="14" t="s">
        <v>1681</v>
      </c>
      <c r="E1431" s="15">
        <v>732120170030001</v>
      </c>
      <c r="F1431" s="13">
        <v>128</v>
      </c>
      <c r="G1431" s="13">
        <v>352</v>
      </c>
      <c r="H1431" s="13">
        <v>480</v>
      </c>
      <c r="I1431" s="11">
        <v>111905120</v>
      </c>
      <c r="J1431" s="11">
        <v>102319706.66666667</v>
      </c>
      <c r="K1431" s="11">
        <v>111905120</v>
      </c>
      <c r="L1431" s="11">
        <v>102319706.66666667</v>
      </c>
      <c r="M1431" s="11">
        <f t="shared" si="73"/>
        <v>89524096</v>
      </c>
      <c r="N1431" s="11">
        <f t="shared" si="74"/>
        <v>81855765.333333343</v>
      </c>
      <c r="O1431" s="2">
        <f t="shared" si="75"/>
        <v>134286144</v>
      </c>
      <c r="P1431" s="32">
        <v>0.2</v>
      </c>
    </row>
    <row r="1432" spans="1:16" ht="24" hidden="1" customHeight="1" x14ac:dyDescent="0.2">
      <c r="A1432" s="8">
        <v>1407</v>
      </c>
      <c r="B1432" s="9" t="s">
        <v>1529</v>
      </c>
      <c r="C1432" s="9" t="s">
        <v>1676</v>
      </c>
      <c r="D1432" s="9" t="s">
        <v>1682</v>
      </c>
      <c r="E1432" s="10" t="s">
        <v>1683</v>
      </c>
      <c r="F1432" s="8">
        <v>56</v>
      </c>
      <c r="G1432" s="8">
        <v>264</v>
      </c>
      <c r="H1432" s="8">
        <v>320</v>
      </c>
      <c r="I1432" s="11">
        <v>76523280</v>
      </c>
      <c r="J1432" s="11">
        <v>67364600</v>
      </c>
      <c r="K1432" s="12">
        <v>76523280</v>
      </c>
      <c r="L1432" s="12">
        <v>67364600</v>
      </c>
      <c r="M1432" s="12">
        <f t="shared" si="73"/>
        <v>61218624</v>
      </c>
      <c r="N1432" s="12">
        <f t="shared" si="74"/>
        <v>53891680</v>
      </c>
      <c r="O1432" s="2">
        <f t="shared" si="75"/>
        <v>91827936</v>
      </c>
      <c r="P1432" s="32">
        <v>0.2</v>
      </c>
    </row>
    <row r="1433" spans="1:16" ht="24" hidden="1" customHeight="1" x14ac:dyDescent="0.2">
      <c r="A1433" s="13">
        <v>1408</v>
      </c>
      <c r="B1433" s="14" t="s">
        <v>1529</v>
      </c>
      <c r="C1433" s="14" t="s">
        <v>1676</v>
      </c>
      <c r="D1433" s="14" t="s">
        <v>1684</v>
      </c>
      <c r="E1433" s="15" t="s">
        <v>1685</v>
      </c>
      <c r="F1433" s="13">
        <v>66</v>
      </c>
      <c r="G1433" s="13">
        <v>322</v>
      </c>
      <c r="H1433" s="13">
        <v>388</v>
      </c>
      <c r="I1433" s="11">
        <v>92800320</v>
      </c>
      <c r="J1433" s="11">
        <v>81437840</v>
      </c>
      <c r="K1433" s="11">
        <v>92800320</v>
      </c>
      <c r="L1433" s="11">
        <v>81437840</v>
      </c>
      <c r="M1433" s="11">
        <f t="shared" si="73"/>
        <v>74240256</v>
      </c>
      <c r="N1433" s="11">
        <f t="shared" si="74"/>
        <v>65150272</v>
      </c>
      <c r="O1433" s="2">
        <f t="shared" si="75"/>
        <v>111360384</v>
      </c>
      <c r="P1433" s="32">
        <v>0.2</v>
      </c>
    </row>
    <row r="1434" spans="1:16" ht="24" hidden="1" customHeight="1" x14ac:dyDescent="0.2">
      <c r="A1434" s="8">
        <v>1409</v>
      </c>
      <c r="B1434" s="9" t="s">
        <v>1529</v>
      </c>
      <c r="C1434" s="9" t="s">
        <v>1676</v>
      </c>
      <c r="D1434" s="9" t="s">
        <v>1686</v>
      </c>
      <c r="E1434" s="10">
        <v>732120170010001</v>
      </c>
      <c r="F1434" s="8">
        <v>14</v>
      </c>
      <c r="G1434" s="8">
        <v>98</v>
      </c>
      <c r="H1434" s="8">
        <v>112</v>
      </c>
      <c r="I1434" s="11">
        <v>26239360</v>
      </c>
      <c r="J1434" s="11">
        <v>23996373.333333332</v>
      </c>
      <c r="K1434" s="12">
        <v>26239360</v>
      </c>
      <c r="L1434" s="12">
        <v>23996373.333333332</v>
      </c>
      <c r="M1434" s="12">
        <f t="shared" si="73"/>
        <v>20991488</v>
      </c>
      <c r="N1434" s="12">
        <f t="shared" si="74"/>
        <v>19197098.666666668</v>
      </c>
      <c r="O1434" s="2">
        <f t="shared" si="75"/>
        <v>31487232</v>
      </c>
      <c r="P1434" s="32">
        <v>0.2</v>
      </c>
    </row>
    <row r="1435" spans="1:16" ht="24" customHeight="1" x14ac:dyDescent="0.2">
      <c r="A1435" s="13">
        <v>1410</v>
      </c>
      <c r="B1435" s="14" t="s">
        <v>1529</v>
      </c>
      <c r="C1435" s="14" t="s">
        <v>1676</v>
      </c>
      <c r="D1435" s="14" t="s">
        <v>1687</v>
      </c>
      <c r="E1435" s="15">
        <v>732220170100001</v>
      </c>
      <c r="F1435" s="13">
        <v>60</v>
      </c>
      <c r="G1435" s="13">
        <v>120</v>
      </c>
      <c r="H1435" s="13">
        <v>180</v>
      </c>
      <c r="I1435" s="11">
        <v>42716160</v>
      </c>
      <c r="J1435" s="11">
        <v>37273440</v>
      </c>
      <c r="K1435" s="11">
        <v>42716160</v>
      </c>
      <c r="L1435" s="11">
        <v>37273440</v>
      </c>
      <c r="M1435" s="11">
        <f t="shared" ref="M1435:M1506" si="76">K1435*0.8</f>
        <v>34172928</v>
      </c>
      <c r="N1435" s="11">
        <f t="shared" ref="N1435:N1506" si="77">L1435*0.8</f>
        <v>29818752</v>
      </c>
      <c r="O1435" s="2">
        <f t="shared" si="75"/>
        <v>59802624</v>
      </c>
      <c r="P1435" s="32">
        <v>0.4</v>
      </c>
    </row>
    <row r="1436" spans="1:16" ht="24" customHeight="1" x14ac:dyDescent="0.2">
      <c r="A1436" s="8">
        <v>1411</v>
      </c>
      <c r="B1436" s="9" t="s">
        <v>1529</v>
      </c>
      <c r="C1436" s="9" t="s">
        <v>1688</v>
      </c>
      <c r="D1436" s="9" t="s">
        <v>1689</v>
      </c>
      <c r="E1436" s="10">
        <v>342230910000321</v>
      </c>
      <c r="F1436" s="8">
        <v>38</v>
      </c>
      <c r="G1436" s="8">
        <v>58</v>
      </c>
      <c r="H1436" s="8">
        <v>96</v>
      </c>
      <c r="I1436" s="11">
        <v>25579066.666666668</v>
      </c>
      <c r="J1436" s="11">
        <v>23162240</v>
      </c>
      <c r="K1436" s="12">
        <v>25579066.666666668</v>
      </c>
      <c r="L1436" s="12">
        <v>23162240</v>
      </c>
      <c r="M1436" s="12">
        <f t="shared" si="76"/>
        <v>20463253.333333336</v>
      </c>
      <c r="N1436" s="12">
        <f t="shared" si="77"/>
        <v>18529792</v>
      </c>
      <c r="O1436" s="2">
        <f t="shared" si="75"/>
        <v>35810693.333333336</v>
      </c>
      <c r="P1436" s="32">
        <v>0.4</v>
      </c>
    </row>
    <row r="1437" spans="1:16" ht="24" customHeight="1" x14ac:dyDescent="0.2">
      <c r="A1437" s="13">
        <v>1412</v>
      </c>
      <c r="B1437" s="14" t="s">
        <v>1529</v>
      </c>
      <c r="C1437" s="14" t="s">
        <v>1688</v>
      </c>
      <c r="D1437" s="14" t="s">
        <v>1690</v>
      </c>
      <c r="E1437" s="15">
        <v>342130910000421</v>
      </c>
      <c r="F1437" s="13">
        <v>32</v>
      </c>
      <c r="G1437" s="13">
        <v>64</v>
      </c>
      <c r="H1437" s="13">
        <v>96</v>
      </c>
      <c r="I1437" s="11">
        <v>25622400</v>
      </c>
      <c r="J1437" s="11">
        <v>23198240</v>
      </c>
      <c r="K1437" s="11">
        <v>25622400</v>
      </c>
      <c r="L1437" s="11">
        <v>23198240</v>
      </c>
      <c r="M1437" s="11">
        <f t="shared" si="76"/>
        <v>20497920</v>
      </c>
      <c r="N1437" s="11">
        <f t="shared" si="77"/>
        <v>18558592</v>
      </c>
      <c r="O1437" s="2">
        <f t="shared" si="75"/>
        <v>35871360</v>
      </c>
      <c r="P1437" s="32">
        <v>0.4</v>
      </c>
    </row>
    <row r="1438" spans="1:16" ht="24" customHeight="1" x14ac:dyDescent="0.2">
      <c r="A1438" s="8">
        <v>1413</v>
      </c>
      <c r="B1438" s="9" t="s">
        <v>1529</v>
      </c>
      <c r="C1438" s="9" t="s">
        <v>1688</v>
      </c>
      <c r="D1438" s="9" t="s">
        <v>1691</v>
      </c>
      <c r="E1438" s="10">
        <v>342230910000141</v>
      </c>
      <c r="F1438" s="8">
        <v>20</v>
      </c>
      <c r="G1438" s="8">
        <v>44</v>
      </c>
      <c r="H1438" s="8">
        <v>64</v>
      </c>
      <c r="I1438" s="11">
        <v>16675200</v>
      </c>
      <c r="J1438" s="11">
        <v>15180960</v>
      </c>
      <c r="K1438" s="12">
        <v>16675200</v>
      </c>
      <c r="L1438" s="12">
        <v>15180960</v>
      </c>
      <c r="M1438" s="12">
        <f t="shared" si="76"/>
        <v>13340160</v>
      </c>
      <c r="N1438" s="12">
        <f t="shared" si="77"/>
        <v>12144768</v>
      </c>
      <c r="O1438" s="2">
        <f t="shared" si="75"/>
        <v>23345280</v>
      </c>
      <c r="P1438" s="32">
        <v>0.4</v>
      </c>
    </row>
    <row r="1439" spans="1:16" ht="24" customHeight="1" x14ac:dyDescent="0.2">
      <c r="A1439" s="13">
        <v>1414</v>
      </c>
      <c r="B1439" s="14" t="s">
        <v>1529</v>
      </c>
      <c r="C1439" s="14" t="s">
        <v>1688</v>
      </c>
      <c r="D1439" s="14" t="s">
        <v>1692</v>
      </c>
      <c r="E1439" s="15">
        <v>342130910000671</v>
      </c>
      <c r="F1439" s="13">
        <v>20</v>
      </c>
      <c r="G1439" s="13">
        <v>70</v>
      </c>
      <c r="H1439" s="13">
        <v>90</v>
      </c>
      <c r="I1439" s="11">
        <v>23551093.333333332</v>
      </c>
      <c r="J1439" s="11">
        <v>21532560</v>
      </c>
      <c r="K1439" s="11">
        <v>23551093.333333332</v>
      </c>
      <c r="L1439" s="11">
        <v>21532560</v>
      </c>
      <c r="M1439" s="11">
        <f t="shared" si="76"/>
        <v>18840874.666666668</v>
      </c>
      <c r="N1439" s="11">
        <f t="shared" si="77"/>
        <v>17226048</v>
      </c>
      <c r="O1439" s="2">
        <f t="shared" si="75"/>
        <v>32971530.666666664</v>
      </c>
      <c r="P1439" s="32">
        <v>0.4</v>
      </c>
    </row>
    <row r="1440" spans="1:16" ht="24" customHeight="1" x14ac:dyDescent="0.2">
      <c r="A1440" s="8">
        <v>1415</v>
      </c>
      <c r="B1440" s="9" t="s">
        <v>1529</v>
      </c>
      <c r="C1440" s="9" t="s">
        <v>1688</v>
      </c>
      <c r="D1440" s="9" t="s">
        <v>1693</v>
      </c>
      <c r="E1440" s="10">
        <v>342130910000681</v>
      </c>
      <c r="F1440" s="8">
        <v>26</v>
      </c>
      <c r="G1440" s="8">
        <v>41</v>
      </c>
      <c r="H1440" s="8">
        <v>67</v>
      </c>
      <c r="I1440" s="11">
        <v>17705773.333333332</v>
      </c>
      <c r="J1440" s="11">
        <v>16192520</v>
      </c>
      <c r="K1440" s="12">
        <v>17705773.333333332</v>
      </c>
      <c r="L1440" s="12">
        <v>16192520</v>
      </c>
      <c r="M1440" s="12">
        <f t="shared" si="76"/>
        <v>14164618.666666666</v>
      </c>
      <c r="N1440" s="12">
        <f t="shared" si="77"/>
        <v>12954016</v>
      </c>
      <c r="O1440" s="2">
        <f t="shared" si="75"/>
        <v>24788082.666666664</v>
      </c>
      <c r="P1440" s="32">
        <v>0.4</v>
      </c>
    </row>
    <row r="1441" spans="1:20" ht="24" customHeight="1" x14ac:dyDescent="0.2">
      <c r="A1441" s="13">
        <v>1416</v>
      </c>
      <c r="B1441" s="14" t="s">
        <v>1529</v>
      </c>
      <c r="C1441" s="14" t="s">
        <v>1688</v>
      </c>
      <c r="D1441" s="14" t="s">
        <v>1694</v>
      </c>
      <c r="E1441" s="15">
        <v>342230910030001</v>
      </c>
      <c r="F1441" s="13">
        <v>40</v>
      </c>
      <c r="G1441" s="13">
        <v>60</v>
      </c>
      <c r="H1441" s="13">
        <v>100</v>
      </c>
      <c r="I1441" s="11">
        <v>26157533.333333332</v>
      </c>
      <c r="J1441" s="11">
        <v>23648320</v>
      </c>
      <c r="K1441" s="11">
        <v>26157533.333333332</v>
      </c>
      <c r="L1441" s="11">
        <v>23648320</v>
      </c>
      <c r="M1441" s="11">
        <f t="shared" si="76"/>
        <v>20926026.666666668</v>
      </c>
      <c r="N1441" s="11">
        <f t="shared" si="77"/>
        <v>18918656</v>
      </c>
      <c r="O1441" s="2">
        <f t="shared" si="75"/>
        <v>36620546.666666664</v>
      </c>
      <c r="P1441" s="32">
        <v>0.4</v>
      </c>
    </row>
    <row r="1442" spans="1:20" ht="24" customHeight="1" x14ac:dyDescent="0.2">
      <c r="A1442" s="8">
        <v>1417</v>
      </c>
      <c r="B1442" s="9" t="s">
        <v>1529</v>
      </c>
      <c r="C1442" s="9" t="s">
        <v>1688</v>
      </c>
      <c r="D1442" s="9" t="s">
        <v>1695</v>
      </c>
      <c r="E1442" s="10">
        <v>342230910020001</v>
      </c>
      <c r="F1442" s="8">
        <v>30</v>
      </c>
      <c r="G1442" s="8">
        <v>67</v>
      </c>
      <c r="H1442" s="8">
        <v>97</v>
      </c>
      <c r="I1442" s="11">
        <v>25442866.666666668</v>
      </c>
      <c r="J1442" s="11">
        <v>23094840</v>
      </c>
      <c r="K1442" s="12">
        <v>25442866.666666668</v>
      </c>
      <c r="L1442" s="12">
        <v>23094840</v>
      </c>
      <c r="M1442" s="12">
        <f t="shared" si="76"/>
        <v>20354293.333333336</v>
      </c>
      <c r="N1442" s="12">
        <f t="shared" si="77"/>
        <v>18475872</v>
      </c>
      <c r="O1442" s="2">
        <f t="shared" si="75"/>
        <v>35620013.333333336</v>
      </c>
      <c r="P1442" s="32">
        <v>0.4</v>
      </c>
    </row>
    <row r="1443" spans="1:20" ht="24" customHeight="1" x14ac:dyDescent="0.2">
      <c r="A1443" s="13">
        <v>1418</v>
      </c>
      <c r="B1443" s="14" t="s">
        <v>1529</v>
      </c>
      <c r="C1443" s="14" t="s">
        <v>1688</v>
      </c>
      <c r="D1443" s="14" t="s">
        <v>1696</v>
      </c>
      <c r="E1443" s="15">
        <v>342230910000622</v>
      </c>
      <c r="F1443" s="13">
        <v>31</v>
      </c>
      <c r="G1443" s="13">
        <v>65</v>
      </c>
      <c r="H1443" s="13">
        <v>96</v>
      </c>
      <c r="I1443" s="11">
        <v>25208706.666666668</v>
      </c>
      <c r="J1443" s="11">
        <v>22903840</v>
      </c>
      <c r="K1443" s="11">
        <v>25208706.666666668</v>
      </c>
      <c r="L1443" s="11">
        <v>22903840</v>
      </c>
      <c r="M1443" s="11">
        <f t="shared" si="76"/>
        <v>20166965.333333336</v>
      </c>
      <c r="N1443" s="11">
        <f t="shared" si="77"/>
        <v>18323072</v>
      </c>
      <c r="O1443" s="2">
        <f t="shared" si="75"/>
        <v>35292189.333333336</v>
      </c>
      <c r="P1443" s="32">
        <v>0.4</v>
      </c>
      <c r="R1443" s="2" t="s">
        <v>2328</v>
      </c>
    </row>
    <row r="1444" spans="1:20" customFormat="1" ht="24" hidden="1" customHeight="1" x14ac:dyDescent="0.2">
      <c r="A1444" s="47"/>
      <c r="B1444" s="9" t="s">
        <v>1529</v>
      </c>
      <c r="C1444" s="9" t="s">
        <v>2299</v>
      </c>
      <c r="D1444" s="9" t="s">
        <v>2310</v>
      </c>
      <c r="E1444" s="9"/>
      <c r="F1444" s="9">
        <v>10</v>
      </c>
      <c r="G1444" s="9">
        <v>20</v>
      </c>
      <c r="H1444" s="9">
        <v>30</v>
      </c>
      <c r="I1444" s="9">
        <v>35856540</v>
      </c>
      <c r="J1444" s="9">
        <v>26854780</v>
      </c>
      <c r="K1444" s="60" t="s">
        <v>2272</v>
      </c>
      <c r="L1444" s="9"/>
      <c r="M1444" s="9"/>
      <c r="N1444" s="9"/>
      <c r="O1444" s="2">
        <v>28659650</v>
      </c>
      <c r="P1444" s="75"/>
      <c r="Q1444" s="2">
        <v>28659650</v>
      </c>
      <c r="R1444" s="2">
        <v>955321.66666666663</v>
      </c>
      <c r="S1444" s="32"/>
      <c r="T1444" s="65"/>
    </row>
    <row r="1445" spans="1:20" customFormat="1" ht="24" hidden="1" customHeight="1" x14ac:dyDescent="0.2">
      <c r="A1445" s="47"/>
      <c r="B1445" s="14" t="s">
        <v>1529</v>
      </c>
      <c r="C1445" s="14" t="s">
        <v>2299</v>
      </c>
      <c r="D1445" s="14" t="s">
        <v>2311</v>
      </c>
      <c r="E1445" s="14"/>
      <c r="F1445" s="14">
        <v>32</v>
      </c>
      <c r="G1445" s="14">
        <v>69</v>
      </c>
      <c r="H1445" s="14">
        <v>96</v>
      </c>
      <c r="I1445" s="14">
        <v>51236540</v>
      </c>
      <c r="J1445" s="14">
        <v>45689580</v>
      </c>
      <c r="K1445" s="62" t="s">
        <v>2272</v>
      </c>
      <c r="L1445" s="14"/>
      <c r="M1445" s="14"/>
      <c r="N1445" s="14"/>
      <c r="O1445" s="2">
        <v>43659850</v>
      </c>
      <c r="P1445" s="75"/>
      <c r="Q1445" s="2">
        <v>43659850</v>
      </c>
      <c r="R1445" s="2">
        <v>454790.10416666669</v>
      </c>
      <c r="S1445" s="32"/>
      <c r="T1445" s="65"/>
    </row>
    <row r="1446" spans="1:20" customFormat="1" ht="24" hidden="1" customHeight="1" x14ac:dyDescent="0.2">
      <c r="A1446" s="47"/>
      <c r="B1446" s="9" t="s">
        <v>1529</v>
      </c>
      <c r="C1446" s="9" t="s">
        <v>2299</v>
      </c>
      <c r="D1446" s="9" t="s">
        <v>2312</v>
      </c>
      <c r="E1446" s="9"/>
      <c r="F1446" s="9">
        <v>40</v>
      </c>
      <c r="G1446" s="9">
        <v>88</v>
      </c>
      <c r="H1446" s="9">
        <v>128</v>
      </c>
      <c r="I1446" s="9">
        <v>111569870</v>
      </c>
      <c r="J1446" s="9">
        <v>98756540</v>
      </c>
      <c r="K1446" s="60" t="s">
        <v>2272</v>
      </c>
      <c r="L1446" s="9"/>
      <c r="M1446" s="9"/>
      <c r="N1446" s="9"/>
      <c r="O1446" s="2">
        <v>85456980</v>
      </c>
      <c r="P1446" s="75"/>
      <c r="Q1446" s="2">
        <v>85456980</v>
      </c>
      <c r="R1446" s="2">
        <v>667632.65625</v>
      </c>
      <c r="S1446" s="32"/>
      <c r="T1446" s="65"/>
    </row>
    <row r="1447" spans="1:20" customFormat="1" ht="24" hidden="1" customHeight="1" x14ac:dyDescent="0.2">
      <c r="A1447" s="47"/>
      <c r="B1447" s="14" t="s">
        <v>1529</v>
      </c>
      <c r="C1447" s="14" t="s">
        <v>2299</v>
      </c>
      <c r="D1447" s="14" t="s">
        <v>2313</v>
      </c>
      <c r="E1447" s="14"/>
      <c r="F1447" s="14">
        <v>50</v>
      </c>
      <c r="G1447" s="14">
        <v>78</v>
      </c>
      <c r="H1447" s="14">
        <v>128</v>
      </c>
      <c r="I1447" s="14">
        <v>75689680</v>
      </c>
      <c r="J1447" s="14">
        <v>64569870</v>
      </c>
      <c r="K1447" s="62" t="s">
        <v>2272</v>
      </c>
      <c r="L1447" s="14"/>
      <c r="M1447" s="14"/>
      <c r="N1447" s="14"/>
      <c r="O1447" s="2">
        <v>63479870</v>
      </c>
      <c r="P1447" s="75"/>
      <c r="Q1447" s="2">
        <v>63479870</v>
      </c>
      <c r="R1447" s="2">
        <v>495936.484375</v>
      </c>
      <c r="S1447" s="32"/>
      <c r="T1447" s="65"/>
    </row>
    <row r="1448" spans="1:20" customFormat="1" ht="24" hidden="1" customHeight="1" x14ac:dyDescent="0.2">
      <c r="A1448" s="47"/>
      <c r="B1448" s="9" t="s">
        <v>1529</v>
      </c>
      <c r="C1448" s="9" t="s">
        <v>2299</v>
      </c>
      <c r="D1448" s="9" t="s">
        <v>2314</v>
      </c>
      <c r="E1448" s="9"/>
      <c r="F1448" s="9">
        <v>40</v>
      </c>
      <c r="G1448" s="9">
        <v>88</v>
      </c>
      <c r="H1448" s="9">
        <v>128</v>
      </c>
      <c r="I1448" s="9">
        <v>56856580</v>
      </c>
      <c r="J1448" s="9">
        <v>47586520</v>
      </c>
      <c r="K1448" s="60" t="s">
        <v>2272</v>
      </c>
      <c r="L1448" s="9"/>
      <c r="M1448" s="9"/>
      <c r="N1448" s="9"/>
      <c r="O1448" s="2">
        <v>47524130</v>
      </c>
      <c r="P1448" s="75"/>
      <c r="Q1448" s="2">
        <v>47524130</v>
      </c>
      <c r="R1448" s="2">
        <v>371282.265625</v>
      </c>
      <c r="S1448" s="32"/>
      <c r="T1448" s="65"/>
    </row>
    <row r="1449" spans="1:20" customFormat="1" ht="24" hidden="1" customHeight="1" x14ac:dyDescent="0.2">
      <c r="A1449" s="47"/>
      <c r="B1449" s="14" t="s">
        <v>1529</v>
      </c>
      <c r="C1449" s="14" t="s">
        <v>2299</v>
      </c>
      <c r="D1449" s="14" t="s">
        <v>2315</v>
      </c>
      <c r="E1449" s="14"/>
      <c r="F1449" s="14">
        <v>23</v>
      </c>
      <c r="G1449" s="14">
        <v>73</v>
      </c>
      <c r="H1449" s="14">
        <v>96</v>
      </c>
      <c r="I1449" s="14">
        <v>113658750</v>
      </c>
      <c r="J1449" s="14">
        <v>101125480</v>
      </c>
      <c r="K1449" s="62" t="s">
        <v>2272</v>
      </c>
      <c r="L1449" s="14"/>
      <c r="M1449" s="14"/>
      <c r="N1449" s="14"/>
      <c r="O1449" s="2">
        <v>92546540</v>
      </c>
      <c r="P1449" s="75"/>
      <c r="Q1449" s="2">
        <v>92546540</v>
      </c>
      <c r="R1449" s="2">
        <v>964026.45833333337</v>
      </c>
      <c r="S1449" s="32"/>
      <c r="T1449" s="65"/>
    </row>
    <row r="1450" spans="1:20" customFormat="1" ht="24" hidden="1" customHeight="1" x14ac:dyDescent="0.2">
      <c r="A1450" s="47"/>
      <c r="B1450" s="9" t="s">
        <v>1529</v>
      </c>
      <c r="C1450" s="9" t="s">
        <v>2299</v>
      </c>
      <c r="D1450" s="9" t="s">
        <v>2316</v>
      </c>
      <c r="E1450" s="9"/>
      <c r="F1450" s="9">
        <v>21</v>
      </c>
      <c r="G1450" s="9">
        <v>43</v>
      </c>
      <c r="H1450" s="9">
        <v>64</v>
      </c>
      <c r="I1450" s="9">
        <v>49546540</v>
      </c>
      <c r="J1450" s="9">
        <v>37654230</v>
      </c>
      <c r="K1450" s="60" t="s">
        <v>2272</v>
      </c>
      <c r="L1450" s="9"/>
      <c r="M1450" s="9"/>
      <c r="N1450" s="9"/>
      <c r="O1450" s="2">
        <v>37856540</v>
      </c>
      <c r="P1450" s="75"/>
      <c r="Q1450" s="2">
        <v>37856540</v>
      </c>
      <c r="R1450" s="2">
        <v>591508.4375</v>
      </c>
      <c r="S1450" s="32"/>
      <c r="T1450" s="65"/>
    </row>
    <row r="1451" spans="1:20" customFormat="1" ht="24" hidden="1" customHeight="1" x14ac:dyDescent="0.2">
      <c r="A1451" s="47"/>
      <c r="B1451" s="14" t="s">
        <v>1529</v>
      </c>
      <c r="C1451" s="14" t="s">
        <v>2299</v>
      </c>
      <c r="D1451" s="14" t="s">
        <v>2317</v>
      </c>
      <c r="E1451" s="14"/>
      <c r="F1451" s="14">
        <v>21</v>
      </c>
      <c r="G1451" s="14">
        <v>43</v>
      </c>
      <c r="H1451" s="14">
        <v>64</v>
      </c>
      <c r="I1451" s="14">
        <v>49546540</v>
      </c>
      <c r="J1451" s="14">
        <v>37654230</v>
      </c>
      <c r="K1451" s="62" t="s">
        <v>2272</v>
      </c>
      <c r="L1451" s="14"/>
      <c r="M1451" s="14"/>
      <c r="N1451" s="14"/>
      <c r="O1451" s="2">
        <v>37856540</v>
      </c>
      <c r="P1451" s="75"/>
      <c r="Q1451" s="2">
        <v>37856540</v>
      </c>
      <c r="R1451" s="2">
        <v>591508.4375</v>
      </c>
      <c r="S1451" s="32"/>
      <c r="T1451" s="65"/>
    </row>
    <row r="1452" spans="1:20" ht="24" hidden="1" customHeight="1" x14ac:dyDescent="0.2">
      <c r="A1452" s="8">
        <v>1419</v>
      </c>
      <c r="B1452" s="9" t="s">
        <v>1529</v>
      </c>
      <c r="C1452" s="9" t="s">
        <v>1697</v>
      </c>
      <c r="D1452" s="9" t="s">
        <v>1698</v>
      </c>
      <c r="E1452" s="10">
        <v>311130790020001</v>
      </c>
      <c r="F1452" s="8">
        <v>48</v>
      </c>
      <c r="G1452" s="8">
        <v>152</v>
      </c>
      <c r="H1452" s="8">
        <v>200</v>
      </c>
      <c r="I1452" s="11">
        <v>49352000</v>
      </c>
      <c r="J1452" s="11">
        <v>42986720</v>
      </c>
      <c r="K1452" s="12">
        <v>49352000</v>
      </c>
      <c r="L1452" s="12">
        <v>42986720</v>
      </c>
      <c r="M1452" s="12">
        <f t="shared" si="76"/>
        <v>39481600</v>
      </c>
      <c r="N1452" s="12">
        <f t="shared" si="77"/>
        <v>34389376</v>
      </c>
      <c r="O1452" s="70"/>
    </row>
    <row r="1453" spans="1:20" ht="24" hidden="1" customHeight="1" x14ac:dyDescent="0.2">
      <c r="A1453" s="13">
        <v>1420</v>
      </c>
      <c r="B1453" s="14" t="s">
        <v>1529</v>
      </c>
      <c r="C1453" s="14" t="s">
        <v>1697</v>
      </c>
      <c r="D1453" s="14" t="s">
        <v>1699</v>
      </c>
      <c r="E1453" s="15">
        <v>731320790000021</v>
      </c>
      <c r="F1453" s="13">
        <v>28</v>
      </c>
      <c r="G1453" s="13">
        <v>47</v>
      </c>
      <c r="H1453" s="13">
        <v>75</v>
      </c>
      <c r="I1453" s="11">
        <v>20907733.333333332</v>
      </c>
      <c r="J1453" s="11">
        <v>18819920</v>
      </c>
      <c r="K1453" s="11">
        <v>20907733.333333332</v>
      </c>
      <c r="L1453" s="11">
        <v>18819920</v>
      </c>
      <c r="M1453" s="11">
        <f t="shared" si="76"/>
        <v>16726186.666666666</v>
      </c>
      <c r="N1453" s="11">
        <f t="shared" si="77"/>
        <v>15055936</v>
      </c>
      <c r="O1453" s="70"/>
    </row>
    <row r="1454" spans="1:20" ht="24" customHeight="1" x14ac:dyDescent="0.2">
      <c r="A1454" s="8">
        <v>1421</v>
      </c>
      <c r="B1454" s="9" t="s">
        <v>1529</v>
      </c>
      <c r="C1454" s="9" t="s">
        <v>1697</v>
      </c>
      <c r="D1454" s="9" t="s">
        <v>1700</v>
      </c>
      <c r="E1454" s="10">
        <v>731320790010001</v>
      </c>
      <c r="F1454" s="8">
        <v>58</v>
      </c>
      <c r="G1454" s="8">
        <v>110</v>
      </c>
      <c r="H1454" s="8">
        <v>168</v>
      </c>
      <c r="I1454" s="11">
        <v>36607200</v>
      </c>
      <c r="J1454" s="11">
        <v>31796080</v>
      </c>
      <c r="K1454" s="12">
        <v>36607200</v>
      </c>
      <c r="L1454" s="12">
        <v>31796080</v>
      </c>
      <c r="M1454" s="12">
        <f t="shared" si="76"/>
        <v>29285760</v>
      </c>
      <c r="N1454" s="12">
        <f t="shared" si="77"/>
        <v>25436864</v>
      </c>
      <c r="O1454" s="70">
        <f>VLOOKUP(E1454,'طلا و جواهر سازی'!$E$3:$I$27,5,0)</f>
        <v>90000000</v>
      </c>
      <c r="P1454" s="32">
        <f t="shared" ref="P1454:P1485" si="78">(O1454-K1454)/K1454</f>
        <v>1.4585327476561989</v>
      </c>
    </row>
    <row r="1455" spans="1:20" ht="24" hidden="1" customHeight="1" x14ac:dyDescent="0.2">
      <c r="A1455" s="13">
        <v>1422</v>
      </c>
      <c r="B1455" s="14" t="s">
        <v>1529</v>
      </c>
      <c r="C1455" s="14" t="s">
        <v>1697</v>
      </c>
      <c r="D1455" s="14" t="s">
        <v>1701</v>
      </c>
      <c r="E1455" s="15">
        <v>731320790040011</v>
      </c>
      <c r="F1455" s="13">
        <v>20</v>
      </c>
      <c r="G1455" s="13">
        <v>100</v>
      </c>
      <c r="H1455" s="13">
        <v>120</v>
      </c>
      <c r="I1455" s="11">
        <v>32765333.333333332</v>
      </c>
      <c r="J1455" s="11">
        <v>29903306.666666668</v>
      </c>
      <c r="K1455" s="11">
        <v>32765333.333333332</v>
      </c>
      <c r="L1455" s="11">
        <v>29903306.666666668</v>
      </c>
      <c r="M1455" s="11">
        <f t="shared" si="76"/>
        <v>26212266.666666668</v>
      </c>
      <c r="N1455" s="11">
        <f t="shared" si="77"/>
        <v>23922645.333333336</v>
      </c>
      <c r="O1455" s="70"/>
    </row>
    <row r="1456" spans="1:20" ht="24" customHeight="1" x14ac:dyDescent="0.2">
      <c r="A1456" s="8">
        <v>1423</v>
      </c>
      <c r="B1456" s="9" t="s">
        <v>1529</v>
      </c>
      <c r="C1456" s="9" t="s">
        <v>1697</v>
      </c>
      <c r="D1456" s="9" t="s">
        <v>1702</v>
      </c>
      <c r="E1456" s="10">
        <v>731320790070001</v>
      </c>
      <c r="F1456" s="8">
        <v>42</v>
      </c>
      <c r="G1456" s="8">
        <v>63</v>
      </c>
      <c r="H1456" s="8">
        <v>105</v>
      </c>
      <c r="I1456" s="11">
        <v>18344533.333333332</v>
      </c>
      <c r="J1456" s="11">
        <v>15257413.333333334</v>
      </c>
      <c r="K1456" s="12">
        <v>18344533.333333332</v>
      </c>
      <c r="L1456" s="12">
        <v>15257413.333333334</v>
      </c>
      <c r="M1456" s="12">
        <f t="shared" si="76"/>
        <v>14675626.666666666</v>
      </c>
      <c r="N1456" s="12">
        <f t="shared" si="77"/>
        <v>12205930.666666668</v>
      </c>
      <c r="O1456" s="70">
        <f>VLOOKUP(E1456,'طلا و جواهر سازی'!$E$3:$I$27,5,0)</f>
        <v>90000000</v>
      </c>
      <c r="P1456" s="32">
        <f t="shared" si="78"/>
        <v>3.9060937318292832</v>
      </c>
    </row>
    <row r="1457" spans="1:18" ht="24" hidden="1" customHeight="1" x14ac:dyDescent="0.2">
      <c r="A1457" s="13">
        <v>1424</v>
      </c>
      <c r="B1457" s="14" t="s">
        <v>1529</v>
      </c>
      <c r="C1457" s="14" t="s">
        <v>1697</v>
      </c>
      <c r="D1457" s="14" t="s">
        <v>1703</v>
      </c>
      <c r="E1457" s="15">
        <v>731320790320011</v>
      </c>
      <c r="F1457" s="13">
        <v>78</v>
      </c>
      <c r="G1457" s="13">
        <v>65</v>
      </c>
      <c r="H1457" s="13">
        <v>143</v>
      </c>
      <c r="I1457" s="11">
        <v>30764533.333333332</v>
      </c>
      <c r="J1457" s="11">
        <v>26699546.666666668</v>
      </c>
      <c r="K1457" s="11">
        <v>30764533.333333332</v>
      </c>
      <c r="L1457" s="11">
        <v>26699546.666666668</v>
      </c>
      <c r="M1457" s="11">
        <f t="shared" si="76"/>
        <v>24611626.666666668</v>
      </c>
      <c r="N1457" s="11">
        <f t="shared" si="77"/>
        <v>21359637.333333336</v>
      </c>
      <c r="O1457" s="70"/>
    </row>
    <row r="1458" spans="1:18" ht="24" customHeight="1" x14ac:dyDescent="0.2">
      <c r="A1458" s="8">
        <v>1425</v>
      </c>
      <c r="B1458" s="9" t="s">
        <v>1529</v>
      </c>
      <c r="C1458" s="9" t="s">
        <v>1697</v>
      </c>
      <c r="D1458" s="9" t="s">
        <v>1704</v>
      </c>
      <c r="E1458" s="10">
        <v>731320790090002</v>
      </c>
      <c r="F1458" s="8">
        <v>100</v>
      </c>
      <c r="G1458" s="8">
        <v>430</v>
      </c>
      <c r="H1458" s="8">
        <v>530</v>
      </c>
      <c r="I1458" s="11">
        <v>112860000</v>
      </c>
      <c r="J1458" s="11">
        <v>98215440</v>
      </c>
      <c r="K1458" s="12">
        <v>112860000</v>
      </c>
      <c r="L1458" s="12">
        <v>98215440</v>
      </c>
      <c r="M1458" s="12">
        <f t="shared" si="76"/>
        <v>90288000</v>
      </c>
      <c r="N1458" s="12">
        <f t="shared" si="77"/>
        <v>78572352</v>
      </c>
      <c r="O1458" s="70">
        <f>VLOOKUP(E1458,'طلا و جواهر سازی'!$E$3:$I$27,5,0)</f>
        <v>360000000</v>
      </c>
      <c r="P1458" s="2">
        <f t="shared" ref="P1458" si="79">(O1458-K1458)/K1458*100</f>
        <v>218.9792663476874</v>
      </c>
    </row>
    <row r="1459" spans="1:18" ht="24" hidden="1" customHeight="1" x14ac:dyDescent="0.2">
      <c r="A1459" s="13">
        <v>1426</v>
      </c>
      <c r="B1459" s="14" t="s">
        <v>1529</v>
      </c>
      <c r="C1459" s="14" t="s">
        <v>1697</v>
      </c>
      <c r="D1459" s="14" t="s">
        <v>1705</v>
      </c>
      <c r="E1459" s="15">
        <v>731320790260001</v>
      </c>
      <c r="F1459" s="13">
        <v>55</v>
      </c>
      <c r="G1459" s="13">
        <v>115</v>
      </c>
      <c r="H1459" s="13">
        <v>170</v>
      </c>
      <c r="I1459" s="11">
        <v>36624000</v>
      </c>
      <c r="J1459" s="11">
        <v>31807920</v>
      </c>
      <c r="K1459" s="11">
        <v>36624000</v>
      </c>
      <c r="L1459" s="11">
        <v>31807920</v>
      </c>
      <c r="M1459" s="11">
        <f t="shared" si="76"/>
        <v>29299200</v>
      </c>
      <c r="N1459" s="11">
        <f t="shared" si="77"/>
        <v>25446336</v>
      </c>
      <c r="O1459" s="70"/>
    </row>
    <row r="1460" spans="1:18" ht="24" hidden="1" customHeight="1" x14ac:dyDescent="0.2">
      <c r="A1460" s="8">
        <v>1427</v>
      </c>
      <c r="B1460" s="9" t="s">
        <v>1529</v>
      </c>
      <c r="C1460" s="9" t="s">
        <v>1697</v>
      </c>
      <c r="D1460" s="9" t="s">
        <v>1706</v>
      </c>
      <c r="E1460" s="10">
        <v>731320790270001</v>
      </c>
      <c r="F1460" s="8">
        <v>60</v>
      </c>
      <c r="G1460" s="8">
        <v>100</v>
      </c>
      <c r="H1460" s="8">
        <v>160</v>
      </c>
      <c r="I1460" s="11">
        <v>34662133.333333336</v>
      </c>
      <c r="J1460" s="11">
        <v>30152613.333333332</v>
      </c>
      <c r="K1460" s="12">
        <v>34662133.333333336</v>
      </c>
      <c r="L1460" s="12">
        <v>30152613.333333332</v>
      </c>
      <c r="M1460" s="12">
        <f t="shared" si="76"/>
        <v>27729706.666666672</v>
      </c>
      <c r="N1460" s="12">
        <f t="shared" si="77"/>
        <v>24122090.666666668</v>
      </c>
      <c r="O1460" s="70"/>
    </row>
    <row r="1461" spans="1:18" ht="24" hidden="1" customHeight="1" x14ac:dyDescent="0.2">
      <c r="A1461" s="13">
        <v>1428</v>
      </c>
      <c r="B1461" s="14" t="s">
        <v>1529</v>
      </c>
      <c r="C1461" s="14" t="s">
        <v>1697</v>
      </c>
      <c r="D1461" s="14" t="s">
        <v>1707</v>
      </c>
      <c r="E1461" s="15">
        <v>731320790280001</v>
      </c>
      <c r="F1461" s="13">
        <v>92</v>
      </c>
      <c r="G1461" s="13">
        <v>181</v>
      </c>
      <c r="H1461" s="13">
        <v>273</v>
      </c>
      <c r="I1461" s="11">
        <v>67758000</v>
      </c>
      <c r="J1461" s="11">
        <v>56017880</v>
      </c>
      <c r="K1461" s="11">
        <v>67758000</v>
      </c>
      <c r="L1461" s="11">
        <v>56017880</v>
      </c>
      <c r="M1461" s="11">
        <f t="shared" si="76"/>
        <v>54206400</v>
      </c>
      <c r="N1461" s="11">
        <f t="shared" si="77"/>
        <v>44814304</v>
      </c>
      <c r="O1461" s="70"/>
    </row>
    <row r="1462" spans="1:18" ht="24" hidden="1" customHeight="1" x14ac:dyDescent="0.2">
      <c r="A1462" s="8">
        <v>1429</v>
      </c>
      <c r="B1462" s="9" t="s">
        <v>1529</v>
      </c>
      <c r="C1462" s="9" t="s">
        <v>1697</v>
      </c>
      <c r="D1462" s="9" t="s">
        <v>1708</v>
      </c>
      <c r="E1462" s="10">
        <v>731320790290001</v>
      </c>
      <c r="F1462" s="8">
        <v>62</v>
      </c>
      <c r="G1462" s="8">
        <v>178</v>
      </c>
      <c r="H1462" s="8">
        <v>240</v>
      </c>
      <c r="I1462" s="11">
        <v>50707733.333333336</v>
      </c>
      <c r="J1462" s="11">
        <v>44008240</v>
      </c>
      <c r="K1462" s="12">
        <v>50707733.333333336</v>
      </c>
      <c r="L1462" s="12">
        <v>44008240</v>
      </c>
      <c r="M1462" s="12">
        <f t="shared" si="76"/>
        <v>40566186.666666672</v>
      </c>
      <c r="N1462" s="12">
        <f t="shared" si="77"/>
        <v>35206592</v>
      </c>
      <c r="O1462" s="70"/>
    </row>
    <row r="1463" spans="1:18" ht="24" customHeight="1" x14ac:dyDescent="0.2">
      <c r="A1463" s="13">
        <v>1430</v>
      </c>
      <c r="B1463" s="14" t="s">
        <v>1529</v>
      </c>
      <c r="C1463" s="14" t="s">
        <v>1697</v>
      </c>
      <c r="D1463" s="14" t="s">
        <v>1709</v>
      </c>
      <c r="E1463" s="15">
        <v>731320790030011</v>
      </c>
      <c r="F1463" s="13">
        <v>5</v>
      </c>
      <c r="G1463" s="13">
        <v>15</v>
      </c>
      <c r="H1463" s="13">
        <v>20</v>
      </c>
      <c r="I1463" s="11">
        <v>5049600</v>
      </c>
      <c r="J1463" s="11">
        <v>4327880</v>
      </c>
      <c r="K1463" s="11">
        <v>5049600</v>
      </c>
      <c r="L1463" s="11">
        <v>4327880</v>
      </c>
      <c r="M1463" s="11">
        <f t="shared" si="76"/>
        <v>4039680</v>
      </c>
      <c r="N1463" s="11">
        <f t="shared" si="77"/>
        <v>3462304</v>
      </c>
      <c r="O1463" s="70">
        <f>VLOOKUP(E1463,'طلا و جواهر سازی'!$E$3:$I$27,5,0)</f>
        <v>18000000</v>
      </c>
      <c r="P1463" s="2">
        <f>(O1463-K1463)/K1463*100</f>
        <v>256.46387832699622</v>
      </c>
    </row>
    <row r="1464" spans="1:18" ht="24" customHeight="1" x14ac:dyDescent="0.2">
      <c r="A1464" s="8">
        <v>1431</v>
      </c>
      <c r="B1464" s="9" t="s">
        <v>1529</v>
      </c>
      <c r="C1464" s="9" t="s">
        <v>1697</v>
      </c>
      <c r="D1464" s="9" t="s">
        <v>1710</v>
      </c>
      <c r="E1464" s="10" t="s">
        <v>1711</v>
      </c>
      <c r="F1464" s="8">
        <v>30</v>
      </c>
      <c r="G1464" s="8">
        <v>60</v>
      </c>
      <c r="H1464" s="8">
        <v>90</v>
      </c>
      <c r="I1464" s="11">
        <v>22266000</v>
      </c>
      <c r="J1464" s="11">
        <v>18893760</v>
      </c>
      <c r="K1464" s="12">
        <v>22266000</v>
      </c>
      <c r="L1464" s="12">
        <v>18893760</v>
      </c>
      <c r="M1464" s="12">
        <f t="shared" si="76"/>
        <v>17812800</v>
      </c>
      <c r="N1464" s="12">
        <f t="shared" si="77"/>
        <v>15115008</v>
      </c>
      <c r="O1464" s="70">
        <f>VLOOKUP(E1464,'طلا و جواهر سازی'!$E$3:$I$27,5,0)</f>
        <v>80000000</v>
      </c>
      <c r="P1464" s="2">
        <f>(O1464-K1464)/K1464*100</f>
        <v>259.29219437707718</v>
      </c>
    </row>
    <row r="1465" spans="1:18" ht="24" customHeight="1" x14ac:dyDescent="0.2">
      <c r="A1465" s="13">
        <v>1432</v>
      </c>
      <c r="B1465" s="14" t="s">
        <v>1529</v>
      </c>
      <c r="C1465" s="14" t="s">
        <v>1697</v>
      </c>
      <c r="D1465" s="14" t="s">
        <v>1712</v>
      </c>
      <c r="E1465" s="15">
        <v>731320790380001</v>
      </c>
      <c r="F1465" s="13">
        <v>42</v>
      </c>
      <c r="G1465" s="13">
        <v>118</v>
      </c>
      <c r="H1465" s="13">
        <v>160</v>
      </c>
      <c r="I1465" s="11">
        <v>58305333.333333336</v>
      </c>
      <c r="J1465" s="11">
        <v>54674933.333333336</v>
      </c>
      <c r="K1465" s="11">
        <v>51912000</v>
      </c>
      <c r="L1465" s="11">
        <v>43260000</v>
      </c>
      <c r="M1465" s="11">
        <f t="shared" si="76"/>
        <v>41529600</v>
      </c>
      <c r="N1465" s="11">
        <f t="shared" si="77"/>
        <v>34608000</v>
      </c>
      <c r="O1465" s="70">
        <f>VLOOKUP(E1465,'طلا و جواهر سازی'!$E$3:$I$27,5,0)</f>
        <v>140000000</v>
      </c>
      <c r="P1465" s="2">
        <f>(O1465-K1465)/K1465*100</f>
        <v>169.6871628910464</v>
      </c>
    </row>
    <row r="1466" spans="1:18" ht="24" hidden="1" customHeight="1" x14ac:dyDescent="0.2">
      <c r="A1466" s="8">
        <v>1433</v>
      </c>
      <c r="B1466" s="9" t="s">
        <v>1529</v>
      </c>
      <c r="C1466" s="9" t="s">
        <v>1697</v>
      </c>
      <c r="D1466" s="9" t="s">
        <v>1713</v>
      </c>
      <c r="E1466" s="10">
        <v>731320790000011</v>
      </c>
      <c r="F1466" s="8">
        <v>20</v>
      </c>
      <c r="G1466" s="8">
        <v>55</v>
      </c>
      <c r="H1466" s="8">
        <v>75</v>
      </c>
      <c r="I1466" s="11">
        <v>20912533.333333332</v>
      </c>
      <c r="J1466" s="11">
        <v>19021200</v>
      </c>
      <c r="K1466" s="12">
        <v>20912533.333333332</v>
      </c>
      <c r="L1466" s="12">
        <v>19021200</v>
      </c>
      <c r="M1466" s="12">
        <f t="shared" si="76"/>
        <v>16730026.666666666</v>
      </c>
      <c r="N1466" s="12">
        <f t="shared" si="77"/>
        <v>15216960</v>
      </c>
      <c r="O1466" s="70"/>
      <c r="P1466" s="2">
        <f t="shared" ref="P1466:P1468" si="80">(O1466-K1466)/K1466*100</f>
        <v>-100</v>
      </c>
    </row>
    <row r="1467" spans="1:18" ht="24" customHeight="1" x14ac:dyDescent="0.2">
      <c r="A1467" s="13">
        <v>1434</v>
      </c>
      <c r="B1467" s="14" t="s">
        <v>1529</v>
      </c>
      <c r="C1467" s="14" t="s">
        <v>1697</v>
      </c>
      <c r="D1467" s="14" t="s">
        <v>1714</v>
      </c>
      <c r="E1467" s="15">
        <v>731320790130001</v>
      </c>
      <c r="F1467" s="13">
        <v>47</v>
      </c>
      <c r="G1467" s="13">
        <v>233</v>
      </c>
      <c r="H1467" s="13">
        <v>280</v>
      </c>
      <c r="I1467" s="11">
        <v>62072800</v>
      </c>
      <c r="J1467" s="11">
        <v>54525653.333333336</v>
      </c>
      <c r="K1467" s="11">
        <v>62072800</v>
      </c>
      <c r="L1467" s="11">
        <v>54525653.333333336</v>
      </c>
      <c r="M1467" s="11">
        <f t="shared" si="76"/>
        <v>49658240</v>
      </c>
      <c r="N1467" s="11">
        <f t="shared" si="77"/>
        <v>43620522.666666672</v>
      </c>
      <c r="O1467" s="70">
        <f>VLOOKUP(E1467,'طلا و جواهر سازی'!$E$3:$I$27,5,0)</f>
        <v>190000000</v>
      </c>
      <c r="P1467" s="2">
        <f t="shared" si="80"/>
        <v>206.09220141511258</v>
      </c>
    </row>
    <row r="1468" spans="1:18" ht="24" customHeight="1" x14ac:dyDescent="0.2">
      <c r="A1468" s="8">
        <v>1435</v>
      </c>
      <c r="B1468" s="9" t="s">
        <v>1529</v>
      </c>
      <c r="C1468" s="9" t="s">
        <v>1697</v>
      </c>
      <c r="D1468" s="9" t="s">
        <v>1715</v>
      </c>
      <c r="E1468" s="10">
        <v>731320790100002</v>
      </c>
      <c r="F1468" s="8">
        <v>30</v>
      </c>
      <c r="G1468" s="8">
        <v>150</v>
      </c>
      <c r="H1468" s="8">
        <v>180</v>
      </c>
      <c r="I1468" s="11">
        <v>38475733.333333336</v>
      </c>
      <c r="J1468" s="11">
        <v>33373413.333333332</v>
      </c>
      <c r="K1468" s="12">
        <v>38475733.333333336</v>
      </c>
      <c r="L1468" s="12">
        <v>33373413.333333332</v>
      </c>
      <c r="M1468" s="12">
        <f t="shared" si="76"/>
        <v>30780586.666666672</v>
      </c>
      <c r="N1468" s="12">
        <f t="shared" si="77"/>
        <v>26698730.666666668</v>
      </c>
      <c r="O1468" s="70">
        <f>VLOOKUP(E1468,'طلا و جواهر سازی'!$E$3:$I$27,5,0)</f>
        <v>140000000</v>
      </c>
      <c r="P1468" s="2">
        <f t="shared" si="80"/>
        <v>263.86570929555597</v>
      </c>
      <c r="R1468" s="2" t="s">
        <v>2328</v>
      </c>
    </row>
    <row r="1469" spans="1:18" ht="24" customHeight="1" x14ac:dyDescent="0.2">
      <c r="A1469" s="13">
        <v>1436</v>
      </c>
      <c r="B1469" s="14" t="s">
        <v>1529</v>
      </c>
      <c r="C1469" s="14" t="s">
        <v>1697</v>
      </c>
      <c r="D1469" s="14" t="s">
        <v>1716</v>
      </c>
      <c r="E1469" s="15">
        <v>731320790360001</v>
      </c>
      <c r="F1469" s="13">
        <v>70</v>
      </c>
      <c r="G1469" s="13">
        <v>120</v>
      </c>
      <c r="H1469" s="13">
        <v>190</v>
      </c>
      <c r="I1469" s="11">
        <v>41861866.666666664</v>
      </c>
      <c r="J1469" s="11">
        <v>37161680</v>
      </c>
      <c r="K1469" s="11">
        <v>41861866.666666664</v>
      </c>
      <c r="L1469" s="11">
        <v>37161680</v>
      </c>
      <c r="M1469" s="11">
        <f t="shared" si="76"/>
        <v>33489493.333333332</v>
      </c>
      <c r="N1469" s="11">
        <f t="shared" si="77"/>
        <v>29729344</v>
      </c>
      <c r="O1469" s="70">
        <f>VLOOKUP(E1469,'طلا و جواهر سازی'!$E$3:$I$27,5,0)</f>
        <v>155000000</v>
      </c>
      <c r="P1469" s="32">
        <f t="shared" si="78"/>
        <v>2.7026538074428919</v>
      </c>
      <c r="Q1469" s="58"/>
      <c r="R1469" s="2">
        <v>815789.47368421056</v>
      </c>
    </row>
    <row r="1470" spans="1:18" ht="24" customHeight="1" x14ac:dyDescent="0.2">
      <c r="A1470" s="8">
        <v>1437</v>
      </c>
      <c r="B1470" s="9" t="s">
        <v>1529</v>
      </c>
      <c r="C1470" s="9" t="s">
        <v>1697</v>
      </c>
      <c r="D1470" s="9" t="s">
        <v>1717</v>
      </c>
      <c r="E1470" s="10">
        <v>731320790350001</v>
      </c>
      <c r="F1470" s="8">
        <v>54</v>
      </c>
      <c r="G1470" s="8">
        <v>86</v>
      </c>
      <c r="H1470" s="8">
        <v>140</v>
      </c>
      <c r="I1470" s="11">
        <v>30258400</v>
      </c>
      <c r="J1470" s="11">
        <v>26525520</v>
      </c>
      <c r="K1470" s="12">
        <v>30258400</v>
      </c>
      <c r="L1470" s="12">
        <v>26525520</v>
      </c>
      <c r="M1470" s="12">
        <f t="shared" si="76"/>
        <v>24206720</v>
      </c>
      <c r="N1470" s="12">
        <f t="shared" si="77"/>
        <v>21220416</v>
      </c>
      <c r="O1470" s="70">
        <f>VLOOKUP(E1470,'طلا و جواهر سازی'!$E$3:$I$27,5,0)</f>
        <v>115000000</v>
      </c>
      <c r="P1470" s="32">
        <f t="shared" si="78"/>
        <v>2.8005975200274964</v>
      </c>
      <c r="Q1470" s="58"/>
      <c r="R1470" s="2">
        <v>821428.57142857148</v>
      </c>
    </row>
    <row r="1471" spans="1:18" ht="24" customHeight="1" x14ac:dyDescent="0.2">
      <c r="A1471" s="13">
        <v>1438</v>
      </c>
      <c r="B1471" s="14" t="s">
        <v>1529</v>
      </c>
      <c r="C1471" s="14" t="s">
        <v>1697</v>
      </c>
      <c r="D1471" s="14" t="s">
        <v>1718</v>
      </c>
      <c r="E1471" s="15">
        <v>731320790340001</v>
      </c>
      <c r="F1471" s="13">
        <v>24</v>
      </c>
      <c r="G1471" s="13">
        <v>96</v>
      </c>
      <c r="H1471" s="13">
        <v>120</v>
      </c>
      <c r="I1471" s="11">
        <v>26132266.666666668</v>
      </c>
      <c r="J1471" s="11">
        <v>22994880</v>
      </c>
      <c r="K1471" s="11">
        <v>26132266.666666668</v>
      </c>
      <c r="L1471" s="11">
        <v>22994880</v>
      </c>
      <c r="M1471" s="11">
        <f t="shared" si="76"/>
        <v>20905813.333333336</v>
      </c>
      <c r="N1471" s="11">
        <f t="shared" si="77"/>
        <v>18395904</v>
      </c>
      <c r="O1471" s="70">
        <f>VLOOKUP(E1471,'طلا و جواهر سازی'!$E$3:$I$27,5,0)</f>
        <v>125000000</v>
      </c>
      <c r="P1471" s="32">
        <f t="shared" si="78"/>
        <v>3.7833585044287519</v>
      </c>
      <c r="Q1471" s="58"/>
      <c r="R1471" s="2">
        <v>1041666.6666666666</v>
      </c>
    </row>
    <row r="1472" spans="1:18" ht="24" customHeight="1" x14ac:dyDescent="0.2">
      <c r="A1472" s="8">
        <v>1439</v>
      </c>
      <c r="B1472" s="9" t="s">
        <v>1529</v>
      </c>
      <c r="C1472" s="9" t="s">
        <v>1697</v>
      </c>
      <c r="D1472" s="9" t="s">
        <v>1719</v>
      </c>
      <c r="E1472" s="10">
        <v>731320790330001</v>
      </c>
      <c r="F1472" s="8">
        <v>52</v>
      </c>
      <c r="G1472" s="8">
        <v>128</v>
      </c>
      <c r="H1472" s="8">
        <v>180</v>
      </c>
      <c r="I1472" s="11">
        <v>38653066.666666664</v>
      </c>
      <c r="J1472" s="11">
        <v>33923626.666666664</v>
      </c>
      <c r="K1472" s="12">
        <v>38653066.666666664</v>
      </c>
      <c r="L1472" s="12">
        <v>33923626.666666664</v>
      </c>
      <c r="M1472" s="12">
        <f t="shared" si="76"/>
        <v>30922453.333333332</v>
      </c>
      <c r="N1472" s="12">
        <f t="shared" si="77"/>
        <v>27138901.333333332</v>
      </c>
      <c r="O1472" s="70">
        <f>VLOOKUP(E1472,'طلا و جواهر سازی'!$E$3:$I$27,5,0)</f>
        <v>145000000</v>
      </c>
      <c r="P1472" s="32">
        <f t="shared" si="78"/>
        <v>2.7513194295924777</v>
      </c>
      <c r="Q1472" s="58"/>
      <c r="R1472" s="2">
        <v>805555.5555555555</v>
      </c>
    </row>
    <row r="1473" spans="1:18" ht="24" customHeight="1" x14ac:dyDescent="0.2">
      <c r="A1473" s="13">
        <v>1440</v>
      </c>
      <c r="B1473" s="14" t="s">
        <v>1529</v>
      </c>
      <c r="C1473" s="14" t="s">
        <v>1697</v>
      </c>
      <c r="D1473" s="14" t="s">
        <v>1720</v>
      </c>
      <c r="E1473" s="15">
        <v>731320790030001</v>
      </c>
      <c r="F1473" s="13">
        <v>130</v>
      </c>
      <c r="G1473" s="13">
        <v>350</v>
      </c>
      <c r="H1473" s="13">
        <v>480</v>
      </c>
      <c r="I1473" s="11">
        <v>103205866.66666667</v>
      </c>
      <c r="J1473" s="11">
        <v>91362613.333333328</v>
      </c>
      <c r="K1473" s="11">
        <v>103205866.66666667</v>
      </c>
      <c r="L1473" s="11">
        <v>91362613.333333328</v>
      </c>
      <c r="M1473" s="11">
        <f t="shared" si="76"/>
        <v>82564693.333333343</v>
      </c>
      <c r="N1473" s="11">
        <f t="shared" si="77"/>
        <v>73090090.666666672</v>
      </c>
      <c r="O1473" s="70">
        <f>VLOOKUP(E1473,'طلا و جواهر سازی'!$E$3:$I$27,5,0)</f>
        <v>320000000</v>
      </c>
      <c r="P1473" s="32">
        <f t="shared" si="78"/>
        <v>2.1005989323604339</v>
      </c>
      <c r="Q1473" s="58"/>
      <c r="R1473" s="2">
        <v>666666.66666666663</v>
      </c>
    </row>
    <row r="1474" spans="1:18" ht="24" customHeight="1" x14ac:dyDescent="0.2">
      <c r="A1474" s="8">
        <v>1441</v>
      </c>
      <c r="B1474" s="9" t="s">
        <v>1529</v>
      </c>
      <c r="C1474" s="9" t="s">
        <v>1697</v>
      </c>
      <c r="D1474" s="9" t="s">
        <v>1721</v>
      </c>
      <c r="E1474" s="10" t="s">
        <v>1722</v>
      </c>
      <c r="F1474" s="8">
        <v>104</v>
      </c>
      <c r="G1474" s="8">
        <v>376</v>
      </c>
      <c r="H1474" s="8">
        <v>480</v>
      </c>
      <c r="I1474" s="11">
        <v>101809333.33333333</v>
      </c>
      <c r="J1474" s="11">
        <v>90021680</v>
      </c>
      <c r="K1474" s="12">
        <v>101809333.33333333</v>
      </c>
      <c r="L1474" s="12">
        <v>90021680</v>
      </c>
      <c r="M1474" s="12">
        <f t="shared" si="76"/>
        <v>81447466.666666672</v>
      </c>
      <c r="N1474" s="12">
        <f t="shared" si="77"/>
        <v>72017344</v>
      </c>
      <c r="O1474" s="70">
        <f>VLOOKUP(E1474,'طلا و جواهر سازی'!$E$3:$I$27,5,0)</f>
        <v>320000000</v>
      </c>
      <c r="P1474" s="32">
        <f t="shared" si="78"/>
        <v>2.1431302958471394</v>
      </c>
    </row>
    <row r="1475" spans="1:18" ht="24" hidden="1" customHeight="1" x14ac:dyDescent="0.2">
      <c r="A1475" s="13">
        <v>1442</v>
      </c>
      <c r="B1475" s="14" t="s">
        <v>1529</v>
      </c>
      <c r="C1475" s="14" t="s">
        <v>1697</v>
      </c>
      <c r="D1475" s="14" t="s">
        <v>1723</v>
      </c>
      <c r="E1475" s="15">
        <v>731320790200001</v>
      </c>
      <c r="F1475" s="13">
        <v>40</v>
      </c>
      <c r="G1475" s="13">
        <v>78</v>
      </c>
      <c r="H1475" s="13">
        <v>118</v>
      </c>
      <c r="I1475" s="11">
        <v>29386800</v>
      </c>
      <c r="J1475" s="11">
        <v>24473160</v>
      </c>
      <c r="K1475" s="11">
        <v>29386800</v>
      </c>
      <c r="L1475" s="11">
        <v>24473160</v>
      </c>
      <c r="M1475" s="11">
        <f t="shared" si="76"/>
        <v>23509440</v>
      </c>
      <c r="N1475" s="11">
        <f t="shared" si="77"/>
        <v>19578528</v>
      </c>
      <c r="O1475" s="70"/>
    </row>
    <row r="1476" spans="1:18" ht="24" customHeight="1" x14ac:dyDescent="0.2">
      <c r="A1476" s="8">
        <v>1443</v>
      </c>
      <c r="B1476" s="9" t="s">
        <v>1529</v>
      </c>
      <c r="C1476" s="9" t="s">
        <v>1697</v>
      </c>
      <c r="D1476" s="9" t="s">
        <v>1724</v>
      </c>
      <c r="E1476" s="10">
        <v>731320790320001</v>
      </c>
      <c r="F1476" s="8">
        <v>72</v>
      </c>
      <c r="G1476" s="8">
        <v>82</v>
      </c>
      <c r="H1476" s="8">
        <v>154</v>
      </c>
      <c r="I1476" s="11">
        <v>33253333.333333332</v>
      </c>
      <c r="J1476" s="11">
        <v>29314133.333333332</v>
      </c>
      <c r="K1476" s="12">
        <v>33253333.333333332</v>
      </c>
      <c r="L1476" s="12">
        <v>29314133.333333332</v>
      </c>
      <c r="M1476" s="12">
        <f t="shared" si="76"/>
        <v>26602666.666666668</v>
      </c>
      <c r="N1476" s="12">
        <f t="shared" si="77"/>
        <v>23451306.666666668</v>
      </c>
      <c r="O1476" s="70">
        <f>VLOOKUP(E1476,'طلا و جواهر سازی'!$E$3:$I$27,5,0)</f>
        <v>80000000</v>
      </c>
      <c r="P1476" s="32">
        <f t="shared" si="78"/>
        <v>1.4057738572574181</v>
      </c>
    </row>
    <row r="1477" spans="1:18" ht="24" customHeight="1" x14ac:dyDescent="0.2">
      <c r="A1477" s="13">
        <v>1444</v>
      </c>
      <c r="B1477" s="14" t="s">
        <v>1529</v>
      </c>
      <c r="C1477" s="14" t="s">
        <v>1697</v>
      </c>
      <c r="D1477" s="14" t="s">
        <v>1725</v>
      </c>
      <c r="E1477" s="15" t="s">
        <v>1726</v>
      </c>
      <c r="F1477" s="13">
        <v>72</v>
      </c>
      <c r="G1477" s="13">
        <v>82</v>
      </c>
      <c r="H1477" s="13">
        <v>154</v>
      </c>
      <c r="I1477" s="11">
        <v>37904400</v>
      </c>
      <c r="J1477" s="11">
        <v>32151840</v>
      </c>
      <c r="K1477" s="11">
        <v>37904400</v>
      </c>
      <c r="L1477" s="11">
        <v>32151840</v>
      </c>
      <c r="M1477" s="11">
        <f t="shared" si="76"/>
        <v>30323520</v>
      </c>
      <c r="N1477" s="11">
        <f t="shared" si="77"/>
        <v>25721472</v>
      </c>
      <c r="O1477" s="70">
        <f>VLOOKUP(E1477,'طلا و جواهر سازی'!$E$3:$I$27,5,0)</f>
        <v>80000000</v>
      </c>
      <c r="P1477" s="32">
        <f t="shared" si="78"/>
        <v>1.1105729150177817</v>
      </c>
    </row>
    <row r="1478" spans="1:18" ht="24" customHeight="1" x14ac:dyDescent="0.2">
      <c r="A1478" s="8">
        <v>1445</v>
      </c>
      <c r="B1478" s="9" t="s">
        <v>1529</v>
      </c>
      <c r="C1478" s="9" t="s">
        <v>1697</v>
      </c>
      <c r="D1478" s="9" t="s">
        <v>1727</v>
      </c>
      <c r="E1478" s="10">
        <v>731320790310001</v>
      </c>
      <c r="F1478" s="8">
        <v>56</v>
      </c>
      <c r="G1478" s="8">
        <v>167</v>
      </c>
      <c r="H1478" s="8">
        <v>223</v>
      </c>
      <c r="I1478" s="11">
        <v>48051733.333333336</v>
      </c>
      <c r="J1478" s="11">
        <v>42505066.666666664</v>
      </c>
      <c r="K1478" s="12">
        <v>48051733.333333336</v>
      </c>
      <c r="L1478" s="12">
        <v>42505066.666666664</v>
      </c>
      <c r="M1478" s="12">
        <f t="shared" si="76"/>
        <v>38441386.666666672</v>
      </c>
      <c r="N1478" s="12">
        <f t="shared" si="77"/>
        <v>34004053.333333336</v>
      </c>
      <c r="O1478" s="70">
        <f>VLOOKUP(E1478,'طلا و جواهر سازی'!$E$3:$I$27,5,0)</f>
        <v>165000000</v>
      </c>
      <c r="P1478" s="32">
        <f t="shared" si="78"/>
        <v>2.4337991276069122</v>
      </c>
    </row>
    <row r="1479" spans="1:18" ht="24" customHeight="1" x14ac:dyDescent="0.2">
      <c r="A1479" s="13">
        <v>1446</v>
      </c>
      <c r="B1479" s="14" t="s">
        <v>1529</v>
      </c>
      <c r="C1479" s="14" t="s">
        <v>1697</v>
      </c>
      <c r="D1479" s="14" t="s">
        <v>1728</v>
      </c>
      <c r="E1479" s="15">
        <v>731320790040002</v>
      </c>
      <c r="F1479" s="13">
        <v>123</v>
      </c>
      <c r="G1479" s="13">
        <v>215</v>
      </c>
      <c r="H1479" s="13">
        <v>338</v>
      </c>
      <c r="I1479" s="11">
        <v>76642933.333333328</v>
      </c>
      <c r="J1479" s="11">
        <v>68144426.666666672</v>
      </c>
      <c r="K1479" s="11">
        <v>76642933.333333328</v>
      </c>
      <c r="L1479" s="11">
        <v>68144426.666666672</v>
      </c>
      <c r="M1479" s="11">
        <f t="shared" si="76"/>
        <v>61314346.666666664</v>
      </c>
      <c r="N1479" s="11">
        <f t="shared" si="77"/>
        <v>54515541.333333343</v>
      </c>
      <c r="O1479" s="70">
        <f>VLOOKUP(E1479,'طلا و جواهر سازی'!$E$3:$I$27,5,0)</f>
        <v>220000000</v>
      </c>
      <c r="P1479" s="32">
        <f t="shared" si="78"/>
        <v>1.8704538100490242</v>
      </c>
    </row>
    <row r="1480" spans="1:18" ht="24" customHeight="1" x14ac:dyDescent="0.2">
      <c r="A1480" s="8">
        <v>1447</v>
      </c>
      <c r="B1480" s="9" t="s">
        <v>1529</v>
      </c>
      <c r="C1480" s="9" t="s">
        <v>1697</v>
      </c>
      <c r="D1480" s="9" t="s">
        <v>1729</v>
      </c>
      <c r="E1480" s="10">
        <v>731320790050001</v>
      </c>
      <c r="F1480" s="8">
        <v>56</v>
      </c>
      <c r="G1480" s="8">
        <v>201</v>
      </c>
      <c r="H1480" s="8">
        <v>257</v>
      </c>
      <c r="I1480" s="11">
        <v>56278133.333333336</v>
      </c>
      <c r="J1480" s="11">
        <v>49983226.666666664</v>
      </c>
      <c r="K1480" s="12">
        <v>56278133.333333336</v>
      </c>
      <c r="L1480" s="12">
        <v>49983226.666666664</v>
      </c>
      <c r="M1480" s="12">
        <f t="shared" si="76"/>
        <v>45022506.666666672</v>
      </c>
      <c r="N1480" s="12">
        <f t="shared" si="77"/>
        <v>39986581.333333336</v>
      </c>
      <c r="O1480" s="70">
        <f>VLOOKUP(E1480,'طلا و جواهر سازی'!$E$3:$I$27,5,0)</f>
        <v>185000000</v>
      </c>
      <c r="P1480" s="32">
        <f t="shared" si="78"/>
        <v>2.287244779499912</v>
      </c>
    </row>
    <row r="1481" spans="1:18" ht="24" customHeight="1" x14ac:dyDescent="0.2">
      <c r="A1481" s="13">
        <v>1448</v>
      </c>
      <c r="B1481" s="14" t="s">
        <v>1529</v>
      </c>
      <c r="C1481" s="14" t="s">
        <v>1697</v>
      </c>
      <c r="D1481" s="14" t="s">
        <v>1730</v>
      </c>
      <c r="E1481" s="15">
        <v>311130790010001</v>
      </c>
      <c r="F1481" s="13">
        <v>164</v>
      </c>
      <c r="G1481" s="13">
        <v>271</v>
      </c>
      <c r="H1481" s="13">
        <v>435</v>
      </c>
      <c r="I1481" s="11">
        <v>106692066.66666667</v>
      </c>
      <c r="J1481" s="11">
        <v>95018720</v>
      </c>
      <c r="K1481" s="11">
        <v>106692066.66666667</v>
      </c>
      <c r="L1481" s="11">
        <v>95018720</v>
      </c>
      <c r="M1481" s="11">
        <f t="shared" si="76"/>
        <v>85353653.333333343</v>
      </c>
      <c r="N1481" s="11">
        <f t="shared" si="77"/>
        <v>76014976</v>
      </c>
      <c r="O1481" s="70">
        <f>VLOOKUP(E1481,'طلا و جواهر سازی'!$E$3:$I$27,5,0)</f>
        <v>250000000</v>
      </c>
      <c r="P1481" s="32">
        <f t="shared" si="78"/>
        <v>1.3431920273984754</v>
      </c>
    </row>
    <row r="1482" spans="1:18" ht="24" hidden="1" customHeight="1" x14ac:dyDescent="0.2">
      <c r="A1482" s="8">
        <v>1449</v>
      </c>
      <c r="B1482" s="9" t="s">
        <v>1529</v>
      </c>
      <c r="C1482" s="9" t="s">
        <v>1697</v>
      </c>
      <c r="D1482" s="9" t="s">
        <v>1731</v>
      </c>
      <c r="E1482" s="10">
        <v>311130790010011</v>
      </c>
      <c r="F1482" s="8">
        <v>51</v>
      </c>
      <c r="G1482" s="8">
        <v>29</v>
      </c>
      <c r="H1482" s="8">
        <v>80</v>
      </c>
      <c r="I1482" s="11">
        <v>19628333.333333332</v>
      </c>
      <c r="J1482" s="11">
        <v>17243946.666666668</v>
      </c>
      <c r="K1482" s="12">
        <v>19628333.333333332</v>
      </c>
      <c r="L1482" s="12">
        <v>17243946.666666668</v>
      </c>
      <c r="M1482" s="12">
        <f t="shared" si="76"/>
        <v>15702666.666666666</v>
      </c>
      <c r="N1482" s="12">
        <f t="shared" si="77"/>
        <v>13795157.333333336</v>
      </c>
      <c r="O1482" s="70"/>
    </row>
    <row r="1483" spans="1:18" ht="24" customHeight="1" x14ac:dyDescent="0.2">
      <c r="A1483" s="13">
        <v>1450</v>
      </c>
      <c r="B1483" s="14" t="s">
        <v>1529</v>
      </c>
      <c r="C1483" s="14" t="s">
        <v>1697</v>
      </c>
      <c r="D1483" s="14" t="s">
        <v>1732</v>
      </c>
      <c r="E1483" s="15">
        <v>731320790210001</v>
      </c>
      <c r="F1483" s="13">
        <v>63</v>
      </c>
      <c r="G1483" s="13">
        <v>137</v>
      </c>
      <c r="H1483" s="13">
        <v>200</v>
      </c>
      <c r="I1483" s="11">
        <v>42628533.333333336</v>
      </c>
      <c r="J1483" s="11">
        <v>37593386.666666664</v>
      </c>
      <c r="K1483" s="11">
        <v>42628533.333333336</v>
      </c>
      <c r="L1483" s="11">
        <v>37593386.666666664</v>
      </c>
      <c r="M1483" s="11">
        <f t="shared" si="76"/>
        <v>34102826.666666672</v>
      </c>
      <c r="N1483" s="11">
        <f t="shared" si="77"/>
        <v>30074709.333333332</v>
      </c>
      <c r="O1483" s="70">
        <f>VLOOKUP(E1483,'طلا و جواهر سازی'!$E$3:$I$27,5,0)</f>
        <v>162000000</v>
      </c>
      <c r="P1483" s="32">
        <f t="shared" si="78"/>
        <v>2.8002714926465524</v>
      </c>
    </row>
    <row r="1484" spans="1:18" ht="24" customHeight="1" x14ac:dyDescent="0.2">
      <c r="A1484" s="8">
        <v>1451</v>
      </c>
      <c r="B1484" s="9" t="s">
        <v>1529</v>
      </c>
      <c r="C1484" s="9" t="s">
        <v>1697</v>
      </c>
      <c r="D1484" s="9" t="s">
        <v>1733</v>
      </c>
      <c r="E1484" s="10" t="s">
        <v>1734</v>
      </c>
      <c r="F1484" s="8">
        <v>36</v>
      </c>
      <c r="G1484" s="8">
        <v>52</v>
      </c>
      <c r="H1484" s="8">
        <v>88</v>
      </c>
      <c r="I1484" s="11">
        <v>21536400</v>
      </c>
      <c r="J1484" s="11">
        <v>18432640</v>
      </c>
      <c r="K1484" s="12">
        <v>21536400</v>
      </c>
      <c r="L1484" s="12">
        <v>18432640</v>
      </c>
      <c r="M1484" s="12">
        <f t="shared" si="76"/>
        <v>17229120</v>
      </c>
      <c r="N1484" s="12">
        <f t="shared" si="77"/>
        <v>14746112</v>
      </c>
      <c r="O1484" s="70">
        <f>VLOOKUP(E1484,'طلا و جواهر سازی'!$E$3:$I$27,5,0)</f>
        <v>75000000</v>
      </c>
      <c r="P1484" s="32">
        <f t="shared" si="78"/>
        <v>2.4824761798629296</v>
      </c>
    </row>
    <row r="1485" spans="1:18" ht="24" customHeight="1" x14ac:dyDescent="0.2">
      <c r="A1485" s="13">
        <v>1452</v>
      </c>
      <c r="B1485" s="14" t="s">
        <v>1529</v>
      </c>
      <c r="C1485" s="14" t="s">
        <v>1697</v>
      </c>
      <c r="D1485" s="14" t="s">
        <v>1735</v>
      </c>
      <c r="E1485" s="15">
        <v>731320790370002</v>
      </c>
      <c r="F1485" s="13">
        <v>40</v>
      </c>
      <c r="G1485" s="13">
        <v>160</v>
      </c>
      <c r="H1485" s="13">
        <v>200</v>
      </c>
      <c r="I1485" s="11">
        <v>43300266.666666664</v>
      </c>
      <c r="J1485" s="11">
        <v>38403066.666666664</v>
      </c>
      <c r="K1485" s="11">
        <v>43300266.666666664</v>
      </c>
      <c r="L1485" s="11">
        <v>38403066.666666664</v>
      </c>
      <c r="M1485" s="11">
        <f t="shared" si="76"/>
        <v>34640213.333333336</v>
      </c>
      <c r="N1485" s="11">
        <f t="shared" si="77"/>
        <v>30722453.333333332</v>
      </c>
      <c r="O1485" s="70">
        <f>VLOOKUP(E1485,'طلا و جواهر سازی'!E$27:$I36,5,0)</f>
        <v>160000000</v>
      </c>
      <c r="P1485" s="32">
        <f t="shared" si="78"/>
        <v>2.6951273587229645</v>
      </c>
    </row>
    <row r="1486" spans="1:18" ht="24" hidden="1" customHeight="1" x14ac:dyDescent="0.2">
      <c r="A1486" s="8">
        <v>1453</v>
      </c>
      <c r="B1486" s="9" t="s">
        <v>1529</v>
      </c>
      <c r="C1486" s="9" t="s">
        <v>1736</v>
      </c>
      <c r="D1486" s="9" t="s">
        <v>1737</v>
      </c>
      <c r="E1486" s="10">
        <v>331530890010002</v>
      </c>
      <c r="F1486" s="8">
        <v>47</v>
      </c>
      <c r="G1486" s="8">
        <v>108</v>
      </c>
      <c r="H1486" s="8">
        <v>155</v>
      </c>
      <c r="I1486" s="11">
        <v>37376506.666666664</v>
      </c>
      <c r="J1486" s="11">
        <v>33984800</v>
      </c>
      <c r="K1486" s="12">
        <v>37376506.666666664</v>
      </c>
      <c r="L1486" s="12">
        <v>33984800</v>
      </c>
      <c r="M1486" s="12">
        <f t="shared" si="76"/>
        <v>29901205.333333332</v>
      </c>
      <c r="N1486" s="12">
        <f t="shared" si="77"/>
        <v>27187840</v>
      </c>
      <c r="O1486" s="2">
        <f t="shared" ref="O1486:O1538" si="81">K1486+K1486*P1486</f>
        <v>44851808</v>
      </c>
      <c r="P1486" s="32">
        <v>0.2</v>
      </c>
    </row>
    <row r="1487" spans="1:18" ht="24" hidden="1" customHeight="1" x14ac:dyDescent="0.2">
      <c r="A1487" s="13">
        <v>1454</v>
      </c>
      <c r="B1487" s="14" t="s">
        <v>1529</v>
      </c>
      <c r="C1487" s="14" t="s">
        <v>1736</v>
      </c>
      <c r="D1487" s="14" t="s">
        <v>1738</v>
      </c>
      <c r="E1487" s="15">
        <v>731820890040001</v>
      </c>
      <c r="F1487" s="13">
        <v>49</v>
      </c>
      <c r="G1487" s="13">
        <v>186</v>
      </c>
      <c r="H1487" s="13">
        <v>235</v>
      </c>
      <c r="I1487" s="11">
        <v>48151040</v>
      </c>
      <c r="J1487" s="11">
        <v>43323786.666666664</v>
      </c>
      <c r="K1487" s="11">
        <v>48151040</v>
      </c>
      <c r="L1487" s="11">
        <v>43323786.666666664</v>
      </c>
      <c r="M1487" s="11">
        <f t="shared" si="76"/>
        <v>38520832</v>
      </c>
      <c r="N1487" s="11">
        <f t="shared" si="77"/>
        <v>34659029.333333336</v>
      </c>
      <c r="O1487" s="2">
        <f t="shared" si="81"/>
        <v>57781248</v>
      </c>
      <c r="P1487" s="32">
        <v>0.2</v>
      </c>
    </row>
    <row r="1488" spans="1:18" ht="24" hidden="1" customHeight="1" x14ac:dyDescent="0.2">
      <c r="A1488" s="8">
        <v>1455</v>
      </c>
      <c r="B1488" s="9" t="s">
        <v>1529</v>
      </c>
      <c r="C1488" s="9" t="s">
        <v>1736</v>
      </c>
      <c r="D1488" s="9" t="s">
        <v>1739</v>
      </c>
      <c r="E1488" s="10">
        <v>731820890030002</v>
      </c>
      <c r="F1488" s="8">
        <v>41</v>
      </c>
      <c r="G1488" s="8">
        <v>114</v>
      </c>
      <c r="H1488" s="8">
        <v>155</v>
      </c>
      <c r="I1488" s="11">
        <v>31294080</v>
      </c>
      <c r="J1488" s="11">
        <v>28043120</v>
      </c>
      <c r="K1488" s="12">
        <v>31294080</v>
      </c>
      <c r="L1488" s="12">
        <v>28043120</v>
      </c>
      <c r="M1488" s="12">
        <f t="shared" si="76"/>
        <v>25035264</v>
      </c>
      <c r="N1488" s="12">
        <f t="shared" si="77"/>
        <v>22434496</v>
      </c>
      <c r="O1488" s="2">
        <f t="shared" si="81"/>
        <v>37552896</v>
      </c>
      <c r="P1488" s="32">
        <v>0.2</v>
      </c>
    </row>
    <row r="1489" spans="1:16" ht="24" hidden="1" customHeight="1" x14ac:dyDescent="0.2">
      <c r="A1489" s="13">
        <v>1456</v>
      </c>
      <c r="B1489" s="14" t="s">
        <v>1529</v>
      </c>
      <c r="C1489" s="14" t="s">
        <v>1736</v>
      </c>
      <c r="D1489" s="14" t="s">
        <v>1740</v>
      </c>
      <c r="E1489" s="15">
        <v>731820890010002</v>
      </c>
      <c r="F1489" s="13">
        <v>35</v>
      </c>
      <c r="G1489" s="13">
        <v>95</v>
      </c>
      <c r="H1489" s="13">
        <v>130</v>
      </c>
      <c r="I1489" s="11">
        <v>26458720</v>
      </c>
      <c r="J1489" s="11">
        <v>23921173.333333332</v>
      </c>
      <c r="K1489" s="11">
        <v>26458720</v>
      </c>
      <c r="L1489" s="11">
        <v>23921173.333333332</v>
      </c>
      <c r="M1489" s="11">
        <f t="shared" si="76"/>
        <v>21166976</v>
      </c>
      <c r="N1489" s="11">
        <f t="shared" si="77"/>
        <v>19136938.666666668</v>
      </c>
      <c r="O1489" s="2">
        <f t="shared" si="81"/>
        <v>31750464</v>
      </c>
      <c r="P1489" s="32">
        <v>0.2</v>
      </c>
    </row>
    <row r="1490" spans="1:16" ht="24" hidden="1" customHeight="1" x14ac:dyDescent="0.2">
      <c r="A1490" s="8">
        <v>1457</v>
      </c>
      <c r="B1490" s="9" t="s">
        <v>1529</v>
      </c>
      <c r="C1490" s="9" t="s">
        <v>1736</v>
      </c>
      <c r="D1490" s="9" t="s">
        <v>1741</v>
      </c>
      <c r="E1490" s="10">
        <v>731820890060001</v>
      </c>
      <c r="F1490" s="8">
        <v>35</v>
      </c>
      <c r="G1490" s="8">
        <v>80</v>
      </c>
      <c r="H1490" s="8">
        <v>115</v>
      </c>
      <c r="I1490" s="11">
        <v>23167680</v>
      </c>
      <c r="J1490" s="11">
        <v>20891360</v>
      </c>
      <c r="K1490" s="12">
        <v>23167680</v>
      </c>
      <c r="L1490" s="12">
        <v>20891360</v>
      </c>
      <c r="M1490" s="12">
        <f t="shared" si="76"/>
        <v>18534144</v>
      </c>
      <c r="N1490" s="12">
        <f t="shared" si="77"/>
        <v>16713088</v>
      </c>
      <c r="O1490" s="2">
        <f t="shared" si="81"/>
        <v>27801216</v>
      </c>
      <c r="P1490" s="32">
        <v>0.2</v>
      </c>
    </row>
    <row r="1491" spans="1:16" ht="24" hidden="1" customHeight="1" x14ac:dyDescent="0.2">
      <c r="A1491" s="13">
        <v>1458</v>
      </c>
      <c r="B1491" s="14" t="s">
        <v>1529</v>
      </c>
      <c r="C1491" s="14" t="s">
        <v>1736</v>
      </c>
      <c r="D1491" s="14" t="s">
        <v>1742</v>
      </c>
      <c r="E1491" s="15">
        <v>731820890070001</v>
      </c>
      <c r="F1491" s="13">
        <v>79</v>
      </c>
      <c r="G1491" s="13">
        <v>246</v>
      </c>
      <c r="H1491" s="13">
        <v>325</v>
      </c>
      <c r="I1491" s="11">
        <v>65225600</v>
      </c>
      <c r="J1491" s="11">
        <v>59004106.666666664</v>
      </c>
      <c r="K1491" s="11">
        <v>65225600</v>
      </c>
      <c r="L1491" s="11">
        <v>59004106.666666664</v>
      </c>
      <c r="M1491" s="11">
        <f t="shared" si="76"/>
        <v>52180480</v>
      </c>
      <c r="N1491" s="11">
        <f t="shared" si="77"/>
        <v>47203285.333333336</v>
      </c>
      <c r="O1491" s="2">
        <f t="shared" si="81"/>
        <v>78270720</v>
      </c>
      <c r="P1491" s="32">
        <v>0.2</v>
      </c>
    </row>
    <row r="1492" spans="1:16" ht="24" hidden="1" customHeight="1" x14ac:dyDescent="0.2">
      <c r="A1492" s="8">
        <v>1459</v>
      </c>
      <c r="B1492" s="9" t="s">
        <v>1529</v>
      </c>
      <c r="C1492" s="9" t="s">
        <v>1736</v>
      </c>
      <c r="D1492" s="9" t="s">
        <v>1743</v>
      </c>
      <c r="E1492" s="10">
        <v>731620890020001</v>
      </c>
      <c r="F1492" s="8">
        <v>37</v>
      </c>
      <c r="G1492" s="8">
        <v>103</v>
      </c>
      <c r="H1492" s="8">
        <v>140</v>
      </c>
      <c r="I1492" s="11">
        <v>28768640</v>
      </c>
      <c r="J1492" s="11">
        <v>26077306.666666668</v>
      </c>
      <c r="K1492" s="12">
        <v>28768640</v>
      </c>
      <c r="L1492" s="12">
        <v>26077306.666666668</v>
      </c>
      <c r="M1492" s="12">
        <f t="shared" si="76"/>
        <v>23014912</v>
      </c>
      <c r="N1492" s="12">
        <f t="shared" si="77"/>
        <v>20861845.333333336</v>
      </c>
      <c r="O1492" s="2">
        <f t="shared" si="81"/>
        <v>34522368</v>
      </c>
      <c r="P1492" s="32">
        <v>0.2</v>
      </c>
    </row>
    <row r="1493" spans="1:16" ht="24" hidden="1" customHeight="1" x14ac:dyDescent="0.2">
      <c r="A1493" s="13">
        <v>1460</v>
      </c>
      <c r="B1493" s="14" t="s">
        <v>1529</v>
      </c>
      <c r="C1493" s="14" t="s">
        <v>1736</v>
      </c>
      <c r="D1493" s="14" t="s">
        <v>1744</v>
      </c>
      <c r="E1493" s="15">
        <v>731820890100001</v>
      </c>
      <c r="F1493" s="13">
        <v>36</v>
      </c>
      <c r="G1493" s="13">
        <v>99</v>
      </c>
      <c r="H1493" s="13">
        <v>135</v>
      </c>
      <c r="I1493" s="11">
        <v>27350560</v>
      </c>
      <c r="J1493" s="11">
        <v>24635653.333333332</v>
      </c>
      <c r="K1493" s="11">
        <v>27350560</v>
      </c>
      <c r="L1493" s="11">
        <v>24635653.333333332</v>
      </c>
      <c r="M1493" s="11">
        <f t="shared" si="76"/>
        <v>21880448</v>
      </c>
      <c r="N1493" s="11">
        <f t="shared" si="77"/>
        <v>19708522.666666668</v>
      </c>
      <c r="O1493" s="2">
        <f t="shared" si="81"/>
        <v>32820672</v>
      </c>
      <c r="P1493" s="32">
        <v>0.2</v>
      </c>
    </row>
    <row r="1494" spans="1:16" ht="24" hidden="1" customHeight="1" x14ac:dyDescent="0.2">
      <c r="A1494" s="8">
        <v>1461</v>
      </c>
      <c r="B1494" s="9" t="s">
        <v>1529</v>
      </c>
      <c r="C1494" s="9" t="s">
        <v>1736</v>
      </c>
      <c r="D1494" s="9" t="s">
        <v>1745</v>
      </c>
      <c r="E1494" s="10">
        <v>731820890110001</v>
      </c>
      <c r="F1494" s="8">
        <v>43</v>
      </c>
      <c r="G1494" s="8">
        <v>122</v>
      </c>
      <c r="H1494" s="8">
        <v>165</v>
      </c>
      <c r="I1494" s="11">
        <v>33512320</v>
      </c>
      <c r="J1494" s="11">
        <v>30073973.333333332</v>
      </c>
      <c r="K1494" s="12">
        <v>33512320</v>
      </c>
      <c r="L1494" s="12">
        <v>30073973.333333332</v>
      </c>
      <c r="M1494" s="12">
        <f t="shared" si="76"/>
        <v>26809856</v>
      </c>
      <c r="N1494" s="12">
        <f t="shared" si="77"/>
        <v>24059178.666666668</v>
      </c>
      <c r="O1494" s="2">
        <f t="shared" si="81"/>
        <v>40214784</v>
      </c>
      <c r="P1494" s="32">
        <v>0.2</v>
      </c>
    </row>
    <row r="1495" spans="1:16" ht="24" hidden="1" customHeight="1" x14ac:dyDescent="0.2">
      <c r="A1495" s="13">
        <v>1462</v>
      </c>
      <c r="B1495" s="14" t="s">
        <v>1529</v>
      </c>
      <c r="C1495" s="14" t="s">
        <v>1736</v>
      </c>
      <c r="D1495" s="14" t="s">
        <v>1746</v>
      </c>
      <c r="E1495" s="15">
        <v>731620890010001</v>
      </c>
      <c r="F1495" s="13">
        <v>65</v>
      </c>
      <c r="G1495" s="13">
        <v>235</v>
      </c>
      <c r="H1495" s="13">
        <v>300</v>
      </c>
      <c r="I1495" s="11">
        <v>60146400</v>
      </c>
      <c r="J1495" s="11">
        <v>54448880</v>
      </c>
      <c r="K1495" s="11">
        <v>60146400</v>
      </c>
      <c r="L1495" s="11">
        <v>54448880</v>
      </c>
      <c r="M1495" s="11">
        <f t="shared" si="76"/>
        <v>48117120</v>
      </c>
      <c r="N1495" s="11">
        <f t="shared" si="77"/>
        <v>43559104</v>
      </c>
      <c r="O1495" s="2">
        <f t="shared" si="81"/>
        <v>72175680</v>
      </c>
      <c r="P1495" s="32">
        <v>0.2</v>
      </c>
    </row>
    <row r="1496" spans="1:16" ht="24" hidden="1" customHeight="1" x14ac:dyDescent="0.2">
      <c r="A1496" s="8">
        <v>1463</v>
      </c>
      <c r="B1496" s="9" t="s">
        <v>1529</v>
      </c>
      <c r="C1496" s="9" t="s">
        <v>1736</v>
      </c>
      <c r="D1496" s="9" t="s">
        <v>1747</v>
      </c>
      <c r="E1496" s="10" t="s">
        <v>1748</v>
      </c>
      <c r="F1496" s="8">
        <v>33</v>
      </c>
      <c r="G1496" s="8">
        <v>147</v>
      </c>
      <c r="H1496" s="8">
        <v>180</v>
      </c>
      <c r="I1496" s="11">
        <v>42377520</v>
      </c>
      <c r="J1496" s="11">
        <v>37428040</v>
      </c>
      <c r="K1496" s="12">
        <v>42377520</v>
      </c>
      <c r="L1496" s="12">
        <v>37428040</v>
      </c>
      <c r="M1496" s="12">
        <f t="shared" si="76"/>
        <v>33902016</v>
      </c>
      <c r="N1496" s="12">
        <f t="shared" si="77"/>
        <v>29942432</v>
      </c>
      <c r="O1496" s="2">
        <f t="shared" si="81"/>
        <v>50853024</v>
      </c>
      <c r="P1496" s="32">
        <v>0.2</v>
      </c>
    </row>
    <row r="1497" spans="1:16" ht="24" hidden="1" customHeight="1" x14ac:dyDescent="0.2">
      <c r="A1497" s="13">
        <v>1464</v>
      </c>
      <c r="B1497" s="14" t="s">
        <v>1529</v>
      </c>
      <c r="C1497" s="14" t="s">
        <v>1736</v>
      </c>
      <c r="D1497" s="14" t="s">
        <v>1749</v>
      </c>
      <c r="E1497" s="15">
        <v>731620890030001</v>
      </c>
      <c r="F1497" s="13">
        <v>29</v>
      </c>
      <c r="G1497" s="13">
        <v>76</v>
      </c>
      <c r="H1497" s="13">
        <v>105</v>
      </c>
      <c r="I1497" s="11">
        <v>22372640</v>
      </c>
      <c r="J1497" s="11">
        <v>20286426.666666668</v>
      </c>
      <c r="K1497" s="11">
        <v>22372640</v>
      </c>
      <c r="L1497" s="11">
        <v>20286426.666666668</v>
      </c>
      <c r="M1497" s="11">
        <f t="shared" si="76"/>
        <v>17898112</v>
      </c>
      <c r="N1497" s="11">
        <f t="shared" si="77"/>
        <v>16229141.333333336</v>
      </c>
      <c r="O1497" s="2">
        <f t="shared" si="81"/>
        <v>26847168</v>
      </c>
      <c r="P1497" s="32">
        <v>0.2</v>
      </c>
    </row>
    <row r="1498" spans="1:16" ht="24" hidden="1" customHeight="1" x14ac:dyDescent="0.2">
      <c r="A1498" s="8">
        <v>1465</v>
      </c>
      <c r="B1498" s="9" t="s">
        <v>1529</v>
      </c>
      <c r="C1498" s="9" t="s">
        <v>1736</v>
      </c>
      <c r="D1498" s="9" t="s">
        <v>1750</v>
      </c>
      <c r="E1498" s="10" t="s">
        <v>1751</v>
      </c>
      <c r="F1498" s="8">
        <v>36</v>
      </c>
      <c r="G1498" s="8">
        <v>40</v>
      </c>
      <c r="H1498" s="8">
        <v>76</v>
      </c>
      <c r="I1498" s="11">
        <v>18137280</v>
      </c>
      <c r="J1498" s="11">
        <v>15804880</v>
      </c>
      <c r="K1498" s="12">
        <v>18137280</v>
      </c>
      <c r="L1498" s="12">
        <v>15804880</v>
      </c>
      <c r="M1498" s="12">
        <f t="shared" si="76"/>
        <v>14509824</v>
      </c>
      <c r="N1498" s="12">
        <f t="shared" si="77"/>
        <v>12643904</v>
      </c>
      <c r="O1498" s="2">
        <f t="shared" si="81"/>
        <v>21764736</v>
      </c>
      <c r="P1498" s="32">
        <v>0.2</v>
      </c>
    </row>
    <row r="1499" spans="1:16" ht="24" hidden="1" customHeight="1" x14ac:dyDescent="0.2">
      <c r="A1499" s="13">
        <v>1466</v>
      </c>
      <c r="B1499" s="14" t="s">
        <v>1529</v>
      </c>
      <c r="C1499" s="14" t="s">
        <v>1736</v>
      </c>
      <c r="D1499" s="14" t="s">
        <v>1752</v>
      </c>
      <c r="E1499" s="15">
        <v>731820890180002</v>
      </c>
      <c r="F1499" s="13">
        <v>36</v>
      </c>
      <c r="G1499" s="13">
        <v>119</v>
      </c>
      <c r="H1499" s="13">
        <v>155</v>
      </c>
      <c r="I1499" s="11">
        <v>33430720</v>
      </c>
      <c r="J1499" s="11">
        <v>30363253.333333332</v>
      </c>
      <c r="K1499" s="11">
        <v>33430720</v>
      </c>
      <c r="L1499" s="11">
        <v>30363253.333333332</v>
      </c>
      <c r="M1499" s="11">
        <f t="shared" si="76"/>
        <v>26744576</v>
      </c>
      <c r="N1499" s="11">
        <f t="shared" si="77"/>
        <v>24290602.666666668</v>
      </c>
      <c r="O1499" s="2">
        <f t="shared" si="81"/>
        <v>40116864</v>
      </c>
      <c r="P1499" s="32">
        <v>0.2</v>
      </c>
    </row>
    <row r="1500" spans="1:16" ht="24" hidden="1" customHeight="1" x14ac:dyDescent="0.2">
      <c r="A1500" s="8">
        <v>1467</v>
      </c>
      <c r="B1500" s="9" t="s">
        <v>1529</v>
      </c>
      <c r="C1500" s="9" t="s">
        <v>1736</v>
      </c>
      <c r="D1500" s="9" t="s">
        <v>1753</v>
      </c>
      <c r="E1500" s="10" t="s">
        <v>1754</v>
      </c>
      <c r="F1500" s="8">
        <v>24</v>
      </c>
      <c r="G1500" s="8">
        <v>306</v>
      </c>
      <c r="H1500" s="8">
        <v>330</v>
      </c>
      <c r="I1500" s="11">
        <v>76128720</v>
      </c>
      <c r="J1500" s="11">
        <v>66736760</v>
      </c>
      <c r="K1500" s="12">
        <v>76128720</v>
      </c>
      <c r="L1500" s="12">
        <v>66736760</v>
      </c>
      <c r="M1500" s="12">
        <f t="shared" si="76"/>
        <v>60902976</v>
      </c>
      <c r="N1500" s="12">
        <f t="shared" si="77"/>
        <v>53389408</v>
      </c>
      <c r="O1500" s="2">
        <f t="shared" si="81"/>
        <v>91354464</v>
      </c>
      <c r="P1500" s="32">
        <v>0.2</v>
      </c>
    </row>
    <row r="1501" spans="1:16" ht="24" hidden="1" customHeight="1" x14ac:dyDescent="0.2">
      <c r="A1501" s="13">
        <v>1468</v>
      </c>
      <c r="B1501" s="14" t="s">
        <v>1529</v>
      </c>
      <c r="C1501" s="14" t="s">
        <v>1736</v>
      </c>
      <c r="D1501" s="14" t="s">
        <v>1755</v>
      </c>
      <c r="E1501" s="15" t="s">
        <v>1756</v>
      </c>
      <c r="F1501" s="13">
        <v>24</v>
      </c>
      <c r="G1501" s="13">
        <v>426</v>
      </c>
      <c r="H1501" s="13">
        <v>450</v>
      </c>
      <c r="I1501" s="11">
        <v>104630160</v>
      </c>
      <c r="J1501" s="11">
        <v>90867640</v>
      </c>
      <c r="K1501" s="11">
        <v>104630160</v>
      </c>
      <c r="L1501" s="11">
        <v>90867640</v>
      </c>
      <c r="M1501" s="11">
        <f t="shared" si="76"/>
        <v>83704128</v>
      </c>
      <c r="N1501" s="11">
        <f t="shared" si="77"/>
        <v>72694112</v>
      </c>
      <c r="O1501" s="2">
        <f t="shared" si="81"/>
        <v>125556192</v>
      </c>
      <c r="P1501" s="32">
        <v>0.2</v>
      </c>
    </row>
    <row r="1502" spans="1:16" ht="24" hidden="1" customHeight="1" x14ac:dyDescent="0.2">
      <c r="A1502" s="8">
        <v>1469</v>
      </c>
      <c r="B1502" s="9" t="s">
        <v>1529</v>
      </c>
      <c r="C1502" s="9" t="s">
        <v>1736</v>
      </c>
      <c r="D1502" s="9" t="s">
        <v>1757</v>
      </c>
      <c r="E1502" s="10" t="s">
        <v>1758</v>
      </c>
      <c r="F1502" s="8">
        <v>24</v>
      </c>
      <c r="G1502" s="8">
        <v>426</v>
      </c>
      <c r="H1502" s="8">
        <v>450</v>
      </c>
      <c r="I1502" s="11">
        <v>104358000</v>
      </c>
      <c r="J1502" s="11">
        <v>91190200</v>
      </c>
      <c r="K1502" s="12">
        <v>104358000</v>
      </c>
      <c r="L1502" s="12">
        <v>91190200</v>
      </c>
      <c r="M1502" s="12">
        <f t="shared" si="76"/>
        <v>83486400</v>
      </c>
      <c r="N1502" s="12">
        <f t="shared" si="77"/>
        <v>72952160</v>
      </c>
      <c r="O1502" s="2">
        <f t="shared" si="81"/>
        <v>125229600</v>
      </c>
      <c r="P1502" s="32">
        <v>0.2</v>
      </c>
    </row>
    <row r="1503" spans="1:16" ht="24" hidden="1" customHeight="1" x14ac:dyDescent="0.2">
      <c r="A1503" s="13">
        <v>1470</v>
      </c>
      <c r="B1503" s="14" t="s">
        <v>1529</v>
      </c>
      <c r="C1503" s="14" t="s">
        <v>1736</v>
      </c>
      <c r="D1503" s="14" t="s">
        <v>1759</v>
      </c>
      <c r="E1503" s="15">
        <v>731820890210001</v>
      </c>
      <c r="F1503" s="13">
        <v>27</v>
      </c>
      <c r="G1503" s="13">
        <v>83</v>
      </c>
      <c r="H1503" s="13">
        <v>110</v>
      </c>
      <c r="I1503" s="11">
        <v>22320640</v>
      </c>
      <c r="J1503" s="11">
        <v>20154533.333333332</v>
      </c>
      <c r="K1503" s="11">
        <v>22320640</v>
      </c>
      <c r="L1503" s="11">
        <v>20154533.333333332</v>
      </c>
      <c r="M1503" s="11">
        <f t="shared" si="76"/>
        <v>17856512</v>
      </c>
      <c r="N1503" s="11">
        <f t="shared" si="77"/>
        <v>16123626.666666666</v>
      </c>
      <c r="O1503" s="2">
        <f t="shared" si="81"/>
        <v>26784768</v>
      </c>
      <c r="P1503" s="32">
        <v>0.2</v>
      </c>
    </row>
    <row r="1504" spans="1:16" ht="24" hidden="1" customHeight="1" x14ac:dyDescent="0.2">
      <c r="A1504" s="8">
        <v>1471</v>
      </c>
      <c r="B1504" s="9" t="s">
        <v>1529</v>
      </c>
      <c r="C1504" s="9" t="s">
        <v>1736</v>
      </c>
      <c r="D1504" s="9" t="s">
        <v>1760</v>
      </c>
      <c r="E1504" s="10">
        <v>731820890130002</v>
      </c>
      <c r="F1504" s="8">
        <v>58</v>
      </c>
      <c r="G1504" s="8">
        <v>212</v>
      </c>
      <c r="H1504" s="8">
        <v>270</v>
      </c>
      <c r="I1504" s="11">
        <v>54640800</v>
      </c>
      <c r="J1504" s="11">
        <v>49525600</v>
      </c>
      <c r="K1504" s="12">
        <v>54640800</v>
      </c>
      <c r="L1504" s="12">
        <v>49525600</v>
      </c>
      <c r="M1504" s="12">
        <f t="shared" si="76"/>
        <v>43712640</v>
      </c>
      <c r="N1504" s="12">
        <f t="shared" si="77"/>
        <v>39620480</v>
      </c>
      <c r="O1504" s="2">
        <f t="shared" si="81"/>
        <v>65568960</v>
      </c>
      <c r="P1504" s="32">
        <v>0.2</v>
      </c>
    </row>
    <row r="1505" spans="1:16" ht="24" hidden="1" customHeight="1" x14ac:dyDescent="0.2">
      <c r="A1505" s="13">
        <v>1472</v>
      </c>
      <c r="B1505" s="14" t="s">
        <v>1529</v>
      </c>
      <c r="C1505" s="14" t="s">
        <v>1736</v>
      </c>
      <c r="D1505" s="14" t="s">
        <v>1761</v>
      </c>
      <c r="E1505" s="15">
        <v>731820890140002</v>
      </c>
      <c r="F1505" s="13">
        <v>55</v>
      </c>
      <c r="G1505" s="13">
        <v>205</v>
      </c>
      <c r="H1505" s="13">
        <v>260</v>
      </c>
      <c r="I1505" s="11">
        <v>52282240</v>
      </c>
      <c r="J1505" s="11">
        <v>47292613.333333336</v>
      </c>
      <c r="K1505" s="11">
        <v>52282240</v>
      </c>
      <c r="L1505" s="11">
        <v>47292613.333333336</v>
      </c>
      <c r="M1505" s="11">
        <f t="shared" si="76"/>
        <v>41825792</v>
      </c>
      <c r="N1505" s="11">
        <f t="shared" si="77"/>
        <v>37834090.666666672</v>
      </c>
      <c r="O1505" s="2">
        <f t="shared" si="81"/>
        <v>62738688</v>
      </c>
      <c r="P1505" s="32">
        <v>0.2</v>
      </c>
    </row>
    <row r="1506" spans="1:16" ht="24" hidden="1" customHeight="1" x14ac:dyDescent="0.2">
      <c r="A1506" s="8">
        <v>1473</v>
      </c>
      <c r="B1506" s="9" t="s">
        <v>1529</v>
      </c>
      <c r="C1506" s="9" t="s">
        <v>1736</v>
      </c>
      <c r="D1506" s="9" t="s">
        <v>1762</v>
      </c>
      <c r="E1506" s="10">
        <v>731820890170002</v>
      </c>
      <c r="F1506" s="8">
        <v>74</v>
      </c>
      <c r="G1506" s="8">
        <v>226</v>
      </c>
      <c r="H1506" s="8">
        <v>300</v>
      </c>
      <c r="I1506" s="11">
        <v>61072480</v>
      </c>
      <c r="J1506" s="11">
        <v>55209573.333333336</v>
      </c>
      <c r="K1506" s="12">
        <v>61072480</v>
      </c>
      <c r="L1506" s="12">
        <v>55209573.333333336</v>
      </c>
      <c r="M1506" s="12">
        <f t="shared" si="76"/>
        <v>48857984</v>
      </c>
      <c r="N1506" s="12">
        <f t="shared" si="77"/>
        <v>44167658.666666672</v>
      </c>
      <c r="O1506" s="2">
        <f t="shared" si="81"/>
        <v>73286976</v>
      </c>
      <c r="P1506" s="32">
        <v>0.2</v>
      </c>
    </row>
    <row r="1507" spans="1:16" ht="24" hidden="1" customHeight="1" x14ac:dyDescent="0.2">
      <c r="A1507" s="13">
        <v>1474</v>
      </c>
      <c r="B1507" s="14" t="s">
        <v>1529</v>
      </c>
      <c r="C1507" s="14" t="s">
        <v>1736</v>
      </c>
      <c r="D1507" s="14" t="s">
        <v>1763</v>
      </c>
      <c r="E1507" s="15">
        <v>731820890120001</v>
      </c>
      <c r="F1507" s="13">
        <v>10</v>
      </c>
      <c r="G1507" s="13">
        <v>18</v>
      </c>
      <c r="H1507" s="13">
        <v>28</v>
      </c>
      <c r="I1507" s="11">
        <v>5614080</v>
      </c>
      <c r="J1507" s="11">
        <v>5085200</v>
      </c>
      <c r="K1507" s="11">
        <v>5614080</v>
      </c>
      <c r="L1507" s="11">
        <v>5085200</v>
      </c>
      <c r="M1507" s="11">
        <f t="shared" ref="M1507:M1570" si="82">K1507*0.8</f>
        <v>4491264</v>
      </c>
      <c r="N1507" s="11">
        <f t="shared" ref="N1507:N1570" si="83">L1507*0.8</f>
        <v>4068160</v>
      </c>
      <c r="O1507" s="2">
        <f t="shared" si="81"/>
        <v>6736896</v>
      </c>
      <c r="P1507" s="32">
        <v>0.2</v>
      </c>
    </row>
    <row r="1508" spans="1:16" ht="24" hidden="1" customHeight="1" x14ac:dyDescent="0.2">
      <c r="A1508" s="8">
        <v>1475</v>
      </c>
      <c r="B1508" s="9" t="s">
        <v>1529</v>
      </c>
      <c r="C1508" s="9" t="s">
        <v>1736</v>
      </c>
      <c r="D1508" s="9" t="s">
        <v>1764</v>
      </c>
      <c r="E1508" s="10" t="s">
        <v>1765</v>
      </c>
      <c r="F1508" s="8">
        <v>80</v>
      </c>
      <c r="G1508" s="8">
        <v>210</v>
      </c>
      <c r="H1508" s="8">
        <v>290</v>
      </c>
      <c r="I1508" s="11">
        <v>67095360</v>
      </c>
      <c r="J1508" s="11">
        <v>58352160</v>
      </c>
      <c r="K1508" s="12">
        <v>67095360</v>
      </c>
      <c r="L1508" s="12">
        <v>58352160</v>
      </c>
      <c r="M1508" s="12">
        <f t="shared" si="82"/>
        <v>53676288</v>
      </c>
      <c r="N1508" s="12">
        <f t="shared" si="83"/>
        <v>46681728</v>
      </c>
      <c r="O1508" s="2">
        <f t="shared" si="81"/>
        <v>80514432</v>
      </c>
      <c r="P1508" s="32">
        <v>0.2</v>
      </c>
    </row>
    <row r="1509" spans="1:16" ht="24" hidden="1" customHeight="1" x14ac:dyDescent="0.2">
      <c r="A1509" s="13">
        <v>1476</v>
      </c>
      <c r="B1509" s="14" t="s">
        <v>1529</v>
      </c>
      <c r="C1509" s="14" t="s">
        <v>1736</v>
      </c>
      <c r="D1509" s="14" t="s">
        <v>1766</v>
      </c>
      <c r="E1509" s="15">
        <v>312230890010001</v>
      </c>
      <c r="F1509" s="13">
        <v>70</v>
      </c>
      <c r="G1509" s="13">
        <v>135</v>
      </c>
      <c r="H1509" s="13">
        <v>205</v>
      </c>
      <c r="I1509" s="11">
        <v>48626053.333333336</v>
      </c>
      <c r="J1509" s="11">
        <v>44069600</v>
      </c>
      <c r="K1509" s="11">
        <v>48626053.333333336</v>
      </c>
      <c r="L1509" s="11">
        <v>44069600</v>
      </c>
      <c r="M1509" s="11">
        <f t="shared" si="82"/>
        <v>38900842.666666672</v>
      </c>
      <c r="N1509" s="11">
        <f t="shared" si="83"/>
        <v>35255680</v>
      </c>
      <c r="O1509" s="2">
        <f t="shared" si="81"/>
        <v>58351264</v>
      </c>
      <c r="P1509" s="32">
        <v>0.2</v>
      </c>
    </row>
    <row r="1510" spans="1:16" ht="24" hidden="1" customHeight="1" x14ac:dyDescent="0.2">
      <c r="A1510" s="8">
        <v>1477</v>
      </c>
      <c r="B1510" s="9" t="s">
        <v>1529</v>
      </c>
      <c r="C1510" s="9" t="s">
        <v>1767</v>
      </c>
      <c r="D1510" s="9" t="s">
        <v>1768</v>
      </c>
      <c r="E1510" s="10">
        <v>422520730010031</v>
      </c>
      <c r="F1510" s="8">
        <v>16</v>
      </c>
      <c r="G1510" s="8">
        <v>40</v>
      </c>
      <c r="H1510" s="8">
        <v>56</v>
      </c>
      <c r="I1510" s="11">
        <v>11306880</v>
      </c>
      <c r="J1510" s="11">
        <v>10218240</v>
      </c>
      <c r="K1510" s="12">
        <v>11306880</v>
      </c>
      <c r="L1510" s="12">
        <v>10218240</v>
      </c>
      <c r="M1510" s="12">
        <f t="shared" si="82"/>
        <v>9045504</v>
      </c>
      <c r="N1510" s="12">
        <f t="shared" si="83"/>
        <v>8174592</v>
      </c>
      <c r="O1510" s="2">
        <f t="shared" si="81"/>
        <v>13568256</v>
      </c>
      <c r="P1510" s="32">
        <v>0.2</v>
      </c>
    </row>
    <row r="1511" spans="1:16" ht="24" hidden="1" customHeight="1" x14ac:dyDescent="0.2">
      <c r="A1511" s="13">
        <v>1478</v>
      </c>
      <c r="B1511" s="14" t="s">
        <v>1529</v>
      </c>
      <c r="C1511" s="14" t="s">
        <v>1767</v>
      </c>
      <c r="D1511" s="14" t="s">
        <v>1769</v>
      </c>
      <c r="E1511" s="15">
        <v>422520730010011</v>
      </c>
      <c r="F1511" s="13">
        <v>10</v>
      </c>
      <c r="G1511" s="13">
        <v>26</v>
      </c>
      <c r="H1511" s="13">
        <v>36</v>
      </c>
      <c r="I1511" s="11">
        <v>7268640</v>
      </c>
      <c r="J1511" s="11">
        <v>6566880</v>
      </c>
      <c r="K1511" s="11">
        <v>7268640</v>
      </c>
      <c r="L1511" s="11">
        <v>6566880</v>
      </c>
      <c r="M1511" s="11">
        <f t="shared" si="82"/>
        <v>5814912</v>
      </c>
      <c r="N1511" s="11">
        <f t="shared" si="83"/>
        <v>5253504</v>
      </c>
      <c r="O1511" s="2">
        <f t="shared" si="81"/>
        <v>8722368</v>
      </c>
      <c r="P1511" s="32">
        <v>0.2</v>
      </c>
    </row>
    <row r="1512" spans="1:16" ht="24" hidden="1" customHeight="1" x14ac:dyDescent="0.2">
      <c r="A1512" s="8">
        <v>1479</v>
      </c>
      <c r="B1512" s="9" t="s">
        <v>1529</v>
      </c>
      <c r="C1512" s="9" t="s">
        <v>1767</v>
      </c>
      <c r="D1512" s="9" t="s">
        <v>1770</v>
      </c>
      <c r="E1512" s="10">
        <v>264240730020001</v>
      </c>
      <c r="F1512" s="8">
        <v>51</v>
      </c>
      <c r="G1512" s="8">
        <v>225</v>
      </c>
      <c r="H1512" s="8">
        <v>276</v>
      </c>
      <c r="I1512" s="11">
        <v>79476706.666666672</v>
      </c>
      <c r="J1512" s="11">
        <v>72050293.333333328</v>
      </c>
      <c r="K1512" s="12">
        <v>79476706.666666672</v>
      </c>
      <c r="L1512" s="12">
        <v>72050293.333333328</v>
      </c>
      <c r="M1512" s="12">
        <f t="shared" si="82"/>
        <v>63581365.333333343</v>
      </c>
      <c r="N1512" s="12">
        <f t="shared" si="83"/>
        <v>57640234.666666664</v>
      </c>
      <c r="O1512" s="2">
        <f t="shared" si="81"/>
        <v>95372048</v>
      </c>
      <c r="P1512" s="32">
        <v>0.2</v>
      </c>
    </row>
    <row r="1513" spans="1:16" ht="24" hidden="1" customHeight="1" x14ac:dyDescent="0.2">
      <c r="A1513" s="13">
        <v>1480</v>
      </c>
      <c r="B1513" s="14" t="s">
        <v>1529</v>
      </c>
      <c r="C1513" s="14" t="s">
        <v>1767</v>
      </c>
      <c r="D1513" s="14" t="s">
        <v>1771</v>
      </c>
      <c r="E1513" s="15">
        <v>242340730010001</v>
      </c>
      <c r="F1513" s="13">
        <v>200</v>
      </c>
      <c r="G1513" s="13">
        <v>720</v>
      </c>
      <c r="H1513" s="13">
        <v>920</v>
      </c>
      <c r="I1513" s="11">
        <v>266669986.66666666</v>
      </c>
      <c r="J1513" s="11">
        <v>242840613.33333334</v>
      </c>
      <c r="K1513" s="11">
        <v>266669986.66666666</v>
      </c>
      <c r="L1513" s="11">
        <v>242840613.33333334</v>
      </c>
      <c r="M1513" s="11">
        <f t="shared" si="82"/>
        <v>213335989.33333334</v>
      </c>
      <c r="N1513" s="11">
        <f t="shared" si="83"/>
        <v>194272490.66666669</v>
      </c>
      <c r="O1513" s="2">
        <f t="shared" si="81"/>
        <v>320003984</v>
      </c>
      <c r="P1513" s="32">
        <v>0.2</v>
      </c>
    </row>
    <row r="1514" spans="1:16" ht="24" hidden="1" customHeight="1" x14ac:dyDescent="0.2">
      <c r="A1514" s="8">
        <v>1481</v>
      </c>
      <c r="B1514" s="9" t="s">
        <v>1529</v>
      </c>
      <c r="C1514" s="9" t="s">
        <v>1767</v>
      </c>
      <c r="D1514" s="9" t="s">
        <v>1772</v>
      </c>
      <c r="E1514" s="10">
        <v>242340730010011</v>
      </c>
      <c r="F1514" s="8">
        <v>70</v>
      </c>
      <c r="G1514" s="8">
        <v>30</v>
      </c>
      <c r="H1514" s="8">
        <v>100</v>
      </c>
      <c r="I1514" s="11">
        <v>29194213.333333332</v>
      </c>
      <c r="J1514" s="11">
        <v>26699280</v>
      </c>
      <c r="K1514" s="12">
        <v>29194213.333333332</v>
      </c>
      <c r="L1514" s="12">
        <v>26699280</v>
      </c>
      <c r="M1514" s="12">
        <f t="shared" si="82"/>
        <v>23355370.666666668</v>
      </c>
      <c r="N1514" s="12">
        <f t="shared" si="83"/>
        <v>21359424</v>
      </c>
      <c r="O1514" s="2">
        <f t="shared" si="81"/>
        <v>35033056</v>
      </c>
      <c r="P1514" s="32">
        <v>0.2</v>
      </c>
    </row>
    <row r="1515" spans="1:16" ht="24" hidden="1" customHeight="1" x14ac:dyDescent="0.2">
      <c r="A1515" s="13">
        <v>1482</v>
      </c>
      <c r="B1515" s="14" t="s">
        <v>1529</v>
      </c>
      <c r="C1515" s="14" t="s">
        <v>1767</v>
      </c>
      <c r="D1515" s="14" t="s">
        <v>1773</v>
      </c>
      <c r="E1515" s="15">
        <v>264140730010001</v>
      </c>
      <c r="F1515" s="13">
        <v>128</v>
      </c>
      <c r="G1515" s="13">
        <v>15</v>
      </c>
      <c r="H1515" s="13">
        <v>143</v>
      </c>
      <c r="I1515" s="11">
        <v>41283293.333333336</v>
      </c>
      <c r="J1515" s="11">
        <v>37446800</v>
      </c>
      <c r="K1515" s="11">
        <v>41283293.333333336</v>
      </c>
      <c r="L1515" s="11">
        <v>37446800</v>
      </c>
      <c r="M1515" s="11">
        <f t="shared" si="82"/>
        <v>33026634.666666672</v>
      </c>
      <c r="N1515" s="11">
        <f t="shared" si="83"/>
        <v>29957440</v>
      </c>
      <c r="O1515" s="2">
        <f t="shared" si="81"/>
        <v>49539952</v>
      </c>
      <c r="P1515" s="32">
        <v>0.2</v>
      </c>
    </row>
    <row r="1516" spans="1:16" ht="24" customHeight="1" x14ac:dyDescent="0.2">
      <c r="A1516" s="8">
        <v>1483</v>
      </c>
      <c r="B1516" s="9" t="s">
        <v>1529</v>
      </c>
      <c r="C1516" s="9" t="s">
        <v>1774</v>
      </c>
      <c r="D1516" s="9" t="s">
        <v>1775</v>
      </c>
      <c r="E1516" s="10">
        <v>731620830330001</v>
      </c>
      <c r="F1516" s="8">
        <v>204</v>
      </c>
      <c r="G1516" s="8">
        <v>377</v>
      </c>
      <c r="H1516" s="8">
        <v>581</v>
      </c>
      <c r="I1516" s="11">
        <v>79370400</v>
      </c>
      <c r="J1516" s="11">
        <v>68814000</v>
      </c>
      <c r="K1516" s="12">
        <f>I1516+(I1516*0.05)</f>
        <v>83338920</v>
      </c>
      <c r="L1516" s="12">
        <f>J1516+(J1516*0.05)</f>
        <v>72254700</v>
      </c>
      <c r="M1516" s="12">
        <f t="shared" si="82"/>
        <v>66671136</v>
      </c>
      <c r="N1516" s="12">
        <f t="shared" si="83"/>
        <v>57803760</v>
      </c>
      <c r="O1516" s="2">
        <f t="shared" si="81"/>
        <v>116674488</v>
      </c>
      <c r="P1516" s="32">
        <v>0.4</v>
      </c>
    </row>
    <row r="1517" spans="1:16" ht="24" customHeight="1" x14ac:dyDescent="0.2">
      <c r="A1517" s="13">
        <v>1484</v>
      </c>
      <c r="B1517" s="14" t="s">
        <v>1529</v>
      </c>
      <c r="C1517" s="14" t="s">
        <v>1774</v>
      </c>
      <c r="D1517" s="14" t="s">
        <v>1776</v>
      </c>
      <c r="E1517" s="15">
        <v>343130830020061</v>
      </c>
      <c r="F1517" s="13">
        <v>14</v>
      </c>
      <c r="G1517" s="13">
        <v>14</v>
      </c>
      <c r="H1517" s="13">
        <v>28</v>
      </c>
      <c r="I1517" s="11">
        <v>7737220</v>
      </c>
      <c r="J1517" s="11">
        <v>6699600</v>
      </c>
      <c r="K1517" s="11">
        <v>7737220</v>
      </c>
      <c r="L1517" s="11">
        <v>6699600</v>
      </c>
      <c r="M1517" s="11">
        <f t="shared" si="82"/>
        <v>6189776</v>
      </c>
      <c r="N1517" s="11">
        <f t="shared" si="83"/>
        <v>5359680</v>
      </c>
      <c r="O1517" s="2">
        <f t="shared" si="81"/>
        <v>10832108</v>
      </c>
      <c r="P1517" s="32">
        <v>0.4</v>
      </c>
    </row>
    <row r="1518" spans="1:16" ht="24" customHeight="1" x14ac:dyDescent="0.2">
      <c r="A1518" s="8">
        <v>1485</v>
      </c>
      <c r="B1518" s="9" t="s">
        <v>1529</v>
      </c>
      <c r="C1518" s="9" t="s">
        <v>1774</v>
      </c>
      <c r="D1518" s="9" t="s">
        <v>1777</v>
      </c>
      <c r="E1518" s="10">
        <v>731620830380002</v>
      </c>
      <c r="F1518" s="8">
        <v>51</v>
      </c>
      <c r="G1518" s="8">
        <v>215</v>
      </c>
      <c r="H1518" s="8">
        <v>266</v>
      </c>
      <c r="I1518" s="11">
        <v>54123733.333333336</v>
      </c>
      <c r="J1518" s="11">
        <v>49101413.333333336</v>
      </c>
      <c r="K1518" s="12">
        <v>54123733.333333336</v>
      </c>
      <c r="L1518" s="12">
        <v>49101413.333333336</v>
      </c>
      <c r="M1518" s="12">
        <f t="shared" si="82"/>
        <v>43298986.666666672</v>
      </c>
      <c r="N1518" s="12">
        <f t="shared" si="83"/>
        <v>39281130.666666672</v>
      </c>
      <c r="O1518" s="2">
        <f t="shared" si="81"/>
        <v>75773226.666666672</v>
      </c>
      <c r="P1518" s="32">
        <v>0.4</v>
      </c>
    </row>
    <row r="1519" spans="1:16" ht="24" customHeight="1" x14ac:dyDescent="0.2">
      <c r="A1519" s="13">
        <v>1486</v>
      </c>
      <c r="B1519" s="14" t="s">
        <v>1529</v>
      </c>
      <c r="C1519" s="14" t="s">
        <v>1774</v>
      </c>
      <c r="D1519" s="14" t="s">
        <v>1778</v>
      </c>
      <c r="E1519" s="15">
        <v>731620830350001</v>
      </c>
      <c r="F1519" s="13">
        <v>65</v>
      </c>
      <c r="G1519" s="13">
        <v>213</v>
      </c>
      <c r="H1519" s="13">
        <v>278</v>
      </c>
      <c r="I1519" s="11">
        <v>55903520</v>
      </c>
      <c r="J1519" s="11">
        <v>50319706.666666664</v>
      </c>
      <c r="K1519" s="11">
        <v>55903520</v>
      </c>
      <c r="L1519" s="11">
        <v>50319706.666666664</v>
      </c>
      <c r="M1519" s="11">
        <f t="shared" si="82"/>
        <v>44722816</v>
      </c>
      <c r="N1519" s="11">
        <f t="shared" si="83"/>
        <v>40255765.333333336</v>
      </c>
      <c r="O1519" s="2">
        <f t="shared" si="81"/>
        <v>78264928</v>
      </c>
      <c r="P1519" s="32">
        <v>0.4</v>
      </c>
    </row>
    <row r="1520" spans="1:16" ht="24" customHeight="1" x14ac:dyDescent="0.2">
      <c r="A1520" s="8">
        <v>1487</v>
      </c>
      <c r="B1520" s="9" t="s">
        <v>1529</v>
      </c>
      <c r="C1520" s="9" t="s">
        <v>1774</v>
      </c>
      <c r="D1520" s="9" t="s">
        <v>1779</v>
      </c>
      <c r="E1520" s="10">
        <v>731620830420001</v>
      </c>
      <c r="F1520" s="8">
        <v>35</v>
      </c>
      <c r="G1520" s="8">
        <v>115</v>
      </c>
      <c r="H1520" s="8">
        <v>150</v>
      </c>
      <c r="I1520" s="11">
        <v>30341280</v>
      </c>
      <c r="J1520" s="11">
        <v>27418240</v>
      </c>
      <c r="K1520" s="12">
        <v>30341280</v>
      </c>
      <c r="L1520" s="12">
        <v>27418240</v>
      </c>
      <c r="M1520" s="12">
        <f t="shared" si="82"/>
        <v>24273024</v>
      </c>
      <c r="N1520" s="12">
        <f t="shared" si="83"/>
        <v>21934592</v>
      </c>
      <c r="O1520" s="2">
        <f t="shared" si="81"/>
        <v>42477792</v>
      </c>
      <c r="P1520" s="32">
        <v>0.4</v>
      </c>
    </row>
    <row r="1521" spans="1:16" ht="24" customHeight="1" x14ac:dyDescent="0.2">
      <c r="A1521" s="13">
        <v>1488</v>
      </c>
      <c r="B1521" s="14" t="s">
        <v>1529</v>
      </c>
      <c r="C1521" s="14" t="s">
        <v>1774</v>
      </c>
      <c r="D1521" s="14" t="s">
        <v>1780</v>
      </c>
      <c r="E1521" s="15">
        <v>731620830010011</v>
      </c>
      <c r="F1521" s="13">
        <v>33</v>
      </c>
      <c r="G1521" s="13">
        <v>78</v>
      </c>
      <c r="H1521" s="13">
        <v>111</v>
      </c>
      <c r="I1521" s="11">
        <v>22571680</v>
      </c>
      <c r="J1521" s="11">
        <v>20534693.333333332</v>
      </c>
      <c r="K1521" s="11">
        <v>22571680</v>
      </c>
      <c r="L1521" s="11">
        <v>20534693.333333332</v>
      </c>
      <c r="M1521" s="11">
        <f t="shared" si="82"/>
        <v>18057344</v>
      </c>
      <c r="N1521" s="11">
        <f t="shared" si="83"/>
        <v>16427754.666666666</v>
      </c>
      <c r="O1521" s="2">
        <f t="shared" si="81"/>
        <v>31600352</v>
      </c>
      <c r="P1521" s="32">
        <v>0.4</v>
      </c>
    </row>
    <row r="1522" spans="1:16" ht="24" customHeight="1" x14ac:dyDescent="0.2">
      <c r="A1522" s="8">
        <v>1489</v>
      </c>
      <c r="B1522" s="9" t="s">
        <v>1529</v>
      </c>
      <c r="C1522" s="9" t="s">
        <v>1774</v>
      </c>
      <c r="D1522" s="9" t="s">
        <v>1781</v>
      </c>
      <c r="E1522" s="10">
        <v>731620830450001</v>
      </c>
      <c r="F1522" s="8">
        <v>80</v>
      </c>
      <c r="G1522" s="8">
        <v>464</v>
      </c>
      <c r="H1522" s="8">
        <v>544</v>
      </c>
      <c r="I1522" s="11">
        <v>110023360</v>
      </c>
      <c r="J1522" s="11">
        <v>99326133.333333328</v>
      </c>
      <c r="K1522" s="12">
        <v>110023360</v>
      </c>
      <c r="L1522" s="12">
        <v>99326133.333333328</v>
      </c>
      <c r="M1522" s="12">
        <f t="shared" si="82"/>
        <v>88018688</v>
      </c>
      <c r="N1522" s="12">
        <f t="shared" si="83"/>
        <v>79460906.666666672</v>
      </c>
      <c r="O1522" s="2">
        <f t="shared" si="81"/>
        <v>154032704</v>
      </c>
      <c r="P1522" s="32">
        <v>0.4</v>
      </c>
    </row>
    <row r="1523" spans="1:16" ht="24" customHeight="1" x14ac:dyDescent="0.2">
      <c r="A1523" s="13">
        <v>1490</v>
      </c>
      <c r="B1523" s="14" t="s">
        <v>1529</v>
      </c>
      <c r="C1523" s="14" t="s">
        <v>1774</v>
      </c>
      <c r="D1523" s="14" t="s">
        <v>1782</v>
      </c>
      <c r="E1523" s="15">
        <v>731620830460001</v>
      </c>
      <c r="F1523" s="13">
        <v>104</v>
      </c>
      <c r="G1523" s="13">
        <v>552</v>
      </c>
      <c r="H1523" s="13">
        <v>656</v>
      </c>
      <c r="I1523" s="11">
        <v>133015040</v>
      </c>
      <c r="J1523" s="11">
        <v>120488026.66666667</v>
      </c>
      <c r="K1523" s="11">
        <v>133015040</v>
      </c>
      <c r="L1523" s="11">
        <v>120488026.66666667</v>
      </c>
      <c r="M1523" s="11">
        <f t="shared" si="82"/>
        <v>106412032</v>
      </c>
      <c r="N1523" s="11">
        <f t="shared" si="83"/>
        <v>96390421.333333343</v>
      </c>
      <c r="O1523" s="2">
        <f t="shared" si="81"/>
        <v>186221056</v>
      </c>
      <c r="P1523" s="32">
        <v>0.4</v>
      </c>
    </row>
    <row r="1524" spans="1:16" ht="24" customHeight="1" x14ac:dyDescent="0.2">
      <c r="A1524" s="8">
        <v>1491</v>
      </c>
      <c r="B1524" s="9" t="s">
        <v>1529</v>
      </c>
      <c r="C1524" s="9" t="s">
        <v>1774</v>
      </c>
      <c r="D1524" s="9" t="s">
        <v>1783</v>
      </c>
      <c r="E1524" s="10">
        <v>731620830470001</v>
      </c>
      <c r="F1524" s="8">
        <v>30</v>
      </c>
      <c r="G1524" s="8">
        <v>180</v>
      </c>
      <c r="H1524" s="8">
        <v>210</v>
      </c>
      <c r="I1524" s="11">
        <v>42705920</v>
      </c>
      <c r="J1524" s="11">
        <v>38753466.666666664</v>
      </c>
      <c r="K1524" s="12">
        <v>42705920</v>
      </c>
      <c r="L1524" s="12">
        <v>38753466.666666664</v>
      </c>
      <c r="M1524" s="12">
        <f t="shared" si="82"/>
        <v>34164736</v>
      </c>
      <c r="N1524" s="12">
        <f t="shared" si="83"/>
        <v>31002773.333333332</v>
      </c>
      <c r="O1524" s="2">
        <f t="shared" si="81"/>
        <v>59788288</v>
      </c>
      <c r="P1524" s="32">
        <v>0.4</v>
      </c>
    </row>
    <row r="1525" spans="1:16" ht="24" customHeight="1" x14ac:dyDescent="0.2">
      <c r="A1525" s="13">
        <v>1492</v>
      </c>
      <c r="B1525" s="14" t="s">
        <v>1529</v>
      </c>
      <c r="C1525" s="14" t="s">
        <v>1774</v>
      </c>
      <c r="D1525" s="14" t="s">
        <v>1784</v>
      </c>
      <c r="E1525" s="15">
        <v>731620830530001</v>
      </c>
      <c r="F1525" s="13">
        <v>33</v>
      </c>
      <c r="G1525" s="13">
        <v>107</v>
      </c>
      <c r="H1525" s="13">
        <v>140</v>
      </c>
      <c r="I1525" s="11">
        <v>28618880</v>
      </c>
      <c r="J1525" s="11">
        <v>25768986.666666668</v>
      </c>
      <c r="K1525" s="11">
        <v>28618880</v>
      </c>
      <c r="L1525" s="11">
        <v>25768986.666666668</v>
      </c>
      <c r="M1525" s="11">
        <f t="shared" si="82"/>
        <v>22895104</v>
      </c>
      <c r="N1525" s="11">
        <f t="shared" si="83"/>
        <v>20615189.333333336</v>
      </c>
      <c r="O1525" s="2">
        <f t="shared" si="81"/>
        <v>40066432</v>
      </c>
      <c r="P1525" s="32">
        <v>0.4</v>
      </c>
    </row>
    <row r="1526" spans="1:16" ht="24" customHeight="1" x14ac:dyDescent="0.2">
      <c r="A1526" s="8">
        <v>1493</v>
      </c>
      <c r="B1526" s="9" t="s">
        <v>1529</v>
      </c>
      <c r="C1526" s="9" t="s">
        <v>1774</v>
      </c>
      <c r="D1526" s="9" t="s">
        <v>1785</v>
      </c>
      <c r="E1526" s="10">
        <v>731620830550001</v>
      </c>
      <c r="F1526" s="8">
        <v>20</v>
      </c>
      <c r="G1526" s="8">
        <v>100</v>
      </c>
      <c r="H1526" s="8">
        <v>120</v>
      </c>
      <c r="I1526" s="11">
        <v>24135040</v>
      </c>
      <c r="J1526" s="11">
        <v>21758773.333333332</v>
      </c>
      <c r="K1526" s="12">
        <v>24135040</v>
      </c>
      <c r="L1526" s="12">
        <v>21758773.333333332</v>
      </c>
      <c r="M1526" s="12">
        <f t="shared" si="82"/>
        <v>19308032</v>
      </c>
      <c r="N1526" s="12">
        <f t="shared" si="83"/>
        <v>17407018.666666668</v>
      </c>
      <c r="O1526" s="2">
        <f t="shared" si="81"/>
        <v>33789056</v>
      </c>
      <c r="P1526" s="32">
        <v>0.4</v>
      </c>
    </row>
    <row r="1527" spans="1:16" ht="24" customHeight="1" x14ac:dyDescent="0.2">
      <c r="A1527" s="13">
        <v>1494</v>
      </c>
      <c r="B1527" s="14" t="s">
        <v>1529</v>
      </c>
      <c r="C1527" s="14" t="s">
        <v>1774</v>
      </c>
      <c r="D1527" s="14" t="s">
        <v>1786</v>
      </c>
      <c r="E1527" s="15">
        <v>731620830530011</v>
      </c>
      <c r="F1527" s="13">
        <v>33</v>
      </c>
      <c r="G1527" s="13">
        <v>107</v>
      </c>
      <c r="H1527" s="13">
        <v>140</v>
      </c>
      <c r="I1527" s="11">
        <v>28679360</v>
      </c>
      <c r="J1527" s="11">
        <v>25930266.666666668</v>
      </c>
      <c r="K1527" s="11">
        <v>28679360</v>
      </c>
      <c r="L1527" s="11">
        <v>25930266.666666668</v>
      </c>
      <c r="M1527" s="11">
        <f t="shared" si="82"/>
        <v>22943488</v>
      </c>
      <c r="N1527" s="11">
        <f t="shared" si="83"/>
        <v>20744213.333333336</v>
      </c>
      <c r="O1527" s="2">
        <f t="shared" si="81"/>
        <v>40151104</v>
      </c>
      <c r="P1527" s="32">
        <v>0.4</v>
      </c>
    </row>
    <row r="1528" spans="1:16" ht="24" customHeight="1" x14ac:dyDescent="0.2">
      <c r="A1528" s="8">
        <v>1495</v>
      </c>
      <c r="B1528" s="9" t="s">
        <v>1529</v>
      </c>
      <c r="C1528" s="9" t="s">
        <v>1774</v>
      </c>
      <c r="D1528" s="9" t="s">
        <v>1787</v>
      </c>
      <c r="E1528" s="10">
        <v>731620830550011</v>
      </c>
      <c r="F1528" s="8">
        <v>19</v>
      </c>
      <c r="G1528" s="8">
        <v>69</v>
      </c>
      <c r="H1528" s="8">
        <v>88</v>
      </c>
      <c r="I1528" s="11">
        <v>17872320</v>
      </c>
      <c r="J1528" s="11">
        <v>16121040</v>
      </c>
      <c r="K1528" s="12">
        <v>17872320</v>
      </c>
      <c r="L1528" s="12">
        <v>16121040</v>
      </c>
      <c r="M1528" s="12">
        <f t="shared" si="82"/>
        <v>14297856</v>
      </c>
      <c r="N1528" s="12">
        <f t="shared" si="83"/>
        <v>12896832</v>
      </c>
      <c r="O1528" s="2">
        <f t="shared" si="81"/>
        <v>25021248</v>
      </c>
      <c r="P1528" s="32">
        <v>0.4</v>
      </c>
    </row>
    <row r="1529" spans="1:16" ht="24" customHeight="1" x14ac:dyDescent="0.2">
      <c r="A1529" s="13">
        <v>1496</v>
      </c>
      <c r="B1529" s="14" t="s">
        <v>1529</v>
      </c>
      <c r="C1529" s="14" t="s">
        <v>1774</v>
      </c>
      <c r="D1529" s="14" t="s">
        <v>1788</v>
      </c>
      <c r="E1529" s="15">
        <v>343130830020011</v>
      </c>
      <c r="F1529" s="13">
        <v>10</v>
      </c>
      <c r="G1529" s="13">
        <v>6</v>
      </c>
      <c r="H1529" s="13">
        <v>16</v>
      </c>
      <c r="I1529" s="11">
        <v>4668380</v>
      </c>
      <c r="J1529" s="11">
        <v>3979440</v>
      </c>
      <c r="K1529" s="11">
        <v>4668380</v>
      </c>
      <c r="L1529" s="11">
        <v>3979440</v>
      </c>
      <c r="M1529" s="11">
        <f t="shared" si="82"/>
        <v>3734704</v>
      </c>
      <c r="N1529" s="11">
        <f t="shared" si="83"/>
        <v>3183552</v>
      </c>
      <c r="O1529" s="2">
        <f t="shared" si="81"/>
        <v>6535732</v>
      </c>
      <c r="P1529" s="32">
        <v>0.4</v>
      </c>
    </row>
    <row r="1530" spans="1:16" ht="24" customHeight="1" x14ac:dyDescent="0.2">
      <c r="A1530" s="8">
        <v>1497</v>
      </c>
      <c r="B1530" s="9" t="s">
        <v>1529</v>
      </c>
      <c r="C1530" s="9" t="s">
        <v>1774</v>
      </c>
      <c r="D1530" s="9" t="s">
        <v>1789</v>
      </c>
      <c r="E1530" s="10">
        <v>343130830020051</v>
      </c>
      <c r="F1530" s="8">
        <v>20</v>
      </c>
      <c r="G1530" s="8">
        <v>30</v>
      </c>
      <c r="H1530" s="8">
        <v>50</v>
      </c>
      <c r="I1530" s="11">
        <v>14251480</v>
      </c>
      <c r="J1530" s="11">
        <v>12471120</v>
      </c>
      <c r="K1530" s="12">
        <v>14251480</v>
      </c>
      <c r="L1530" s="12">
        <v>12471120</v>
      </c>
      <c r="M1530" s="12">
        <f t="shared" si="82"/>
        <v>11401184</v>
      </c>
      <c r="N1530" s="12">
        <f t="shared" si="83"/>
        <v>9976896</v>
      </c>
      <c r="O1530" s="2">
        <f t="shared" si="81"/>
        <v>19952072</v>
      </c>
      <c r="P1530" s="32">
        <v>0.4</v>
      </c>
    </row>
    <row r="1531" spans="1:16" ht="24" customHeight="1" x14ac:dyDescent="0.2">
      <c r="A1531" s="13">
        <v>1498</v>
      </c>
      <c r="B1531" s="14" t="s">
        <v>1529</v>
      </c>
      <c r="C1531" s="14" t="s">
        <v>1774</v>
      </c>
      <c r="D1531" s="14" t="s">
        <v>1790</v>
      </c>
      <c r="E1531" s="15">
        <v>731620830110001</v>
      </c>
      <c r="F1531" s="13">
        <v>17</v>
      </c>
      <c r="G1531" s="13">
        <v>33</v>
      </c>
      <c r="H1531" s="13">
        <v>50</v>
      </c>
      <c r="I1531" s="11">
        <v>10427840</v>
      </c>
      <c r="J1531" s="11">
        <v>9275146.666666666</v>
      </c>
      <c r="K1531" s="11">
        <v>10427840</v>
      </c>
      <c r="L1531" s="11">
        <v>9275146.666666666</v>
      </c>
      <c r="M1531" s="11">
        <f t="shared" si="82"/>
        <v>8342272</v>
      </c>
      <c r="N1531" s="11">
        <f t="shared" si="83"/>
        <v>7420117.333333333</v>
      </c>
      <c r="O1531" s="2">
        <f t="shared" si="81"/>
        <v>14598976</v>
      </c>
      <c r="P1531" s="32">
        <v>0.4</v>
      </c>
    </row>
    <row r="1532" spans="1:16" ht="24" customHeight="1" x14ac:dyDescent="0.2">
      <c r="A1532" s="8">
        <v>1499</v>
      </c>
      <c r="B1532" s="9" t="s">
        <v>1529</v>
      </c>
      <c r="C1532" s="9" t="s">
        <v>1774</v>
      </c>
      <c r="D1532" s="9" t="s">
        <v>1791</v>
      </c>
      <c r="E1532" s="10">
        <v>731620830120001</v>
      </c>
      <c r="F1532" s="8">
        <v>39</v>
      </c>
      <c r="G1532" s="8">
        <v>121</v>
      </c>
      <c r="H1532" s="8">
        <v>160</v>
      </c>
      <c r="I1532" s="11">
        <v>32377760</v>
      </c>
      <c r="J1532" s="11">
        <v>29275386.666666668</v>
      </c>
      <c r="K1532" s="12">
        <v>32377760</v>
      </c>
      <c r="L1532" s="12">
        <v>29275386.666666668</v>
      </c>
      <c r="M1532" s="12">
        <f t="shared" si="82"/>
        <v>25902208</v>
      </c>
      <c r="N1532" s="12">
        <f t="shared" si="83"/>
        <v>23420309.333333336</v>
      </c>
      <c r="O1532" s="2">
        <f t="shared" si="81"/>
        <v>45328864</v>
      </c>
      <c r="P1532" s="32">
        <v>0.4</v>
      </c>
    </row>
    <row r="1533" spans="1:16" ht="24" customHeight="1" x14ac:dyDescent="0.2">
      <c r="A1533" s="13">
        <v>1500</v>
      </c>
      <c r="B1533" s="14" t="s">
        <v>1529</v>
      </c>
      <c r="C1533" s="14" t="s">
        <v>1774</v>
      </c>
      <c r="D1533" s="14" t="s">
        <v>1792</v>
      </c>
      <c r="E1533" s="15">
        <v>731620830130001</v>
      </c>
      <c r="F1533" s="13">
        <v>21</v>
      </c>
      <c r="G1533" s="13">
        <v>70</v>
      </c>
      <c r="H1533" s="13">
        <v>91</v>
      </c>
      <c r="I1533" s="11">
        <v>18674240</v>
      </c>
      <c r="J1533" s="11">
        <v>16916666.666666668</v>
      </c>
      <c r="K1533" s="11">
        <v>18674240</v>
      </c>
      <c r="L1533" s="11">
        <v>16916666.666666668</v>
      </c>
      <c r="M1533" s="11">
        <f t="shared" si="82"/>
        <v>14939392</v>
      </c>
      <c r="N1533" s="11">
        <f t="shared" si="83"/>
        <v>13533333.333333336</v>
      </c>
      <c r="O1533" s="2">
        <f t="shared" si="81"/>
        <v>26143936</v>
      </c>
      <c r="P1533" s="32">
        <v>0.4</v>
      </c>
    </row>
    <row r="1534" spans="1:16" ht="24" customHeight="1" x14ac:dyDescent="0.2">
      <c r="A1534" s="8">
        <v>1501</v>
      </c>
      <c r="B1534" s="9" t="s">
        <v>1529</v>
      </c>
      <c r="C1534" s="9" t="s">
        <v>1774</v>
      </c>
      <c r="D1534" s="9" t="s">
        <v>1793</v>
      </c>
      <c r="E1534" s="10">
        <v>731620830610001</v>
      </c>
      <c r="F1534" s="8">
        <v>46</v>
      </c>
      <c r="G1534" s="8">
        <v>150</v>
      </c>
      <c r="H1534" s="8">
        <v>196</v>
      </c>
      <c r="I1534" s="11">
        <v>39979360</v>
      </c>
      <c r="J1534" s="11">
        <v>36165173.333333336</v>
      </c>
      <c r="K1534" s="12">
        <v>39979360</v>
      </c>
      <c r="L1534" s="12">
        <v>36165173.333333336</v>
      </c>
      <c r="M1534" s="12">
        <f t="shared" si="82"/>
        <v>31983488</v>
      </c>
      <c r="N1534" s="12">
        <f t="shared" si="83"/>
        <v>28932138.666666672</v>
      </c>
      <c r="O1534" s="2">
        <f t="shared" si="81"/>
        <v>55971104</v>
      </c>
      <c r="P1534" s="32">
        <v>0.4</v>
      </c>
    </row>
    <row r="1535" spans="1:16" ht="24" customHeight="1" x14ac:dyDescent="0.2">
      <c r="A1535" s="13">
        <v>1502</v>
      </c>
      <c r="B1535" s="14" t="s">
        <v>1529</v>
      </c>
      <c r="C1535" s="14" t="s">
        <v>1774</v>
      </c>
      <c r="D1535" s="14" t="s">
        <v>1794</v>
      </c>
      <c r="E1535" s="15">
        <v>731620830640001</v>
      </c>
      <c r="F1535" s="13">
        <v>120</v>
      </c>
      <c r="G1535" s="13">
        <v>400</v>
      </c>
      <c r="H1535" s="13">
        <v>520</v>
      </c>
      <c r="I1535" s="11">
        <v>120672960</v>
      </c>
      <c r="J1535" s="11">
        <v>106103120</v>
      </c>
      <c r="K1535" s="11">
        <v>120672960</v>
      </c>
      <c r="L1535" s="11">
        <v>106103120</v>
      </c>
      <c r="M1535" s="11">
        <f t="shared" si="82"/>
        <v>96538368</v>
      </c>
      <c r="N1535" s="11">
        <f t="shared" si="83"/>
        <v>84882496</v>
      </c>
      <c r="O1535" s="2">
        <f t="shared" si="81"/>
        <v>168942144</v>
      </c>
      <c r="P1535" s="32">
        <v>0.4</v>
      </c>
    </row>
    <row r="1536" spans="1:16" ht="24" customHeight="1" x14ac:dyDescent="0.2">
      <c r="A1536" s="8">
        <v>1503</v>
      </c>
      <c r="B1536" s="9" t="s">
        <v>1529</v>
      </c>
      <c r="C1536" s="9" t="s">
        <v>1774</v>
      </c>
      <c r="D1536" s="9" t="s">
        <v>1795</v>
      </c>
      <c r="E1536" s="10">
        <v>731620830030011</v>
      </c>
      <c r="F1536" s="8">
        <v>30</v>
      </c>
      <c r="G1536" s="8">
        <v>60</v>
      </c>
      <c r="H1536" s="8">
        <v>90</v>
      </c>
      <c r="I1536" s="11">
        <v>21186720</v>
      </c>
      <c r="J1536" s="11">
        <v>18551040</v>
      </c>
      <c r="K1536" s="12">
        <f>I1536+(I1536*0.05)</f>
        <v>22246056</v>
      </c>
      <c r="L1536" s="12">
        <f>J1536+(J1536*0.05)</f>
        <v>19478592</v>
      </c>
      <c r="M1536" s="12">
        <f t="shared" si="82"/>
        <v>17796844.800000001</v>
      </c>
      <c r="N1536" s="12">
        <f t="shared" si="83"/>
        <v>15582873.600000001</v>
      </c>
      <c r="O1536" s="2">
        <f t="shared" si="81"/>
        <v>31144478.399999999</v>
      </c>
      <c r="P1536" s="32">
        <v>0.4</v>
      </c>
    </row>
    <row r="1537" spans="1:16" ht="24" customHeight="1" x14ac:dyDescent="0.2">
      <c r="A1537" s="13">
        <v>1504</v>
      </c>
      <c r="B1537" s="14" t="s">
        <v>1529</v>
      </c>
      <c r="C1537" s="14" t="s">
        <v>1774</v>
      </c>
      <c r="D1537" s="14" t="s">
        <v>1796</v>
      </c>
      <c r="E1537" s="15">
        <v>731620830030051</v>
      </c>
      <c r="F1537" s="13">
        <v>20</v>
      </c>
      <c r="G1537" s="13">
        <v>50</v>
      </c>
      <c r="H1537" s="13">
        <v>70</v>
      </c>
      <c r="I1537" s="11">
        <v>16843680</v>
      </c>
      <c r="J1537" s="11">
        <v>14671440</v>
      </c>
      <c r="K1537" s="11">
        <v>16843680</v>
      </c>
      <c r="L1537" s="11">
        <v>14671440</v>
      </c>
      <c r="M1537" s="11">
        <f t="shared" si="82"/>
        <v>13474944</v>
      </c>
      <c r="N1537" s="11">
        <f t="shared" si="83"/>
        <v>11737152</v>
      </c>
      <c r="O1537" s="2">
        <f t="shared" si="81"/>
        <v>23581152</v>
      </c>
      <c r="P1537" s="32">
        <v>0.4</v>
      </c>
    </row>
    <row r="1538" spans="1:16" ht="24" customHeight="1" x14ac:dyDescent="0.2">
      <c r="A1538" s="8">
        <v>1505</v>
      </c>
      <c r="B1538" s="9" t="s">
        <v>1529</v>
      </c>
      <c r="C1538" s="9" t="s">
        <v>1774</v>
      </c>
      <c r="D1538" s="9" t="s">
        <v>1797</v>
      </c>
      <c r="E1538" s="10">
        <v>731620830030041</v>
      </c>
      <c r="F1538" s="8">
        <v>20</v>
      </c>
      <c r="G1538" s="8">
        <v>50</v>
      </c>
      <c r="H1538" s="8">
        <v>70</v>
      </c>
      <c r="I1538" s="11">
        <v>15459066.666666666</v>
      </c>
      <c r="J1538" s="11">
        <v>14024346.666666666</v>
      </c>
      <c r="K1538" s="12">
        <v>15459066.666666666</v>
      </c>
      <c r="L1538" s="12">
        <v>14024346.666666666</v>
      </c>
      <c r="M1538" s="12">
        <f t="shared" si="82"/>
        <v>12367253.333333334</v>
      </c>
      <c r="N1538" s="12">
        <f t="shared" si="83"/>
        <v>11219477.333333334</v>
      </c>
      <c r="O1538" s="2">
        <f t="shared" si="81"/>
        <v>21642693.333333332</v>
      </c>
      <c r="P1538" s="32">
        <v>0.4</v>
      </c>
    </row>
    <row r="1539" spans="1:16" ht="24" customHeight="1" x14ac:dyDescent="0.2">
      <c r="A1539" s="13">
        <v>1506</v>
      </c>
      <c r="B1539" s="14" t="s">
        <v>1529</v>
      </c>
      <c r="C1539" s="14" t="s">
        <v>1774</v>
      </c>
      <c r="D1539" s="14" t="s">
        <v>1798</v>
      </c>
      <c r="E1539" s="15">
        <v>731620830030031</v>
      </c>
      <c r="F1539" s="13">
        <v>20</v>
      </c>
      <c r="G1539" s="13">
        <v>50</v>
      </c>
      <c r="H1539" s="13">
        <v>70</v>
      </c>
      <c r="I1539" s="11">
        <v>15428853.333333334</v>
      </c>
      <c r="J1539" s="11">
        <v>14014293.333333334</v>
      </c>
      <c r="K1539" s="11">
        <v>15428853.333333334</v>
      </c>
      <c r="L1539" s="11">
        <v>14014293.333333334</v>
      </c>
      <c r="M1539" s="11">
        <f t="shared" si="82"/>
        <v>12343082.666666668</v>
      </c>
      <c r="N1539" s="11">
        <f t="shared" si="83"/>
        <v>11211434.666666668</v>
      </c>
      <c r="O1539" s="2">
        <f t="shared" ref="O1539:O1602" si="84">K1539+K1539*P1539</f>
        <v>21600394.666666668</v>
      </c>
      <c r="P1539" s="32">
        <v>0.4</v>
      </c>
    </row>
    <row r="1540" spans="1:16" ht="24" customHeight="1" x14ac:dyDescent="0.2">
      <c r="A1540" s="8">
        <v>1507</v>
      </c>
      <c r="B1540" s="9" t="s">
        <v>1529</v>
      </c>
      <c r="C1540" s="9" t="s">
        <v>1774</v>
      </c>
      <c r="D1540" s="9" t="s">
        <v>1799</v>
      </c>
      <c r="E1540" s="10">
        <v>343130830010001</v>
      </c>
      <c r="F1540" s="8">
        <v>86</v>
      </c>
      <c r="G1540" s="8">
        <v>142</v>
      </c>
      <c r="H1540" s="8">
        <v>228</v>
      </c>
      <c r="I1540" s="11">
        <v>55358880</v>
      </c>
      <c r="J1540" s="11">
        <v>50210240</v>
      </c>
      <c r="K1540" s="12">
        <v>55358880</v>
      </c>
      <c r="L1540" s="12">
        <v>50210240</v>
      </c>
      <c r="M1540" s="12">
        <f t="shared" si="82"/>
        <v>44287104</v>
      </c>
      <c r="N1540" s="12">
        <f t="shared" si="83"/>
        <v>40168192</v>
      </c>
      <c r="O1540" s="2">
        <f t="shared" si="84"/>
        <v>77502432</v>
      </c>
      <c r="P1540" s="32">
        <v>0.4</v>
      </c>
    </row>
    <row r="1541" spans="1:16" ht="24" customHeight="1" x14ac:dyDescent="0.2">
      <c r="A1541" s="13">
        <v>1508</v>
      </c>
      <c r="B1541" s="14" t="s">
        <v>1529</v>
      </c>
      <c r="C1541" s="14" t="s">
        <v>1774</v>
      </c>
      <c r="D1541" s="14" t="s">
        <v>1800</v>
      </c>
      <c r="E1541" s="15">
        <v>343130830050001</v>
      </c>
      <c r="F1541" s="13">
        <v>95</v>
      </c>
      <c r="G1541" s="13">
        <v>73</v>
      </c>
      <c r="H1541" s="13">
        <v>168</v>
      </c>
      <c r="I1541" s="11">
        <v>40503360</v>
      </c>
      <c r="J1541" s="11">
        <v>36568480</v>
      </c>
      <c r="K1541" s="11">
        <v>40503360</v>
      </c>
      <c r="L1541" s="11">
        <v>36568480</v>
      </c>
      <c r="M1541" s="11">
        <f t="shared" si="82"/>
        <v>32402688</v>
      </c>
      <c r="N1541" s="11">
        <f t="shared" si="83"/>
        <v>29254784</v>
      </c>
      <c r="O1541" s="2">
        <f t="shared" si="84"/>
        <v>56704704</v>
      </c>
      <c r="P1541" s="32">
        <v>0.4</v>
      </c>
    </row>
    <row r="1542" spans="1:16" ht="24" customHeight="1" x14ac:dyDescent="0.2">
      <c r="A1542" s="8">
        <v>1509</v>
      </c>
      <c r="B1542" s="9" t="s">
        <v>1529</v>
      </c>
      <c r="C1542" s="9" t="s">
        <v>1774</v>
      </c>
      <c r="D1542" s="9" t="s">
        <v>1801</v>
      </c>
      <c r="E1542" s="10">
        <v>343130830020001</v>
      </c>
      <c r="F1542" s="8">
        <v>108</v>
      </c>
      <c r="G1542" s="8">
        <v>178</v>
      </c>
      <c r="H1542" s="8">
        <v>286</v>
      </c>
      <c r="I1542" s="11">
        <v>68424613.333333328</v>
      </c>
      <c r="J1542" s="11">
        <v>61652320</v>
      </c>
      <c r="K1542" s="12">
        <v>68424613.333333328</v>
      </c>
      <c r="L1542" s="12">
        <v>61652320</v>
      </c>
      <c r="M1542" s="12">
        <f t="shared" si="82"/>
        <v>54739690.666666664</v>
      </c>
      <c r="N1542" s="12">
        <f t="shared" si="83"/>
        <v>49321856</v>
      </c>
      <c r="O1542" s="2">
        <f t="shared" si="84"/>
        <v>95794458.666666657</v>
      </c>
      <c r="P1542" s="32">
        <v>0.4</v>
      </c>
    </row>
    <row r="1543" spans="1:16" ht="24" customHeight="1" x14ac:dyDescent="0.2">
      <c r="A1543" s="13">
        <v>1510</v>
      </c>
      <c r="B1543" s="14" t="s">
        <v>1529</v>
      </c>
      <c r="C1543" s="14" t="s">
        <v>1774</v>
      </c>
      <c r="D1543" s="14" t="s">
        <v>1802</v>
      </c>
      <c r="E1543" s="15">
        <v>343130830040001</v>
      </c>
      <c r="F1543" s="13">
        <v>38</v>
      </c>
      <c r="G1543" s="13">
        <v>92</v>
      </c>
      <c r="H1543" s="13">
        <v>130</v>
      </c>
      <c r="I1543" s="11">
        <v>30790213.333333332</v>
      </c>
      <c r="J1543" s="11">
        <v>27761120</v>
      </c>
      <c r="K1543" s="11">
        <v>30790213.333333332</v>
      </c>
      <c r="L1543" s="11">
        <v>27761120</v>
      </c>
      <c r="M1543" s="11">
        <f t="shared" si="82"/>
        <v>24632170.666666668</v>
      </c>
      <c r="N1543" s="11">
        <f t="shared" si="83"/>
        <v>22208896</v>
      </c>
      <c r="O1543" s="2">
        <f t="shared" si="84"/>
        <v>43106298.666666664</v>
      </c>
      <c r="P1543" s="32">
        <v>0.4</v>
      </c>
    </row>
    <row r="1544" spans="1:16" ht="24" customHeight="1" x14ac:dyDescent="0.2">
      <c r="A1544" s="8">
        <v>1511</v>
      </c>
      <c r="B1544" s="9" t="s">
        <v>1529</v>
      </c>
      <c r="C1544" s="9" t="s">
        <v>1774</v>
      </c>
      <c r="D1544" s="9" t="s">
        <v>1803</v>
      </c>
      <c r="E1544" s="10">
        <v>343130830030001</v>
      </c>
      <c r="F1544" s="8">
        <v>34</v>
      </c>
      <c r="G1544" s="8">
        <v>36</v>
      </c>
      <c r="H1544" s="8">
        <v>70</v>
      </c>
      <c r="I1544" s="11">
        <v>16999333.333333332</v>
      </c>
      <c r="J1544" s="11">
        <v>15396480</v>
      </c>
      <c r="K1544" s="12">
        <v>16999333.333333332</v>
      </c>
      <c r="L1544" s="12">
        <v>15396480</v>
      </c>
      <c r="M1544" s="12">
        <f t="shared" si="82"/>
        <v>13599466.666666666</v>
      </c>
      <c r="N1544" s="12">
        <f t="shared" si="83"/>
        <v>12317184</v>
      </c>
      <c r="O1544" s="2">
        <f t="shared" si="84"/>
        <v>23799066.666666664</v>
      </c>
      <c r="P1544" s="32">
        <v>0.4</v>
      </c>
    </row>
    <row r="1545" spans="1:16" ht="24" customHeight="1" x14ac:dyDescent="0.2">
      <c r="A1545" s="13">
        <v>1512</v>
      </c>
      <c r="B1545" s="14" t="s">
        <v>1529</v>
      </c>
      <c r="C1545" s="14" t="s">
        <v>1774</v>
      </c>
      <c r="D1545" s="14" t="s">
        <v>1804</v>
      </c>
      <c r="E1545" s="15">
        <v>343130830020041</v>
      </c>
      <c r="F1545" s="13">
        <v>20</v>
      </c>
      <c r="G1545" s="13">
        <v>50</v>
      </c>
      <c r="H1545" s="13">
        <v>70</v>
      </c>
      <c r="I1545" s="11">
        <v>19807200</v>
      </c>
      <c r="J1545" s="11">
        <v>17398080</v>
      </c>
      <c r="K1545" s="11">
        <v>19807200</v>
      </c>
      <c r="L1545" s="11">
        <v>17398080</v>
      </c>
      <c r="M1545" s="11">
        <f t="shared" si="82"/>
        <v>15845760</v>
      </c>
      <c r="N1545" s="11">
        <f t="shared" si="83"/>
        <v>13918464</v>
      </c>
      <c r="O1545" s="2">
        <f t="shared" si="84"/>
        <v>27730080</v>
      </c>
      <c r="P1545" s="32">
        <v>0.4</v>
      </c>
    </row>
    <row r="1546" spans="1:16" ht="24" customHeight="1" x14ac:dyDescent="0.2">
      <c r="A1546" s="8">
        <v>1513</v>
      </c>
      <c r="B1546" s="9" t="s">
        <v>1529</v>
      </c>
      <c r="C1546" s="9" t="s">
        <v>1774</v>
      </c>
      <c r="D1546" s="9" t="s">
        <v>1805</v>
      </c>
      <c r="E1546" s="10">
        <v>343130830020091</v>
      </c>
      <c r="F1546" s="8">
        <v>7</v>
      </c>
      <c r="G1546" s="8">
        <v>13</v>
      </c>
      <c r="H1546" s="8">
        <v>20</v>
      </c>
      <c r="I1546" s="11">
        <v>5607260</v>
      </c>
      <c r="J1546" s="11">
        <v>4830720</v>
      </c>
      <c r="K1546" s="12">
        <v>5607260</v>
      </c>
      <c r="L1546" s="12">
        <v>4830720</v>
      </c>
      <c r="M1546" s="12">
        <f t="shared" si="82"/>
        <v>4485808</v>
      </c>
      <c r="N1546" s="12">
        <f t="shared" si="83"/>
        <v>3864576</v>
      </c>
      <c r="O1546" s="2">
        <f t="shared" si="84"/>
        <v>7850164</v>
      </c>
      <c r="P1546" s="32">
        <v>0.4</v>
      </c>
    </row>
    <row r="1547" spans="1:16" ht="24" customHeight="1" x14ac:dyDescent="0.2">
      <c r="A1547" s="13">
        <v>1514</v>
      </c>
      <c r="B1547" s="14" t="s">
        <v>1529</v>
      </c>
      <c r="C1547" s="14" t="s">
        <v>1774</v>
      </c>
      <c r="D1547" s="14" t="s">
        <v>1806</v>
      </c>
      <c r="E1547" s="15">
        <v>731620830010001</v>
      </c>
      <c r="F1547" s="13">
        <v>51</v>
      </c>
      <c r="G1547" s="13">
        <v>294</v>
      </c>
      <c r="H1547" s="13">
        <v>345</v>
      </c>
      <c r="I1547" s="11">
        <v>69637760</v>
      </c>
      <c r="J1547" s="11">
        <v>63270906.666666664</v>
      </c>
      <c r="K1547" s="11">
        <v>69637760</v>
      </c>
      <c r="L1547" s="11">
        <v>63270906.666666664</v>
      </c>
      <c r="M1547" s="11">
        <f t="shared" si="82"/>
        <v>55710208</v>
      </c>
      <c r="N1547" s="11">
        <f t="shared" si="83"/>
        <v>50616725.333333336</v>
      </c>
      <c r="O1547" s="2">
        <f t="shared" si="84"/>
        <v>97492864</v>
      </c>
      <c r="P1547" s="32">
        <v>0.4</v>
      </c>
    </row>
    <row r="1548" spans="1:16" ht="24" customHeight="1" x14ac:dyDescent="0.2">
      <c r="A1548" s="8">
        <v>1515</v>
      </c>
      <c r="B1548" s="9" t="s">
        <v>1529</v>
      </c>
      <c r="C1548" s="9" t="s">
        <v>1774</v>
      </c>
      <c r="D1548" s="9" t="s">
        <v>1807</v>
      </c>
      <c r="E1548" s="10">
        <v>731620830100001</v>
      </c>
      <c r="F1548" s="8">
        <v>42</v>
      </c>
      <c r="G1548" s="8">
        <v>207</v>
      </c>
      <c r="H1548" s="8">
        <v>249</v>
      </c>
      <c r="I1548" s="11">
        <v>50904960</v>
      </c>
      <c r="J1548" s="11">
        <v>46056960</v>
      </c>
      <c r="K1548" s="12">
        <v>50904960</v>
      </c>
      <c r="L1548" s="12">
        <v>46056960</v>
      </c>
      <c r="M1548" s="12">
        <f t="shared" si="82"/>
        <v>40723968</v>
      </c>
      <c r="N1548" s="12">
        <f t="shared" si="83"/>
        <v>36845568</v>
      </c>
      <c r="O1548" s="2">
        <f t="shared" si="84"/>
        <v>71266944</v>
      </c>
      <c r="P1548" s="32">
        <v>0.4</v>
      </c>
    </row>
    <row r="1549" spans="1:16" ht="24" customHeight="1" x14ac:dyDescent="0.2">
      <c r="A1549" s="13">
        <v>1516</v>
      </c>
      <c r="B1549" s="14" t="s">
        <v>1529</v>
      </c>
      <c r="C1549" s="14" t="s">
        <v>1774</v>
      </c>
      <c r="D1549" s="14" t="s">
        <v>1808</v>
      </c>
      <c r="E1549" s="15">
        <v>731620830250001</v>
      </c>
      <c r="F1549" s="13">
        <v>90</v>
      </c>
      <c r="G1549" s="13">
        <v>353</v>
      </c>
      <c r="H1549" s="13">
        <v>443</v>
      </c>
      <c r="I1549" s="11">
        <v>102354000</v>
      </c>
      <c r="J1549" s="11">
        <v>89619320</v>
      </c>
      <c r="K1549" s="11">
        <v>102354000</v>
      </c>
      <c r="L1549" s="11">
        <v>89619320</v>
      </c>
      <c r="M1549" s="11">
        <f t="shared" si="82"/>
        <v>81883200</v>
      </c>
      <c r="N1549" s="11">
        <f t="shared" si="83"/>
        <v>71695456</v>
      </c>
      <c r="O1549" s="2">
        <f t="shared" si="84"/>
        <v>143295600</v>
      </c>
      <c r="P1549" s="32">
        <v>0.4</v>
      </c>
    </row>
    <row r="1550" spans="1:16" ht="24" customHeight="1" x14ac:dyDescent="0.2">
      <c r="A1550" s="8">
        <v>1517</v>
      </c>
      <c r="B1550" s="9" t="s">
        <v>1529</v>
      </c>
      <c r="C1550" s="9" t="s">
        <v>1774</v>
      </c>
      <c r="D1550" s="9" t="s">
        <v>1809</v>
      </c>
      <c r="E1550" s="10">
        <v>234240830010001</v>
      </c>
      <c r="F1550" s="8">
        <v>50</v>
      </c>
      <c r="G1550" s="8">
        <v>124</v>
      </c>
      <c r="H1550" s="8">
        <v>174</v>
      </c>
      <c r="I1550" s="11">
        <v>49292986.666666664</v>
      </c>
      <c r="J1550" s="11">
        <v>44780640</v>
      </c>
      <c r="K1550" s="12">
        <f>I1550+(I1550*0.05)</f>
        <v>51757636</v>
      </c>
      <c r="L1550" s="12">
        <f>J1550+(J1550*0.05)</f>
        <v>47019672</v>
      </c>
      <c r="M1550" s="12">
        <f t="shared" si="82"/>
        <v>41406108.800000004</v>
      </c>
      <c r="N1550" s="12">
        <f t="shared" si="83"/>
        <v>37615737.600000001</v>
      </c>
      <c r="O1550" s="2">
        <f t="shared" si="84"/>
        <v>72460690.400000006</v>
      </c>
      <c r="P1550" s="32">
        <v>0.4</v>
      </c>
    </row>
    <row r="1551" spans="1:16" ht="24" customHeight="1" x14ac:dyDescent="0.2">
      <c r="A1551" s="13">
        <v>1518</v>
      </c>
      <c r="B1551" s="14" t="s">
        <v>1529</v>
      </c>
      <c r="C1551" s="14" t="s">
        <v>1774</v>
      </c>
      <c r="D1551" s="14" t="s">
        <v>1810</v>
      </c>
      <c r="E1551" s="15">
        <v>731620830490001</v>
      </c>
      <c r="F1551" s="13">
        <v>169</v>
      </c>
      <c r="G1551" s="13">
        <v>501</v>
      </c>
      <c r="H1551" s="13">
        <v>670</v>
      </c>
      <c r="I1551" s="11">
        <v>134435840</v>
      </c>
      <c r="J1551" s="11">
        <v>121980906.66666667</v>
      </c>
      <c r="K1551" s="11">
        <v>134435840</v>
      </c>
      <c r="L1551" s="11">
        <v>121980906.66666667</v>
      </c>
      <c r="M1551" s="11">
        <f t="shared" si="82"/>
        <v>107548672</v>
      </c>
      <c r="N1551" s="11">
        <f t="shared" si="83"/>
        <v>97584725.333333343</v>
      </c>
      <c r="O1551" s="2">
        <f t="shared" si="84"/>
        <v>188210176</v>
      </c>
      <c r="P1551" s="32">
        <v>0.4</v>
      </c>
    </row>
    <row r="1552" spans="1:16" ht="24" customHeight="1" x14ac:dyDescent="0.2">
      <c r="A1552" s="8">
        <v>1519</v>
      </c>
      <c r="B1552" s="9" t="s">
        <v>1529</v>
      </c>
      <c r="C1552" s="9" t="s">
        <v>1774</v>
      </c>
      <c r="D1552" s="9" t="s">
        <v>1811</v>
      </c>
      <c r="E1552" s="10">
        <v>731620830390001</v>
      </c>
      <c r="F1552" s="8">
        <v>120</v>
      </c>
      <c r="G1552" s="8">
        <v>368</v>
      </c>
      <c r="H1552" s="8">
        <v>488</v>
      </c>
      <c r="I1552" s="11">
        <v>97483520</v>
      </c>
      <c r="J1552" s="11">
        <v>88180906.666666672</v>
      </c>
      <c r="K1552" s="12">
        <v>97483520</v>
      </c>
      <c r="L1552" s="12">
        <v>88180906.666666672</v>
      </c>
      <c r="M1552" s="12">
        <f t="shared" si="82"/>
        <v>77986816</v>
      </c>
      <c r="N1552" s="12">
        <f t="shared" si="83"/>
        <v>70544725.333333343</v>
      </c>
      <c r="O1552" s="2">
        <f t="shared" si="84"/>
        <v>136476928</v>
      </c>
      <c r="P1552" s="32">
        <v>0.4</v>
      </c>
    </row>
    <row r="1553" spans="1:16" ht="24" customHeight="1" x14ac:dyDescent="0.2">
      <c r="A1553" s="13">
        <v>1520</v>
      </c>
      <c r="B1553" s="14" t="s">
        <v>1529</v>
      </c>
      <c r="C1553" s="14" t="s">
        <v>1774</v>
      </c>
      <c r="D1553" s="14" t="s">
        <v>1812</v>
      </c>
      <c r="E1553" s="15">
        <v>731620830040001</v>
      </c>
      <c r="F1553" s="13">
        <v>125</v>
      </c>
      <c r="G1553" s="13">
        <v>350</v>
      </c>
      <c r="H1553" s="13">
        <v>475</v>
      </c>
      <c r="I1553" s="11">
        <v>95247040</v>
      </c>
      <c r="J1553" s="11">
        <v>85965333.333333328</v>
      </c>
      <c r="K1553" s="11">
        <v>95247040</v>
      </c>
      <c r="L1553" s="11">
        <v>85965333.333333328</v>
      </c>
      <c r="M1553" s="11">
        <f t="shared" si="82"/>
        <v>76197632</v>
      </c>
      <c r="N1553" s="11">
        <f t="shared" si="83"/>
        <v>68772266.666666672</v>
      </c>
      <c r="O1553" s="2">
        <f t="shared" si="84"/>
        <v>133345856</v>
      </c>
      <c r="P1553" s="32">
        <v>0.4</v>
      </c>
    </row>
    <row r="1554" spans="1:16" ht="24" customHeight="1" x14ac:dyDescent="0.2">
      <c r="A1554" s="8">
        <v>1521</v>
      </c>
      <c r="B1554" s="9" t="s">
        <v>1529</v>
      </c>
      <c r="C1554" s="9" t="s">
        <v>1774</v>
      </c>
      <c r="D1554" s="9" t="s">
        <v>1813</v>
      </c>
      <c r="E1554" s="10">
        <v>731620830060001</v>
      </c>
      <c r="F1554" s="8">
        <v>125</v>
      </c>
      <c r="G1554" s="8">
        <v>355</v>
      </c>
      <c r="H1554" s="8">
        <v>480</v>
      </c>
      <c r="I1554" s="11">
        <v>96447360</v>
      </c>
      <c r="J1554" s="11">
        <v>87605200</v>
      </c>
      <c r="K1554" s="12">
        <v>96447360</v>
      </c>
      <c r="L1554" s="12">
        <v>87605200</v>
      </c>
      <c r="M1554" s="12">
        <f t="shared" si="82"/>
        <v>77157888</v>
      </c>
      <c r="N1554" s="12">
        <f t="shared" si="83"/>
        <v>70084160</v>
      </c>
      <c r="O1554" s="2">
        <f t="shared" si="84"/>
        <v>135026304</v>
      </c>
      <c r="P1554" s="32">
        <v>0.4</v>
      </c>
    </row>
    <row r="1555" spans="1:16" ht="24" customHeight="1" x14ac:dyDescent="0.2">
      <c r="A1555" s="13">
        <v>1522</v>
      </c>
      <c r="B1555" s="14" t="s">
        <v>1529</v>
      </c>
      <c r="C1555" s="14" t="s">
        <v>1774</v>
      </c>
      <c r="D1555" s="14" t="s">
        <v>1814</v>
      </c>
      <c r="E1555" s="15">
        <v>731620830050001</v>
      </c>
      <c r="F1555" s="13">
        <v>135</v>
      </c>
      <c r="G1555" s="13">
        <v>335</v>
      </c>
      <c r="H1555" s="13">
        <v>470</v>
      </c>
      <c r="I1555" s="11">
        <v>94412000</v>
      </c>
      <c r="J1555" s="11">
        <v>85695306.666666672</v>
      </c>
      <c r="K1555" s="11">
        <v>94412000</v>
      </c>
      <c r="L1555" s="11">
        <v>85695306.666666672</v>
      </c>
      <c r="M1555" s="11">
        <f t="shared" si="82"/>
        <v>75529600</v>
      </c>
      <c r="N1555" s="11">
        <f t="shared" si="83"/>
        <v>68556245.333333343</v>
      </c>
      <c r="O1555" s="2">
        <f t="shared" si="84"/>
        <v>132176800</v>
      </c>
      <c r="P1555" s="32">
        <v>0.4</v>
      </c>
    </row>
    <row r="1556" spans="1:16" ht="24" customHeight="1" x14ac:dyDescent="0.2">
      <c r="A1556" s="8">
        <v>1523</v>
      </c>
      <c r="B1556" s="9" t="s">
        <v>1529</v>
      </c>
      <c r="C1556" s="9" t="s">
        <v>1774</v>
      </c>
      <c r="D1556" s="9" t="s">
        <v>1815</v>
      </c>
      <c r="E1556" s="10">
        <v>731620830180001</v>
      </c>
      <c r="F1556" s="8">
        <v>32</v>
      </c>
      <c r="G1556" s="8">
        <v>96</v>
      </c>
      <c r="H1556" s="8">
        <v>128</v>
      </c>
      <c r="I1556" s="11">
        <v>26535040</v>
      </c>
      <c r="J1556" s="11">
        <v>24085253.333333332</v>
      </c>
      <c r="K1556" s="12">
        <v>26535040</v>
      </c>
      <c r="L1556" s="12">
        <v>24085253.333333332</v>
      </c>
      <c r="M1556" s="12">
        <f t="shared" si="82"/>
        <v>21228032</v>
      </c>
      <c r="N1556" s="12">
        <f t="shared" si="83"/>
        <v>19268202.666666668</v>
      </c>
      <c r="O1556" s="2">
        <f t="shared" si="84"/>
        <v>37149056</v>
      </c>
      <c r="P1556" s="32">
        <v>0.4</v>
      </c>
    </row>
    <row r="1557" spans="1:16" ht="24" customHeight="1" x14ac:dyDescent="0.2">
      <c r="A1557" s="13">
        <v>1524</v>
      </c>
      <c r="B1557" s="14" t="s">
        <v>1529</v>
      </c>
      <c r="C1557" s="14" t="s">
        <v>1774</v>
      </c>
      <c r="D1557" s="14" t="s">
        <v>1816</v>
      </c>
      <c r="E1557" s="15">
        <v>731620830540001</v>
      </c>
      <c r="F1557" s="13">
        <v>48</v>
      </c>
      <c r="G1557" s="13">
        <v>355</v>
      </c>
      <c r="H1557" s="13">
        <v>403</v>
      </c>
      <c r="I1557" s="11">
        <v>81665120</v>
      </c>
      <c r="J1557" s="11">
        <v>74005786.666666672</v>
      </c>
      <c r="K1557" s="11">
        <v>81665120</v>
      </c>
      <c r="L1557" s="11">
        <v>74005786.666666672</v>
      </c>
      <c r="M1557" s="11">
        <f t="shared" si="82"/>
        <v>65332096</v>
      </c>
      <c r="N1557" s="11">
        <f t="shared" si="83"/>
        <v>59204629.333333343</v>
      </c>
      <c r="O1557" s="2">
        <f t="shared" si="84"/>
        <v>114331168</v>
      </c>
      <c r="P1557" s="32">
        <v>0.4</v>
      </c>
    </row>
    <row r="1558" spans="1:16" ht="24" customHeight="1" x14ac:dyDescent="0.2">
      <c r="A1558" s="8">
        <v>1525</v>
      </c>
      <c r="B1558" s="9" t="s">
        <v>1529</v>
      </c>
      <c r="C1558" s="9" t="s">
        <v>1774</v>
      </c>
      <c r="D1558" s="9" t="s">
        <v>1817</v>
      </c>
      <c r="E1558" s="10">
        <v>731620830700001</v>
      </c>
      <c r="F1558" s="8">
        <v>72</v>
      </c>
      <c r="G1558" s="8">
        <v>248</v>
      </c>
      <c r="H1558" s="8">
        <v>320</v>
      </c>
      <c r="I1558" s="11">
        <v>75179760</v>
      </c>
      <c r="J1558" s="11">
        <v>66085400</v>
      </c>
      <c r="K1558" s="12">
        <v>75179760</v>
      </c>
      <c r="L1558" s="12">
        <v>66085400</v>
      </c>
      <c r="M1558" s="12">
        <f t="shared" si="82"/>
        <v>60143808</v>
      </c>
      <c r="N1558" s="12">
        <f t="shared" si="83"/>
        <v>52868320</v>
      </c>
      <c r="O1558" s="2">
        <f t="shared" si="84"/>
        <v>105251664</v>
      </c>
      <c r="P1558" s="32">
        <v>0.4</v>
      </c>
    </row>
    <row r="1559" spans="1:16" ht="24" customHeight="1" x14ac:dyDescent="0.2">
      <c r="A1559" s="13">
        <v>1526</v>
      </c>
      <c r="B1559" s="14" t="s">
        <v>1529</v>
      </c>
      <c r="C1559" s="14" t="s">
        <v>1774</v>
      </c>
      <c r="D1559" s="14" t="s">
        <v>1818</v>
      </c>
      <c r="E1559" s="15">
        <v>731620830030001</v>
      </c>
      <c r="F1559" s="13">
        <v>175</v>
      </c>
      <c r="G1559" s="13">
        <v>410</v>
      </c>
      <c r="H1559" s="13">
        <v>585</v>
      </c>
      <c r="I1559" s="11">
        <v>116952640</v>
      </c>
      <c r="J1559" s="11">
        <v>106145733.33333333</v>
      </c>
      <c r="K1559" s="11">
        <f>I1559+(I1559*0.05)</f>
        <v>122800272</v>
      </c>
      <c r="L1559" s="11">
        <f>J1559+(J1559*0.05)</f>
        <v>111453020</v>
      </c>
      <c r="M1559" s="11">
        <f t="shared" si="82"/>
        <v>98240217.600000009</v>
      </c>
      <c r="N1559" s="11">
        <f t="shared" si="83"/>
        <v>89162416</v>
      </c>
      <c r="O1559" s="2">
        <f t="shared" si="84"/>
        <v>171920380.80000001</v>
      </c>
      <c r="P1559" s="32">
        <v>0.4</v>
      </c>
    </row>
    <row r="1560" spans="1:16" ht="24" customHeight="1" x14ac:dyDescent="0.2">
      <c r="A1560" s="8">
        <v>1527</v>
      </c>
      <c r="B1560" s="9" t="s">
        <v>1529</v>
      </c>
      <c r="C1560" s="9" t="s">
        <v>1774</v>
      </c>
      <c r="D1560" s="9" t="s">
        <v>1819</v>
      </c>
      <c r="E1560" s="10">
        <v>731620830020001</v>
      </c>
      <c r="F1560" s="8">
        <v>115</v>
      </c>
      <c r="G1560" s="8">
        <v>230</v>
      </c>
      <c r="H1560" s="8">
        <v>345</v>
      </c>
      <c r="I1560" s="11">
        <v>69768160</v>
      </c>
      <c r="J1560" s="11">
        <v>63170293.333333336</v>
      </c>
      <c r="K1560" s="12">
        <v>69768160</v>
      </c>
      <c r="L1560" s="12">
        <v>63170293.333333336</v>
      </c>
      <c r="M1560" s="12">
        <f t="shared" si="82"/>
        <v>55814528</v>
      </c>
      <c r="N1560" s="12">
        <f t="shared" si="83"/>
        <v>50536234.666666672</v>
      </c>
      <c r="O1560" s="2">
        <f t="shared" si="84"/>
        <v>97675424</v>
      </c>
      <c r="P1560" s="32">
        <v>0.4</v>
      </c>
    </row>
    <row r="1561" spans="1:16" ht="24" customHeight="1" x14ac:dyDescent="0.2">
      <c r="A1561" s="13">
        <v>1528</v>
      </c>
      <c r="B1561" s="14" t="s">
        <v>1529</v>
      </c>
      <c r="C1561" s="14" t="s">
        <v>1774</v>
      </c>
      <c r="D1561" s="14" t="s">
        <v>1820</v>
      </c>
      <c r="E1561" s="15">
        <v>731620830070001</v>
      </c>
      <c r="F1561" s="13">
        <v>120</v>
      </c>
      <c r="G1561" s="13">
        <v>390</v>
      </c>
      <c r="H1561" s="13">
        <v>510</v>
      </c>
      <c r="I1561" s="11">
        <v>102646080</v>
      </c>
      <c r="J1561" s="11">
        <v>92672000</v>
      </c>
      <c r="K1561" s="11">
        <f>I1561+(I1561*0.05)</f>
        <v>107778384</v>
      </c>
      <c r="L1561" s="11">
        <f>J1561+(J1561*0.05)</f>
        <v>97305600</v>
      </c>
      <c r="M1561" s="11">
        <f t="shared" si="82"/>
        <v>86222707.200000003</v>
      </c>
      <c r="N1561" s="11">
        <f t="shared" si="83"/>
        <v>77844480</v>
      </c>
      <c r="O1561" s="2">
        <f t="shared" si="84"/>
        <v>150889737.59999999</v>
      </c>
      <c r="P1561" s="32">
        <v>0.4</v>
      </c>
    </row>
    <row r="1562" spans="1:16" ht="24" customHeight="1" x14ac:dyDescent="0.2">
      <c r="A1562" s="8">
        <v>1529</v>
      </c>
      <c r="B1562" s="9" t="s">
        <v>1529</v>
      </c>
      <c r="C1562" s="9" t="s">
        <v>1774</v>
      </c>
      <c r="D1562" s="9" t="s">
        <v>1821</v>
      </c>
      <c r="E1562" s="10">
        <v>731620830210001</v>
      </c>
      <c r="F1562" s="8">
        <v>40</v>
      </c>
      <c r="G1562" s="8">
        <v>90</v>
      </c>
      <c r="H1562" s="8">
        <v>130</v>
      </c>
      <c r="I1562" s="11">
        <v>26610080</v>
      </c>
      <c r="J1562" s="11">
        <v>24145066.666666668</v>
      </c>
      <c r="K1562" s="12">
        <v>26610080</v>
      </c>
      <c r="L1562" s="12">
        <v>24145066.666666668</v>
      </c>
      <c r="M1562" s="12">
        <f t="shared" si="82"/>
        <v>21288064</v>
      </c>
      <c r="N1562" s="12">
        <f t="shared" si="83"/>
        <v>19316053.333333336</v>
      </c>
      <c r="O1562" s="2">
        <f t="shared" si="84"/>
        <v>37254112</v>
      </c>
      <c r="P1562" s="32">
        <v>0.4</v>
      </c>
    </row>
    <row r="1563" spans="1:16" ht="24" customHeight="1" x14ac:dyDescent="0.2">
      <c r="A1563" s="13">
        <v>1530</v>
      </c>
      <c r="B1563" s="14" t="s">
        <v>1529</v>
      </c>
      <c r="C1563" s="14" t="s">
        <v>1774</v>
      </c>
      <c r="D1563" s="14" t="s">
        <v>1822</v>
      </c>
      <c r="E1563" s="15">
        <v>731620830090001</v>
      </c>
      <c r="F1563" s="13">
        <v>130</v>
      </c>
      <c r="G1563" s="13">
        <v>335</v>
      </c>
      <c r="H1563" s="13">
        <v>465</v>
      </c>
      <c r="I1563" s="11">
        <v>92726560</v>
      </c>
      <c r="J1563" s="11">
        <v>83619413.333333328</v>
      </c>
      <c r="K1563" s="11">
        <v>92726560</v>
      </c>
      <c r="L1563" s="11">
        <v>83619413.333333328</v>
      </c>
      <c r="M1563" s="11">
        <f t="shared" si="82"/>
        <v>74181248</v>
      </c>
      <c r="N1563" s="11">
        <f t="shared" si="83"/>
        <v>66895530.666666664</v>
      </c>
      <c r="O1563" s="2">
        <f t="shared" si="84"/>
        <v>129817184</v>
      </c>
      <c r="P1563" s="32">
        <v>0.4</v>
      </c>
    </row>
    <row r="1564" spans="1:16" ht="24" customHeight="1" x14ac:dyDescent="0.2">
      <c r="A1564" s="8">
        <v>1531</v>
      </c>
      <c r="B1564" s="9" t="s">
        <v>1529</v>
      </c>
      <c r="C1564" s="9" t="s">
        <v>1774</v>
      </c>
      <c r="D1564" s="9" t="s">
        <v>1823</v>
      </c>
      <c r="E1564" s="10">
        <v>731620830080001</v>
      </c>
      <c r="F1564" s="8">
        <v>125</v>
      </c>
      <c r="G1564" s="8">
        <v>350</v>
      </c>
      <c r="H1564" s="8">
        <v>475</v>
      </c>
      <c r="I1564" s="11">
        <v>95687200</v>
      </c>
      <c r="J1564" s="11">
        <v>86842293.333333328</v>
      </c>
      <c r="K1564" s="12">
        <f>I1564+(I1564*0.05)</f>
        <v>100471560</v>
      </c>
      <c r="L1564" s="12">
        <f>J1564+(J1564*0.05)</f>
        <v>91184408</v>
      </c>
      <c r="M1564" s="12">
        <f t="shared" si="82"/>
        <v>80377248</v>
      </c>
      <c r="N1564" s="12">
        <f t="shared" si="83"/>
        <v>72947526.400000006</v>
      </c>
      <c r="O1564" s="2">
        <f t="shared" si="84"/>
        <v>140660184</v>
      </c>
      <c r="P1564" s="32">
        <v>0.4</v>
      </c>
    </row>
    <row r="1565" spans="1:16" ht="24" customHeight="1" x14ac:dyDescent="0.2">
      <c r="A1565" s="13">
        <v>1532</v>
      </c>
      <c r="B1565" s="14" t="s">
        <v>1529</v>
      </c>
      <c r="C1565" s="14" t="s">
        <v>1774</v>
      </c>
      <c r="D1565" s="14" t="s">
        <v>1824</v>
      </c>
      <c r="E1565" s="15">
        <v>731620830580001</v>
      </c>
      <c r="F1565" s="13">
        <v>65</v>
      </c>
      <c r="G1565" s="13">
        <v>240</v>
      </c>
      <c r="H1565" s="13">
        <v>305</v>
      </c>
      <c r="I1565" s="11">
        <v>61527680</v>
      </c>
      <c r="J1565" s="11">
        <v>55685066.666666664</v>
      </c>
      <c r="K1565" s="11">
        <f>I1565+(I1565*0.05)</f>
        <v>64604064</v>
      </c>
      <c r="L1565" s="11">
        <f>J1565+(J1565*0.05)</f>
        <v>58469320</v>
      </c>
      <c r="M1565" s="11">
        <f t="shared" si="82"/>
        <v>51683251.200000003</v>
      </c>
      <c r="N1565" s="11">
        <f t="shared" si="83"/>
        <v>46775456</v>
      </c>
      <c r="O1565" s="2">
        <f t="shared" si="84"/>
        <v>90445689.599999994</v>
      </c>
      <c r="P1565" s="32">
        <v>0.4</v>
      </c>
    </row>
    <row r="1566" spans="1:16" ht="24" customHeight="1" x14ac:dyDescent="0.2">
      <c r="A1566" s="8">
        <v>1533</v>
      </c>
      <c r="B1566" s="9" t="s">
        <v>1529</v>
      </c>
      <c r="C1566" s="9" t="s">
        <v>1774</v>
      </c>
      <c r="D1566" s="9" t="s">
        <v>1825</v>
      </c>
      <c r="E1566" s="10">
        <v>731620830040031</v>
      </c>
      <c r="F1566" s="8">
        <v>10</v>
      </c>
      <c r="G1566" s="8">
        <v>70</v>
      </c>
      <c r="H1566" s="8">
        <v>80</v>
      </c>
      <c r="I1566" s="11">
        <v>16635693.333333334</v>
      </c>
      <c r="J1566" s="11">
        <v>15128600</v>
      </c>
      <c r="K1566" s="12">
        <v>16635693.333333334</v>
      </c>
      <c r="L1566" s="12">
        <v>15128600</v>
      </c>
      <c r="M1566" s="12">
        <f t="shared" si="82"/>
        <v>13308554.666666668</v>
      </c>
      <c r="N1566" s="12">
        <f t="shared" si="83"/>
        <v>12102880</v>
      </c>
      <c r="O1566" s="2">
        <f t="shared" si="84"/>
        <v>23289970.666666668</v>
      </c>
      <c r="P1566" s="32">
        <v>0.4</v>
      </c>
    </row>
    <row r="1567" spans="1:16" ht="24" customHeight="1" x14ac:dyDescent="0.2">
      <c r="A1567" s="13">
        <v>1534</v>
      </c>
      <c r="B1567" s="14" t="s">
        <v>1529</v>
      </c>
      <c r="C1567" s="14" t="s">
        <v>1774</v>
      </c>
      <c r="D1567" s="14" t="s">
        <v>1826</v>
      </c>
      <c r="E1567" s="15">
        <v>731620830080021</v>
      </c>
      <c r="F1567" s="13">
        <v>10</v>
      </c>
      <c r="G1567" s="13">
        <v>70</v>
      </c>
      <c r="H1567" s="13">
        <v>80</v>
      </c>
      <c r="I1567" s="11">
        <v>18835680</v>
      </c>
      <c r="J1567" s="11">
        <v>16554880</v>
      </c>
      <c r="K1567" s="11">
        <v>18835680</v>
      </c>
      <c r="L1567" s="11">
        <v>16554880</v>
      </c>
      <c r="M1567" s="11">
        <f t="shared" si="82"/>
        <v>15068544</v>
      </c>
      <c r="N1567" s="11">
        <f t="shared" si="83"/>
        <v>13243904</v>
      </c>
      <c r="O1567" s="2">
        <f t="shared" si="84"/>
        <v>26369952</v>
      </c>
      <c r="P1567" s="32">
        <v>0.4</v>
      </c>
    </row>
    <row r="1568" spans="1:16" ht="24" customHeight="1" x14ac:dyDescent="0.2">
      <c r="A1568" s="8">
        <v>1535</v>
      </c>
      <c r="B1568" s="9" t="s">
        <v>1529</v>
      </c>
      <c r="C1568" s="9" t="s">
        <v>1774</v>
      </c>
      <c r="D1568" s="9" t="s">
        <v>1827</v>
      </c>
      <c r="E1568" s="10">
        <v>731620830020041</v>
      </c>
      <c r="F1568" s="8">
        <v>5</v>
      </c>
      <c r="G1568" s="8">
        <v>25</v>
      </c>
      <c r="H1568" s="8">
        <v>30</v>
      </c>
      <c r="I1568" s="11">
        <v>7097520</v>
      </c>
      <c r="J1568" s="11">
        <v>6040600</v>
      </c>
      <c r="K1568" s="12">
        <v>7097520</v>
      </c>
      <c r="L1568" s="12">
        <v>6040600</v>
      </c>
      <c r="M1568" s="12">
        <f t="shared" si="82"/>
        <v>5678016</v>
      </c>
      <c r="N1568" s="12">
        <f t="shared" si="83"/>
        <v>4832480</v>
      </c>
      <c r="O1568" s="2">
        <f t="shared" si="84"/>
        <v>9936528</v>
      </c>
      <c r="P1568" s="32">
        <v>0.4</v>
      </c>
    </row>
    <row r="1569" spans="1:16" ht="24" customHeight="1" x14ac:dyDescent="0.2">
      <c r="A1569" s="13">
        <v>1536</v>
      </c>
      <c r="B1569" s="14" t="s">
        <v>1529</v>
      </c>
      <c r="C1569" s="14" t="s">
        <v>1774</v>
      </c>
      <c r="D1569" s="14" t="s">
        <v>1828</v>
      </c>
      <c r="E1569" s="15">
        <v>731620830270001</v>
      </c>
      <c r="F1569" s="13">
        <v>74</v>
      </c>
      <c r="G1569" s="13">
        <v>192</v>
      </c>
      <c r="H1569" s="13">
        <v>266</v>
      </c>
      <c r="I1569" s="11">
        <v>53356000</v>
      </c>
      <c r="J1569" s="11">
        <v>48021013.333333336</v>
      </c>
      <c r="K1569" s="11">
        <v>53356000</v>
      </c>
      <c r="L1569" s="11">
        <v>48021013.333333336</v>
      </c>
      <c r="M1569" s="11">
        <f t="shared" si="82"/>
        <v>42684800</v>
      </c>
      <c r="N1569" s="11">
        <f t="shared" si="83"/>
        <v>38416810.666666672</v>
      </c>
      <c r="O1569" s="2">
        <f t="shared" si="84"/>
        <v>74698400</v>
      </c>
      <c r="P1569" s="32">
        <v>0.4</v>
      </c>
    </row>
    <row r="1570" spans="1:16" ht="24" customHeight="1" x14ac:dyDescent="0.2">
      <c r="A1570" s="8">
        <v>1537</v>
      </c>
      <c r="B1570" s="9" t="s">
        <v>1529</v>
      </c>
      <c r="C1570" s="9" t="s">
        <v>1774</v>
      </c>
      <c r="D1570" s="9" t="s">
        <v>1829</v>
      </c>
      <c r="E1570" s="10">
        <v>731620830060051</v>
      </c>
      <c r="F1570" s="8">
        <v>26</v>
      </c>
      <c r="G1570" s="8">
        <v>83</v>
      </c>
      <c r="H1570" s="8">
        <v>109</v>
      </c>
      <c r="I1570" s="11">
        <v>25276080</v>
      </c>
      <c r="J1570" s="11">
        <v>22173880</v>
      </c>
      <c r="K1570" s="12">
        <v>25276080</v>
      </c>
      <c r="L1570" s="12">
        <v>22173880</v>
      </c>
      <c r="M1570" s="12">
        <f t="shared" si="82"/>
        <v>20220864</v>
      </c>
      <c r="N1570" s="12">
        <f t="shared" si="83"/>
        <v>17739104</v>
      </c>
      <c r="O1570" s="2">
        <f t="shared" si="84"/>
        <v>35386512</v>
      </c>
      <c r="P1570" s="32">
        <v>0.4</v>
      </c>
    </row>
    <row r="1571" spans="1:16" ht="24" customHeight="1" x14ac:dyDescent="0.2">
      <c r="A1571" s="13">
        <v>1538</v>
      </c>
      <c r="B1571" s="14" t="s">
        <v>1529</v>
      </c>
      <c r="C1571" s="14" t="s">
        <v>1774</v>
      </c>
      <c r="D1571" s="14" t="s">
        <v>1830</v>
      </c>
      <c r="E1571" s="15">
        <v>731620830030081</v>
      </c>
      <c r="F1571" s="13">
        <v>20</v>
      </c>
      <c r="G1571" s="13">
        <v>50</v>
      </c>
      <c r="H1571" s="13">
        <v>70</v>
      </c>
      <c r="I1571" s="11">
        <v>16652160</v>
      </c>
      <c r="J1571" s="11">
        <v>14681520</v>
      </c>
      <c r="K1571" s="11">
        <v>16652160</v>
      </c>
      <c r="L1571" s="11">
        <v>14681520</v>
      </c>
      <c r="M1571" s="11">
        <f t="shared" ref="M1571:M1634" si="85">K1571*0.8</f>
        <v>13321728</v>
      </c>
      <c r="N1571" s="11">
        <f t="shared" ref="N1571:N1634" si="86">L1571*0.8</f>
        <v>11745216</v>
      </c>
      <c r="O1571" s="2">
        <f t="shared" si="84"/>
        <v>23313024</v>
      </c>
      <c r="P1571" s="32">
        <v>0.4</v>
      </c>
    </row>
    <row r="1572" spans="1:16" ht="24" customHeight="1" x14ac:dyDescent="0.2">
      <c r="A1572" s="8">
        <v>1539</v>
      </c>
      <c r="B1572" s="9" t="s">
        <v>1529</v>
      </c>
      <c r="C1572" s="9" t="s">
        <v>1774</v>
      </c>
      <c r="D1572" s="9" t="s">
        <v>1831</v>
      </c>
      <c r="E1572" s="10">
        <v>731620830310001</v>
      </c>
      <c r="F1572" s="8">
        <v>250</v>
      </c>
      <c r="G1572" s="8">
        <v>400</v>
      </c>
      <c r="H1572" s="8">
        <v>650</v>
      </c>
      <c r="I1572" s="11">
        <v>130721120</v>
      </c>
      <c r="J1572" s="11">
        <v>118418506.66666667</v>
      </c>
      <c r="K1572" s="12">
        <v>130721120</v>
      </c>
      <c r="L1572" s="12">
        <v>118418506.66666667</v>
      </c>
      <c r="M1572" s="12">
        <f t="shared" si="85"/>
        <v>104576896</v>
      </c>
      <c r="N1572" s="12">
        <f t="shared" si="86"/>
        <v>94734805.333333343</v>
      </c>
      <c r="O1572" s="2">
        <f t="shared" si="84"/>
        <v>183009568</v>
      </c>
      <c r="P1572" s="32">
        <v>0.4</v>
      </c>
    </row>
    <row r="1573" spans="1:16" ht="24" customHeight="1" x14ac:dyDescent="0.2">
      <c r="A1573" s="13">
        <v>1540</v>
      </c>
      <c r="B1573" s="14" t="s">
        <v>1529</v>
      </c>
      <c r="C1573" s="14" t="s">
        <v>1774</v>
      </c>
      <c r="D1573" s="14" t="s">
        <v>1832</v>
      </c>
      <c r="E1573" s="15">
        <v>731620830320001</v>
      </c>
      <c r="F1573" s="13">
        <v>18</v>
      </c>
      <c r="G1573" s="13">
        <v>78</v>
      </c>
      <c r="H1573" s="13">
        <v>96</v>
      </c>
      <c r="I1573" s="11">
        <v>19724480</v>
      </c>
      <c r="J1573" s="11">
        <v>17846026.666666668</v>
      </c>
      <c r="K1573" s="11">
        <v>19724480</v>
      </c>
      <c r="L1573" s="11">
        <v>17846026.666666668</v>
      </c>
      <c r="M1573" s="11">
        <f t="shared" si="85"/>
        <v>15779584</v>
      </c>
      <c r="N1573" s="11">
        <f t="shared" si="86"/>
        <v>14276821.333333336</v>
      </c>
      <c r="O1573" s="2">
        <f t="shared" si="84"/>
        <v>27614272</v>
      </c>
      <c r="P1573" s="32">
        <v>0.4</v>
      </c>
    </row>
    <row r="1574" spans="1:16" ht="24" customHeight="1" x14ac:dyDescent="0.2">
      <c r="A1574" s="8">
        <v>1541</v>
      </c>
      <c r="B1574" s="9" t="s">
        <v>1529</v>
      </c>
      <c r="C1574" s="9" t="s">
        <v>1774</v>
      </c>
      <c r="D1574" s="9" t="s">
        <v>1833</v>
      </c>
      <c r="E1574" s="10" t="s">
        <v>1834</v>
      </c>
      <c r="F1574" s="8">
        <v>117</v>
      </c>
      <c r="G1574" s="8">
        <v>277</v>
      </c>
      <c r="H1574" s="8">
        <v>394</v>
      </c>
      <c r="I1574" s="11">
        <v>89481840</v>
      </c>
      <c r="J1574" s="11">
        <v>77236040</v>
      </c>
      <c r="K1574" s="12">
        <v>89481840</v>
      </c>
      <c r="L1574" s="12">
        <v>77236040</v>
      </c>
      <c r="M1574" s="12">
        <f t="shared" si="85"/>
        <v>71585472</v>
      </c>
      <c r="N1574" s="12">
        <f t="shared" si="86"/>
        <v>61788832</v>
      </c>
      <c r="O1574" s="2">
        <f t="shared" si="84"/>
        <v>125274576</v>
      </c>
      <c r="P1574" s="32">
        <v>0.4</v>
      </c>
    </row>
    <row r="1575" spans="1:16" ht="24" hidden="1" customHeight="1" x14ac:dyDescent="0.2">
      <c r="A1575" s="13">
        <v>1542</v>
      </c>
      <c r="B1575" s="14" t="s">
        <v>1529</v>
      </c>
      <c r="C1575" s="14" t="s">
        <v>1835</v>
      </c>
      <c r="D1575" s="14" t="s">
        <v>1836</v>
      </c>
      <c r="E1575" s="15">
        <v>731920850050001</v>
      </c>
      <c r="F1575" s="13">
        <v>17</v>
      </c>
      <c r="G1575" s="13">
        <v>149</v>
      </c>
      <c r="H1575" s="13">
        <v>166</v>
      </c>
      <c r="I1575" s="11">
        <v>34349600</v>
      </c>
      <c r="J1575" s="11">
        <v>31021146.666666668</v>
      </c>
      <c r="K1575" s="11">
        <v>34349600</v>
      </c>
      <c r="L1575" s="11">
        <v>31021146.666666668</v>
      </c>
      <c r="M1575" s="11">
        <f t="shared" si="85"/>
        <v>27479680</v>
      </c>
      <c r="N1575" s="11">
        <f t="shared" si="86"/>
        <v>24816917.333333336</v>
      </c>
      <c r="O1575" s="2">
        <f t="shared" si="84"/>
        <v>44654480</v>
      </c>
      <c r="P1575" s="32">
        <v>0.3</v>
      </c>
    </row>
    <row r="1576" spans="1:16" ht="24" hidden="1" customHeight="1" x14ac:dyDescent="0.2">
      <c r="A1576" s="8">
        <v>1543</v>
      </c>
      <c r="B1576" s="9" t="s">
        <v>1529</v>
      </c>
      <c r="C1576" s="9" t="s">
        <v>1835</v>
      </c>
      <c r="D1576" s="9" t="s">
        <v>1837</v>
      </c>
      <c r="E1576" s="10">
        <v>731920850070001</v>
      </c>
      <c r="F1576" s="8">
        <v>43</v>
      </c>
      <c r="G1576" s="8">
        <v>248</v>
      </c>
      <c r="H1576" s="8">
        <v>291</v>
      </c>
      <c r="I1576" s="11">
        <v>59796800</v>
      </c>
      <c r="J1576" s="11">
        <v>54194906.666666664</v>
      </c>
      <c r="K1576" s="12">
        <v>59796800</v>
      </c>
      <c r="L1576" s="12">
        <v>54194906.666666664</v>
      </c>
      <c r="M1576" s="12">
        <f t="shared" si="85"/>
        <v>47837440</v>
      </c>
      <c r="N1576" s="12">
        <f t="shared" si="86"/>
        <v>43355925.333333336</v>
      </c>
      <c r="O1576" s="2">
        <f t="shared" si="84"/>
        <v>77735840</v>
      </c>
      <c r="P1576" s="32">
        <v>0.3</v>
      </c>
    </row>
    <row r="1577" spans="1:16" ht="24" hidden="1" customHeight="1" x14ac:dyDescent="0.2">
      <c r="A1577" s="13">
        <v>1544</v>
      </c>
      <c r="B1577" s="14" t="s">
        <v>1529</v>
      </c>
      <c r="C1577" s="14" t="s">
        <v>1835</v>
      </c>
      <c r="D1577" s="14" t="s">
        <v>1838</v>
      </c>
      <c r="E1577" s="15">
        <v>731920850130011</v>
      </c>
      <c r="F1577" s="13">
        <v>28</v>
      </c>
      <c r="G1577" s="13">
        <v>70</v>
      </c>
      <c r="H1577" s="13">
        <v>98</v>
      </c>
      <c r="I1577" s="11">
        <v>19890720</v>
      </c>
      <c r="J1577" s="11">
        <v>17965440</v>
      </c>
      <c r="K1577" s="11">
        <v>19890720</v>
      </c>
      <c r="L1577" s="11">
        <v>17965440</v>
      </c>
      <c r="M1577" s="11">
        <f t="shared" si="85"/>
        <v>15912576</v>
      </c>
      <c r="N1577" s="11">
        <f t="shared" si="86"/>
        <v>14372352</v>
      </c>
      <c r="O1577" s="2">
        <f t="shared" si="84"/>
        <v>25857936</v>
      </c>
      <c r="P1577" s="32">
        <v>0.3</v>
      </c>
    </row>
    <row r="1578" spans="1:16" ht="24" hidden="1" customHeight="1" x14ac:dyDescent="0.2">
      <c r="A1578" s="8">
        <v>1545</v>
      </c>
      <c r="B1578" s="9" t="s">
        <v>1529</v>
      </c>
      <c r="C1578" s="9" t="s">
        <v>1835</v>
      </c>
      <c r="D1578" s="9" t="s">
        <v>1839</v>
      </c>
      <c r="E1578" s="10">
        <v>731920850130031</v>
      </c>
      <c r="F1578" s="8">
        <v>17</v>
      </c>
      <c r="G1578" s="8">
        <v>73</v>
      </c>
      <c r="H1578" s="8">
        <v>90</v>
      </c>
      <c r="I1578" s="11">
        <v>19442560</v>
      </c>
      <c r="J1578" s="11">
        <v>17316613.333333332</v>
      </c>
      <c r="K1578" s="12">
        <v>19442560</v>
      </c>
      <c r="L1578" s="12">
        <v>17316613.333333332</v>
      </c>
      <c r="M1578" s="12">
        <f t="shared" si="85"/>
        <v>15554048</v>
      </c>
      <c r="N1578" s="12">
        <f t="shared" si="86"/>
        <v>13853290.666666666</v>
      </c>
      <c r="O1578" s="2">
        <f t="shared" si="84"/>
        <v>25275328</v>
      </c>
      <c r="P1578" s="32">
        <v>0.3</v>
      </c>
    </row>
    <row r="1579" spans="1:16" ht="24" hidden="1" customHeight="1" x14ac:dyDescent="0.2">
      <c r="A1579" s="13">
        <v>1546</v>
      </c>
      <c r="B1579" s="14" t="s">
        <v>1529</v>
      </c>
      <c r="C1579" s="14" t="s">
        <v>1835</v>
      </c>
      <c r="D1579" s="14" t="s">
        <v>1840</v>
      </c>
      <c r="E1579" s="15">
        <v>731920850140021</v>
      </c>
      <c r="F1579" s="13">
        <v>20</v>
      </c>
      <c r="G1579" s="13">
        <v>60</v>
      </c>
      <c r="H1579" s="13">
        <v>80</v>
      </c>
      <c r="I1579" s="11">
        <v>16647520</v>
      </c>
      <c r="J1579" s="11">
        <v>15050293.333333334</v>
      </c>
      <c r="K1579" s="11">
        <v>16647520</v>
      </c>
      <c r="L1579" s="11">
        <v>15050293.333333334</v>
      </c>
      <c r="M1579" s="11">
        <f t="shared" si="85"/>
        <v>13318016</v>
      </c>
      <c r="N1579" s="11">
        <f t="shared" si="86"/>
        <v>12040234.666666668</v>
      </c>
      <c r="O1579" s="2">
        <f t="shared" si="84"/>
        <v>21641776</v>
      </c>
      <c r="P1579" s="32">
        <v>0.3</v>
      </c>
    </row>
    <row r="1580" spans="1:16" ht="24" hidden="1" customHeight="1" x14ac:dyDescent="0.2">
      <c r="A1580" s="8">
        <v>1547</v>
      </c>
      <c r="B1580" s="9" t="s">
        <v>1529</v>
      </c>
      <c r="C1580" s="9" t="s">
        <v>1835</v>
      </c>
      <c r="D1580" s="9" t="s">
        <v>1841</v>
      </c>
      <c r="E1580" s="10">
        <v>731920850030011</v>
      </c>
      <c r="F1580" s="8">
        <v>30</v>
      </c>
      <c r="G1580" s="8">
        <v>60</v>
      </c>
      <c r="H1580" s="8">
        <v>90</v>
      </c>
      <c r="I1580" s="11">
        <v>18539040</v>
      </c>
      <c r="J1580" s="11">
        <v>16835680</v>
      </c>
      <c r="K1580" s="12">
        <v>18539040</v>
      </c>
      <c r="L1580" s="12">
        <v>16835680</v>
      </c>
      <c r="M1580" s="12">
        <f t="shared" si="85"/>
        <v>14831232</v>
      </c>
      <c r="N1580" s="12">
        <f t="shared" si="86"/>
        <v>13468544</v>
      </c>
      <c r="O1580" s="2">
        <f t="shared" si="84"/>
        <v>24100752</v>
      </c>
      <c r="P1580" s="32">
        <v>0.3</v>
      </c>
    </row>
    <row r="1581" spans="1:16" ht="24" hidden="1" customHeight="1" x14ac:dyDescent="0.2">
      <c r="A1581" s="13">
        <v>1548</v>
      </c>
      <c r="B1581" s="14" t="s">
        <v>1529</v>
      </c>
      <c r="C1581" s="14" t="s">
        <v>1835</v>
      </c>
      <c r="D1581" s="14" t="s">
        <v>1842</v>
      </c>
      <c r="E1581" s="15">
        <v>731920850030021</v>
      </c>
      <c r="F1581" s="13">
        <v>30</v>
      </c>
      <c r="G1581" s="13">
        <v>60</v>
      </c>
      <c r="H1581" s="13">
        <v>90</v>
      </c>
      <c r="I1581" s="11">
        <v>18539040</v>
      </c>
      <c r="J1581" s="11">
        <v>16835680</v>
      </c>
      <c r="K1581" s="11">
        <v>18539040</v>
      </c>
      <c r="L1581" s="11">
        <v>16835680</v>
      </c>
      <c r="M1581" s="11">
        <f t="shared" si="85"/>
        <v>14831232</v>
      </c>
      <c r="N1581" s="11">
        <f t="shared" si="86"/>
        <v>13468544</v>
      </c>
      <c r="O1581" s="2">
        <f t="shared" si="84"/>
        <v>24100752</v>
      </c>
      <c r="P1581" s="32">
        <v>0.3</v>
      </c>
    </row>
    <row r="1582" spans="1:16" ht="24" hidden="1" customHeight="1" x14ac:dyDescent="0.2">
      <c r="A1582" s="8">
        <v>1549</v>
      </c>
      <c r="B1582" s="9" t="s">
        <v>1529</v>
      </c>
      <c r="C1582" s="9" t="s">
        <v>1835</v>
      </c>
      <c r="D1582" s="9" t="s">
        <v>1843</v>
      </c>
      <c r="E1582" s="10">
        <v>731920850030031</v>
      </c>
      <c r="F1582" s="8">
        <v>19</v>
      </c>
      <c r="G1582" s="8">
        <v>64</v>
      </c>
      <c r="H1582" s="8">
        <v>83</v>
      </c>
      <c r="I1582" s="11">
        <v>17221600</v>
      </c>
      <c r="J1582" s="11">
        <v>15608693.333333334</v>
      </c>
      <c r="K1582" s="12">
        <v>17221600</v>
      </c>
      <c r="L1582" s="12">
        <v>15608693.333333334</v>
      </c>
      <c r="M1582" s="12">
        <f t="shared" si="85"/>
        <v>13777280</v>
      </c>
      <c r="N1582" s="12">
        <f t="shared" si="86"/>
        <v>12486954.666666668</v>
      </c>
      <c r="O1582" s="2">
        <f t="shared" si="84"/>
        <v>22388080</v>
      </c>
      <c r="P1582" s="32">
        <v>0.3</v>
      </c>
    </row>
    <row r="1583" spans="1:16" ht="24" hidden="1" customHeight="1" x14ac:dyDescent="0.2">
      <c r="A1583" s="13">
        <v>1550</v>
      </c>
      <c r="B1583" s="14" t="s">
        <v>1529</v>
      </c>
      <c r="C1583" s="14" t="s">
        <v>1835</v>
      </c>
      <c r="D1583" s="14" t="s">
        <v>1844</v>
      </c>
      <c r="E1583" s="15">
        <v>731920850130041</v>
      </c>
      <c r="F1583" s="13">
        <v>68</v>
      </c>
      <c r="G1583" s="13">
        <v>112</v>
      </c>
      <c r="H1583" s="13">
        <v>180</v>
      </c>
      <c r="I1583" s="11">
        <v>37933920</v>
      </c>
      <c r="J1583" s="11">
        <v>34313440</v>
      </c>
      <c r="K1583" s="11">
        <v>37933920</v>
      </c>
      <c r="L1583" s="11">
        <v>34313440</v>
      </c>
      <c r="M1583" s="11">
        <f t="shared" si="85"/>
        <v>30347136</v>
      </c>
      <c r="N1583" s="11">
        <f t="shared" si="86"/>
        <v>27450752</v>
      </c>
      <c r="O1583" s="2">
        <f t="shared" si="84"/>
        <v>49314096</v>
      </c>
      <c r="P1583" s="32">
        <v>0.3</v>
      </c>
    </row>
    <row r="1584" spans="1:16" ht="24" hidden="1" customHeight="1" x14ac:dyDescent="0.2">
      <c r="A1584" s="8">
        <v>1551</v>
      </c>
      <c r="B1584" s="9" t="s">
        <v>1529</v>
      </c>
      <c r="C1584" s="9" t="s">
        <v>1835</v>
      </c>
      <c r="D1584" s="9" t="s">
        <v>1845</v>
      </c>
      <c r="E1584" s="10">
        <v>731920850030051</v>
      </c>
      <c r="F1584" s="8">
        <v>13</v>
      </c>
      <c r="G1584" s="8">
        <v>92</v>
      </c>
      <c r="H1584" s="8">
        <v>105</v>
      </c>
      <c r="I1584" s="11">
        <v>21675680</v>
      </c>
      <c r="J1584" s="11">
        <v>19586906.666666668</v>
      </c>
      <c r="K1584" s="12">
        <v>21675680</v>
      </c>
      <c r="L1584" s="12">
        <v>19586906.666666668</v>
      </c>
      <c r="M1584" s="12">
        <f t="shared" si="85"/>
        <v>17340544</v>
      </c>
      <c r="N1584" s="12">
        <f t="shared" si="86"/>
        <v>15669525.333333336</v>
      </c>
      <c r="O1584" s="2">
        <f t="shared" si="84"/>
        <v>28178384</v>
      </c>
      <c r="P1584" s="32">
        <v>0.3</v>
      </c>
    </row>
    <row r="1585" spans="1:16" ht="24" hidden="1" customHeight="1" x14ac:dyDescent="0.2">
      <c r="A1585" s="13">
        <v>1552</v>
      </c>
      <c r="B1585" s="14" t="s">
        <v>1529</v>
      </c>
      <c r="C1585" s="14" t="s">
        <v>1835</v>
      </c>
      <c r="D1585" s="14" t="s">
        <v>1846</v>
      </c>
      <c r="E1585" s="15">
        <v>731920850030041</v>
      </c>
      <c r="F1585" s="13">
        <v>20</v>
      </c>
      <c r="G1585" s="13">
        <v>80</v>
      </c>
      <c r="H1585" s="13">
        <v>100</v>
      </c>
      <c r="I1585" s="11">
        <v>20789920</v>
      </c>
      <c r="J1585" s="11">
        <v>18759493.333333332</v>
      </c>
      <c r="K1585" s="11">
        <v>20789920</v>
      </c>
      <c r="L1585" s="11">
        <v>18759493.333333332</v>
      </c>
      <c r="M1585" s="11">
        <f t="shared" si="85"/>
        <v>16631936</v>
      </c>
      <c r="N1585" s="11">
        <f t="shared" si="86"/>
        <v>15007594.666666666</v>
      </c>
      <c r="O1585" s="2">
        <f t="shared" si="84"/>
        <v>27026896</v>
      </c>
      <c r="P1585" s="32">
        <v>0.3</v>
      </c>
    </row>
    <row r="1586" spans="1:16" ht="24" hidden="1" customHeight="1" x14ac:dyDescent="0.2">
      <c r="A1586" s="8">
        <v>1553</v>
      </c>
      <c r="B1586" s="9" t="s">
        <v>1529</v>
      </c>
      <c r="C1586" s="9" t="s">
        <v>1835</v>
      </c>
      <c r="D1586" s="9" t="s">
        <v>1847</v>
      </c>
      <c r="E1586" s="10">
        <v>731920850130061</v>
      </c>
      <c r="F1586" s="8">
        <v>9</v>
      </c>
      <c r="G1586" s="8">
        <v>31</v>
      </c>
      <c r="H1586" s="8">
        <v>40</v>
      </c>
      <c r="I1586" s="11">
        <v>8574720</v>
      </c>
      <c r="J1586" s="11">
        <v>7772080</v>
      </c>
      <c r="K1586" s="12">
        <v>8574720</v>
      </c>
      <c r="L1586" s="12">
        <v>7772080</v>
      </c>
      <c r="M1586" s="12">
        <f t="shared" si="85"/>
        <v>6859776</v>
      </c>
      <c r="N1586" s="12">
        <f t="shared" si="86"/>
        <v>6217664</v>
      </c>
      <c r="O1586" s="2">
        <f t="shared" si="84"/>
        <v>11147136</v>
      </c>
      <c r="P1586" s="32">
        <v>0.3</v>
      </c>
    </row>
    <row r="1587" spans="1:16" ht="24" hidden="1" customHeight="1" x14ac:dyDescent="0.2">
      <c r="A1587" s="13">
        <v>1554</v>
      </c>
      <c r="B1587" s="14" t="s">
        <v>1529</v>
      </c>
      <c r="C1587" s="14" t="s">
        <v>1835</v>
      </c>
      <c r="D1587" s="14" t="s">
        <v>1848</v>
      </c>
      <c r="E1587" s="15">
        <v>731920850140031</v>
      </c>
      <c r="F1587" s="13">
        <v>30</v>
      </c>
      <c r="G1587" s="13">
        <v>85</v>
      </c>
      <c r="H1587" s="13">
        <v>115</v>
      </c>
      <c r="I1587" s="11">
        <v>23697920</v>
      </c>
      <c r="J1587" s="11">
        <v>21335626.666666668</v>
      </c>
      <c r="K1587" s="11">
        <v>23697920</v>
      </c>
      <c r="L1587" s="11">
        <v>21335626.666666668</v>
      </c>
      <c r="M1587" s="11">
        <f t="shared" si="85"/>
        <v>18958336</v>
      </c>
      <c r="N1587" s="11">
        <f t="shared" si="86"/>
        <v>17068501.333333336</v>
      </c>
      <c r="O1587" s="2">
        <f t="shared" si="84"/>
        <v>30807296</v>
      </c>
      <c r="P1587" s="32">
        <v>0.3</v>
      </c>
    </row>
    <row r="1588" spans="1:16" ht="24" hidden="1" customHeight="1" x14ac:dyDescent="0.2">
      <c r="A1588" s="8">
        <v>1555</v>
      </c>
      <c r="B1588" s="9" t="s">
        <v>1529</v>
      </c>
      <c r="C1588" s="9" t="s">
        <v>1835</v>
      </c>
      <c r="D1588" s="9" t="s">
        <v>1849</v>
      </c>
      <c r="E1588" s="10">
        <v>731920850020011</v>
      </c>
      <c r="F1588" s="8">
        <v>40</v>
      </c>
      <c r="G1588" s="8">
        <v>80</v>
      </c>
      <c r="H1588" s="8">
        <v>120</v>
      </c>
      <c r="I1588" s="11">
        <v>24566560</v>
      </c>
      <c r="J1588" s="11">
        <v>22062453.333333332</v>
      </c>
      <c r="K1588" s="12">
        <v>24566560</v>
      </c>
      <c r="L1588" s="12">
        <v>22062453.333333332</v>
      </c>
      <c r="M1588" s="12">
        <f t="shared" si="85"/>
        <v>19653248</v>
      </c>
      <c r="N1588" s="12">
        <f t="shared" si="86"/>
        <v>17649962.666666668</v>
      </c>
      <c r="O1588" s="2">
        <f t="shared" si="84"/>
        <v>31936528</v>
      </c>
      <c r="P1588" s="32">
        <v>0.3</v>
      </c>
    </row>
    <row r="1589" spans="1:16" ht="24" hidden="1" customHeight="1" x14ac:dyDescent="0.2">
      <c r="A1589" s="13">
        <v>1556</v>
      </c>
      <c r="B1589" s="14" t="s">
        <v>1529</v>
      </c>
      <c r="C1589" s="14" t="s">
        <v>1835</v>
      </c>
      <c r="D1589" s="14" t="s">
        <v>1850</v>
      </c>
      <c r="E1589" s="15">
        <v>731920850080001</v>
      </c>
      <c r="F1589" s="13">
        <v>30</v>
      </c>
      <c r="G1589" s="13">
        <v>171</v>
      </c>
      <c r="H1589" s="13">
        <v>201</v>
      </c>
      <c r="I1589" s="11">
        <v>41218240</v>
      </c>
      <c r="J1589" s="11">
        <v>37081013.333333336</v>
      </c>
      <c r="K1589" s="11">
        <v>41218240</v>
      </c>
      <c r="L1589" s="11">
        <v>37081013.333333336</v>
      </c>
      <c r="M1589" s="11">
        <f t="shared" si="85"/>
        <v>32974592</v>
      </c>
      <c r="N1589" s="11">
        <f t="shared" si="86"/>
        <v>29664810.666666672</v>
      </c>
      <c r="O1589" s="2">
        <f t="shared" si="84"/>
        <v>53583712</v>
      </c>
      <c r="P1589" s="32">
        <v>0.3</v>
      </c>
    </row>
    <row r="1590" spans="1:16" ht="24" hidden="1" customHeight="1" x14ac:dyDescent="0.2">
      <c r="A1590" s="8">
        <v>1557</v>
      </c>
      <c r="B1590" s="9" t="s">
        <v>1529</v>
      </c>
      <c r="C1590" s="9" t="s">
        <v>1835</v>
      </c>
      <c r="D1590" s="9" t="s">
        <v>1851</v>
      </c>
      <c r="E1590" s="10">
        <v>731920850090001</v>
      </c>
      <c r="F1590" s="8">
        <v>10</v>
      </c>
      <c r="G1590" s="8">
        <v>86</v>
      </c>
      <c r="H1590" s="8">
        <v>96</v>
      </c>
      <c r="I1590" s="11">
        <v>19607520</v>
      </c>
      <c r="J1590" s="11">
        <v>17666640</v>
      </c>
      <c r="K1590" s="12">
        <v>19607520</v>
      </c>
      <c r="L1590" s="12">
        <v>17666640</v>
      </c>
      <c r="M1590" s="12">
        <f t="shared" si="85"/>
        <v>15686016</v>
      </c>
      <c r="N1590" s="12">
        <f t="shared" si="86"/>
        <v>14133312</v>
      </c>
      <c r="O1590" s="2">
        <f t="shared" si="84"/>
        <v>25489776</v>
      </c>
      <c r="P1590" s="32">
        <v>0.3</v>
      </c>
    </row>
    <row r="1591" spans="1:16" ht="24" hidden="1" customHeight="1" x14ac:dyDescent="0.2">
      <c r="A1591" s="13">
        <v>1558</v>
      </c>
      <c r="B1591" s="14" t="s">
        <v>1529</v>
      </c>
      <c r="C1591" s="14" t="s">
        <v>1835</v>
      </c>
      <c r="D1591" s="14" t="s">
        <v>1852</v>
      </c>
      <c r="E1591" s="15">
        <v>731920850130001</v>
      </c>
      <c r="F1591" s="13">
        <v>65</v>
      </c>
      <c r="G1591" s="13">
        <v>145</v>
      </c>
      <c r="H1591" s="13">
        <v>210</v>
      </c>
      <c r="I1591" s="11">
        <v>43118240</v>
      </c>
      <c r="J1591" s="11">
        <v>39060666.666666664</v>
      </c>
      <c r="K1591" s="11">
        <v>43118240</v>
      </c>
      <c r="L1591" s="11">
        <v>39060666.666666664</v>
      </c>
      <c r="M1591" s="11">
        <f t="shared" si="85"/>
        <v>34494592</v>
      </c>
      <c r="N1591" s="11">
        <f t="shared" si="86"/>
        <v>31248533.333333332</v>
      </c>
      <c r="O1591" s="2">
        <f t="shared" si="84"/>
        <v>56053712</v>
      </c>
      <c r="P1591" s="32">
        <v>0.3</v>
      </c>
    </row>
    <row r="1592" spans="1:16" ht="24" hidden="1" customHeight="1" x14ac:dyDescent="0.2">
      <c r="A1592" s="8">
        <v>1559</v>
      </c>
      <c r="B1592" s="9" t="s">
        <v>1529</v>
      </c>
      <c r="C1592" s="9" t="s">
        <v>1835</v>
      </c>
      <c r="D1592" s="9" t="s">
        <v>1853</v>
      </c>
      <c r="E1592" s="10">
        <v>731720850040001</v>
      </c>
      <c r="F1592" s="8">
        <v>29</v>
      </c>
      <c r="G1592" s="8">
        <v>101</v>
      </c>
      <c r="H1592" s="8">
        <v>130</v>
      </c>
      <c r="I1592" s="11">
        <v>26541280</v>
      </c>
      <c r="J1592" s="11">
        <v>23937253.333333332</v>
      </c>
      <c r="K1592" s="12">
        <v>26541280</v>
      </c>
      <c r="L1592" s="12">
        <v>23937253.333333332</v>
      </c>
      <c r="M1592" s="12">
        <f t="shared" si="85"/>
        <v>21233024</v>
      </c>
      <c r="N1592" s="12">
        <f t="shared" si="86"/>
        <v>19149802.666666668</v>
      </c>
      <c r="O1592" s="2">
        <f t="shared" si="84"/>
        <v>34503664</v>
      </c>
      <c r="P1592" s="32">
        <v>0.3</v>
      </c>
    </row>
    <row r="1593" spans="1:16" ht="24" hidden="1" customHeight="1" x14ac:dyDescent="0.2">
      <c r="A1593" s="13">
        <v>1560</v>
      </c>
      <c r="B1593" s="14" t="s">
        <v>1529</v>
      </c>
      <c r="C1593" s="14" t="s">
        <v>1835</v>
      </c>
      <c r="D1593" s="14" t="s">
        <v>1854</v>
      </c>
      <c r="E1593" s="15">
        <v>731620850050001</v>
      </c>
      <c r="F1593" s="13">
        <v>24</v>
      </c>
      <c r="G1593" s="13">
        <v>76</v>
      </c>
      <c r="H1593" s="13">
        <v>100</v>
      </c>
      <c r="I1593" s="11">
        <v>23267760</v>
      </c>
      <c r="J1593" s="11">
        <v>20258360</v>
      </c>
      <c r="K1593" s="11">
        <v>23267760</v>
      </c>
      <c r="L1593" s="11">
        <v>20258360</v>
      </c>
      <c r="M1593" s="11">
        <f t="shared" si="85"/>
        <v>18614208</v>
      </c>
      <c r="N1593" s="11">
        <f t="shared" si="86"/>
        <v>16206688</v>
      </c>
      <c r="O1593" s="2">
        <f t="shared" si="84"/>
        <v>30248088</v>
      </c>
      <c r="P1593" s="32">
        <v>0.3</v>
      </c>
    </row>
    <row r="1594" spans="1:16" ht="24" hidden="1" customHeight="1" x14ac:dyDescent="0.2">
      <c r="A1594" s="8">
        <v>1561</v>
      </c>
      <c r="B1594" s="9" t="s">
        <v>1529</v>
      </c>
      <c r="C1594" s="9" t="s">
        <v>1835</v>
      </c>
      <c r="D1594" s="9" t="s">
        <v>1855</v>
      </c>
      <c r="E1594" s="10">
        <v>731920850280001</v>
      </c>
      <c r="F1594" s="8">
        <v>21</v>
      </c>
      <c r="G1594" s="8">
        <v>279</v>
      </c>
      <c r="H1594" s="8">
        <v>300</v>
      </c>
      <c r="I1594" s="11">
        <v>60592000</v>
      </c>
      <c r="J1594" s="11">
        <v>54755733.333333336</v>
      </c>
      <c r="K1594" s="12">
        <v>60592000</v>
      </c>
      <c r="L1594" s="12">
        <v>54755733.333333336</v>
      </c>
      <c r="M1594" s="12">
        <f t="shared" si="85"/>
        <v>48473600</v>
      </c>
      <c r="N1594" s="12">
        <f t="shared" si="86"/>
        <v>43804586.666666672</v>
      </c>
      <c r="O1594" s="2">
        <f t="shared" si="84"/>
        <v>78769600</v>
      </c>
      <c r="P1594" s="32">
        <v>0.3</v>
      </c>
    </row>
    <row r="1595" spans="1:16" ht="24" hidden="1" customHeight="1" x14ac:dyDescent="0.2">
      <c r="A1595" s="13">
        <v>1562</v>
      </c>
      <c r="B1595" s="14" t="s">
        <v>1529</v>
      </c>
      <c r="C1595" s="14" t="s">
        <v>1835</v>
      </c>
      <c r="D1595" s="14" t="s">
        <v>1856</v>
      </c>
      <c r="E1595" s="15">
        <v>731920850300001</v>
      </c>
      <c r="F1595" s="13">
        <v>26</v>
      </c>
      <c r="G1595" s="13">
        <v>40</v>
      </c>
      <c r="H1595" s="13">
        <v>66</v>
      </c>
      <c r="I1595" s="11">
        <v>15335946.666666666</v>
      </c>
      <c r="J1595" s="11">
        <v>14121680</v>
      </c>
      <c r="K1595" s="11">
        <v>15335946.666666666</v>
      </c>
      <c r="L1595" s="11">
        <v>14121680</v>
      </c>
      <c r="M1595" s="11">
        <f t="shared" si="85"/>
        <v>12268757.333333334</v>
      </c>
      <c r="N1595" s="11">
        <f t="shared" si="86"/>
        <v>11297344</v>
      </c>
      <c r="O1595" s="2">
        <f t="shared" si="84"/>
        <v>19936730.666666664</v>
      </c>
      <c r="P1595" s="32">
        <v>0.3</v>
      </c>
    </row>
    <row r="1596" spans="1:16" ht="24" hidden="1" customHeight="1" x14ac:dyDescent="0.2">
      <c r="A1596" s="8">
        <v>1563</v>
      </c>
      <c r="B1596" s="9" t="s">
        <v>1529</v>
      </c>
      <c r="C1596" s="9" t="s">
        <v>1835</v>
      </c>
      <c r="D1596" s="9" t="s">
        <v>1857</v>
      </c>
      <c r="E1596" s="10">
        <v>754920850010001</v>
      </c>
      <c r="F1596" s="8">
        <v>43</v>
      </c>
      <c r="G1596" s="8">
        <v>93</v>
      </c>
      <c r="H1596" s="8">
        <v>136</v>
      </c>
      <c r="I1596" s="11">
        <v>28719360</v>
      </c>
      <c r="J1596" s="11">
        <v>25972960</v>
      </c>
      <c r="K1596" s="12">
        <v>28719360</v>
      </c>
      <c r="L1596" s="12">
        <v>25972960</v>
      </c>
      <c r="M1596" s="12">
        <f t="shared" si="85"/>
        <v>22975488</v>
      </c>
      <c r="N1596" s="12">
        <f t="shared" si="86"/>
        <v>20778368</v>
      </c>
      <c r="O1596" s="2">
        <f t="shared" si="84"/>
        <v>37335168</v>
      </c>
      <c r="P1596" s="32">
        <v>0.3</v>
      </c>
    </row>
    <row r="1597" spans="1:16" ht="24" hidden="1" customHeight="1" x14ac:dyDescent="0.2">
      <c r="A1597" s="13">
        <v>1564</v>
      </c>
      <c r="B1597" s="14" t="s">
        <v>1529</v>
      </c>
      <c r="C1597" s="14" t="s">
        <v>1835</v>
      </c>
      <c r="D1597" s="14" t="s">
        <v>1858</v>
      </c>
      <c r="E1597" s="15">
        <v>754920850040001</v>
      </c>
      <c r="F1597" s="13">
        <v>125</v>
      </c>
      <c r="G1597" s="13">
        <v>740</v>
      </c>
      <c r="H1597" s="13">
        <v>865</v>
      </c>
      <c r="I1597" s="11">
        <v>176761280</v>
      </c>
      <c r="J1597" s="11">
        <v>160586826.66666666</v>
      </c>
      <c r="K1597" s="11">
        <v>176761280</v>
      </c>
      <c r="L1597" s="11">
        <v>160586826.66666666</v>
      </c>
      <c r="M1597" s="11">
        <f t="shared" si="85"/>
        <v>141409024</v>
      </c>
      <c r="N1597" s="11">
        <f t="shared" si="86"/>
        <v>128469461.33333333</v>
      </c>
      <c r="O1597" s="2">
        <f t="shared" si="84"/>
        <v>229789664</v>
      </c>
      <c r="P1597" s="32">
        <v>0.3</v>
      </c>
    </row>
    <row r="1598" spans="1:16" ht="24" hidden="1" customHeight="1" x14ac:dyDescent="0.2">
      <c r="A1598" s="8">
        <v>1565</v>
      </c>
      <c r="B1598" s="9" t="s">
        <v>1529</v>
      </c>
      <c r="C1598" s="9" t="s">
        <v>1835</v>
      </c>
      <c r="D1598" s="9" t="s">
        <v>1859</v>
      </c>
      <c r="E1598" s="10">
        <v>754920850050001</v>
      </c>
      <c r="F1598" s="8">
        <v>230</v>
      </c>
      <c r="G1598" s="8">
        <v>470</v>
      </c>
      <c r="H1598" s="8">
        <v>700</v>
      </c>
      <c r="I1598" s="11">
        <v>142920640</v>
      </c>
      <c r="J1598" s="11">
        <v>129971653.33333333</v>
      </c>
      <c r="K1598" s="12">
        <v>142920640</v>
      </c>
      <c r="L1598" s="12">
        <v>129971653.33333333</v>
      </c>
      <c r="M1598" s="12">
        <f t="shared" si="85"/>
        <v>114336512</v>
      </c>
      <c r="N1598" s="12">
        <f t="shared" si="86"/>
        <v>103977322.66666667</v>
      </c>
      <c r="O1598" s="2">
        <f t="shared" si="84"/>
        <v>185796832</v>
      </c>
      <c r="P1598" s="32">
        <v>0.3</v>
      </c>
    </row>
    <row r="1599" spans="1:16" ht="24" hidden="1" customHeight="1" x14ac:dyDescent="0.2">
      <c r="A1599" s="13">
        <v>1566</v>
      </c>
      <c r="B1599" s="14" t="s">
        <v>1529</v>
      </c>
      <c r="C1599" s="14" t="s">
        <v>1835</v>
      </c>
      <c r="D1599" s="14" t="s">
        <v>1860</v>
      </c>
      <c r="E1599" s="15">
        <v>731920850030001</v>
      </c>
      <c r="F1599" s="13">
        <v>77</v>
      </c>
      <c r="G1599" s="13">
        <v>273</v>
      </c>
      <c r="H1599" s="13">
        <v>350</v>
      </c>
      <c r="I1599" s="11">
        <v>72858400</v>
      </c>
      <c r="J1599" s="11">
        <v>65727333.333333336</v>
      </c>
      <c r="K1599" s="11">
        <v>72858400</v>
      </c>
      <c r="L1599" s="11">
        <v>65727333.333333336</v>
      </c>
      <c r="M1599" s="11">
        <f t="shared" si="85"/>
        <v>58286720</v>
      </c>
      <c r="N1599" s="11">
        <f t="shared" si="86"/>
        <v>52581866.666666672</v>
      </c>
      <c r="O1599" s="2">
        <f t="shared" si="84"/>
        <v>94715920</v>
      </c>
      <c r="P1599" s="32">
        <v>0.3</v>
      </c>
    </row>
    <row r="1600" spans="1:16" ht="24" hidden="1" customHeight="1" x14ac:dyDescent="0.2">
      <c r="A1600" s="8">
        <v>1567</v>
      </c>
      <c r="B1600" s="9" t="s">
        <v>1529</v>
      </c>
      <c r="C1600" s="9" t="s">
        <v>1835</v>
      </c>
      <c r="D1600" s="9" t="s">
        <v>1861</v>
      </c>
      <c r="E1600" s="10">
        <v>731920850060021</v>
      </c>
      <c r="F1600" s="8">
        <v>20</v>
      </c>
      <c r="G1600" s="8">
        <v>44</v>
      </c>
      <c r="H1600" s="8">
        <v>64</v>
      </c>
      <c r="I1600" s="11">
        <v>13526400</v>
      </c>
      <c r="J1600" s="11">
        <v>12194960</v>
      </c>
      <c r="K1600" s="12">
        <v>13526400</v>
      </c>
      <c r="L1600" s="12">
        <v>12194960</v>
      </c>
      <c r="M1600" s="12">
        <f t="shared" si="85"/>
        <v>10821120</v>
      </c>
      <c r="N1600" s="12">
        <f t="shared" si="86"/>
        <v>9755968</v>
      </c>
      <c r="O1600" s="2">
        <f t="shared" si="84"/>
        <v>17584320</v>
      </c>
      <c r="P1600" s="32">
        <v>0.3</v>
      </c>
    </row>
    <row r="1601" spans="1:16" ht="24" hidden="1" customHeight="1" x14ac:dyDescent="0.2">
      <c r="A1601" s="13">
        <v>1568</v>
      </c>
      <c r="B1601" s="14" t="s">
        <v>1529</v>
      </c>
      <c r="C1601" s="14" t="s">
        <v>1835</v>
      </c>
      <c r="D1601" s="14" t="s">
        <v>1862</v>
      </c>
      <c r="E1601" s="15">
        <v>731920850060011</v>
      </c>
      <c r="F1601" s="13">
        <v>20</v>
      </c>
      <c r="G1601" s="13">
        <v>46</v>
      </c>
      <c r="H1601" s="13">
        <v>66</v>
      </c>
      <c r="I1601" s="11">
        <v>13628800</v>
      </c>
      <c r="J1601" s="11">
        <v>12280853.333333334</v>
      </c>
      <c r="K1601" s="11">
        <v>13628800</v>
      </c>
      <c r="L1601" s="11">
        <v>12280853.333333334</v>
      </c>
      <c r="M1601" s="11">
        <f t="shared" si="85"/>
        <v>10903040</v>
      </c>
      <c r="N1601" s="11">
        <f t="shared" si="86"/>
        <v>9824682.6666666679</v>
      </c>
      <c r="O1601" s="2">
        <f t="shared" si="84"/>
        <v>17717440</v>
      </c>
      <c r="P1601" s="32">
        <v>0.3</v>
      </c>
    </row>
    <row r="1602" spans="1:16" ht="24" hidden="1" customHeight="1" x14ac:dyDescent="0.2">
      <c r="A1602" s="8">
        <v>1569</v>
      </c>
      <c r="B1602" s="9" t="s">
        <v>1529</v>
      </c>
      <c r="C1602" s="9" t="s">
        <v>1863</v>
      </c>
      <c r="D1602" s="9" t="s">
        <v>1864</v>
      </c>
      <c r="E1602" s="10">
        <v>343530870010001</v>
      </c>
      <c r="F1602" s="8">
        <v>54</v>
      </c>
      <c r="G1602" s="8">
        <v>82</v>
      </c>
      <c r="H1602" s="8">
        <v>136</v>
      </c>
      <c r="I1602" s="11">
        <v>34254106.666666664</v>
      </c>
      <c r="J1602" s="11">
        <v>31220533.333333332</v>
      </c>
      <c r="K1602" s="12">
        <v>34254106.666666664</v>
      </c>
      <c r="L1602" s="12">
        <v>31220533.333333332</v>
      </c>
      <c r="M1602" s="12">
        <f t="shared" si="85"/>
        <v>27403285.333333332</v>
      </c>
      <c r="N1602" s="12">
        <f t="shared" si="86"/>
        <v>24976426.666666668</v>
      </c>
      <c r="O1602" s="2">
        <f t="shared" si="84"/>
        <v>41104928</v>
      </c>
      <c r="P1602" s="32">
        <v>0.2</v>
      </c>
    </row>
    <row r="1603" spans="1:16" ht="24" hidden="1" customHeight="1" x14ac:dyDescent="0.2">
      <c r="A1603" s="13">
        <v>1570</v>
      </c>
      <c r="B1603" s="14" t="s">
        <v>1529</v>
      </c>
      <c r="C1603" s="14" t="s">
        <v>1863</v>
      </c>
      <c r="D1603" s="14" t="s">
        <v>1865</v>
      </c>
      <c r="E1603" s="15">
        <v>343530870100001</v>
      </c>
      <c r="F1603" s="13">
        <v>131</v>
      </c>
      <c r="G1603" s="13">
        <v>324</v>
      </c>
      <c r="H1603" s="13">
        <v>455</v>
      </c>
      <c r="I1603" s="11">
        <v>109984186.66666667</v>
      </c>
      <c r="J1603" s="11">
        <v>99087040</v>
      </c>
      <c r="K1603" s="11">
        <v>109984186.66666667</v>
      </c>
      <c r="L1603" s="11">
        <v>99087040</v>
      </c>
      <c r="M1603" s="11">
        <f t="shared" si="85"/>
        <v>87987349.333333343</v>
      </c>
      <c r="N1603" s="11">
        <f t="shared" si="86"/>
        <v>79269632</v>
      </c>
      <c r="O1603" s="2">
        <f t="shared" ref="O1603:O1666" si="87">K1603+K1603*P1603</f>
        <v>131981024</v>
      </c>
      <c r="P1603" s="32">
        <v>0.2</v>
      </c>
    </row>
    <row r="1604" spans="1:16" ht="24" hidden="1" customHeight="1" x14ac:dyDescent="0.2">
      <c r="A1604" s="8">
        <v>1571</v>
      </c>
      <c r="B1604" s="9" t="s">
        <v>1529</v>
      </c>
      <c r="C1604" s="9" t="s">
        <v>1863</v>
      </c>
      <c r="D1604" s="9" t="s">
        <v>1866</v>
      </c>
      <c r="E1604" s="10">
        <v>343530870110001</v>
      </c>
      <c r="F1604" s="8">
        <v>47</v>
      </c>
      <c r="G1604" s="8">
        <v>67</v>
      </c>
      <c r="H1604" s="8">
        <v>114</v>
      </c>
      <c r="I1604" s="11">
        <v>29594320</v>
      </c>
      <c r="J1604" s="11">
        <v>26753173.333333332</v>
      </c>
      <c r="K1604" s="12">
        <v>29594320</v>
      </c>
      <c r="L1604" s="12">
        <v>26753173.333333332</v>
      </c>
      <c r="M1604" s="12">
        <f t="shared" si="85"/>
        <v>23675456</v>
      </c>
      <c r="N1604" s="12">
        <f t="shared" si="86"/>
        <v>21402538.666666668</v>
      </c>
      <c r="O1604" s="2">
        <f t="shared" si="87"/>
        <v>35513184</v>
      </c>
      <c r="P1604" s="32">
        <v>0.2</v>
      </c>
    </row>
    <row r="1605" spans="1:16" ht="24" hidden="1" customHeight="1" x14ac:dyDescent="0.2">
      <c r="A1605" s="13">
        <v>1572</v>
      </c>
      <c r="B1605" s="14" t="s">
        <v>1529</v>
      </c>
      <c r="C1605" s="14" t="s">
        <v>1863</v>
      </c>
      <c r="D1605" s="14" t="s">
        <v>1867</v>
      </c>
      <c r="E1605" s="15">
        <v>352130870080011</v>
      </c>
      <c r="F1605" s="13">
        <v>28</v>
      </c>
      <c r="G1605" s="13">
        <v>73</v>
      </c>
      <c r="H1605" s="13">
        <v>101</v>
      </c>
      <c r="I1605" s="11">
        <v>25365053.333333332</v>
      </c>
      <c r="J1605" s="11">
        <v>22806400</v>
      </c>
      <c r="K1605" s="11">
        <v>25365053.333333332</v>
      </c>
      <c r="L1605" s="11">
        <v>22806400</v>
      </c>
      <c r="M1605" s="11">
        <f t="shared" si="85"/>
        <v>20292042.666666668</v>
      </c>
      <c r="N1605" s="11">
        <f t="shared" si="86"/>
        <v>18245120</v>
      </c>
      <c r="O1605" s="2">
        <f t="shared" si="87"/>
        <v>30438064</v>
      </c>
      <c r="P1605" s="32">
        <v>0.2</v>
      </c>
    </row>
    <row r="1606" spans="1:16" ht="24" hidden="1" customHeight="1" x14ac:dyDescent="0.2">
      <c r="A1606" s="8">
        <v>1573</v>
      </c>
      <c r="B1606" s="9" t="s">
        <v>1529</v>
      </c>
      <c r="C1606" s="9" t="s">
        <v>1863</v>
      </c>
      <c r="D1606" s="9" t="s">
        <v>1868</v>
      </c>
      <c r="E1606" s="10">
        <v>352130870010001</v>
      </c>
      <c r="F1606" s="8">
        <v>74</v>
      </c>
      <c r="G1606" s="8">
        <v>96</v>
      </c>
      <c r="H1606" s="8">
        <v>170</v>
      </c>
      <c r="I1606" s="11">
        <v>48317860</v>
      </c>
      <c r="J1606" s="11">
        <v>42502560</v>
      </c>
      <c r="K1606" s="12">
        <v>48317860</v>
      </c>
      <c r="L1606" s="12">
        <v>42502560</v>
      </c>
      <c r="M1606" s="12">
        <f t="shared" si="85"/>
        <v>38654288</v>
      </c>
      <c r="N1606" s="12">
        <f t="shared" si="86"/>
        <v>34002048</v>
      </c>
      <c r="O1606" s="2">
        <f t="shared" si="87"/>
        <v>57981432</v>
      </c>
      <c r="P1606" s="32">
        <v>0.2</v>
      </c>
    </row>
    <row r="1607" spans="1:16" ht="24" hidden="1" customHeight="1" x14ac:dyDescent="0.2">
      <c r="A1607" s="13">
        <v>1574</v>
      </c>
      <c r="B1607" s="14" t="s">
        <v>1529</v>
      </c>
      <c r="C1607" s="14" t="s">
        <v>1863</v>
      </c>
      <c r="D1607" s="14" t="s">
        <v>1869</v>
      </c>
      <c r="E1607" s="15">
        <v>352130870020001</v>
      </c>
      <c r="F1607" s="13">
        <v>90</v>
      </c>
      <c r="G1607" s="13">
        <v>290</v>
      </c>
      <c r="H1607" s="13">
        <v>380</v>
      </c>
      <c r="I1607" s="11">
        <v>106868160</v>
      </c>
      <c r="J1607" s="11">
        <v>92977920</v>
      </c>
      <c r="K1607" s="11">
        <v>106868160</v>
      </c>
      <c r="L1607" s="11">
        <v>92977920</v>
      </c>
      <c r="M1607" s="11">
        <f t="shared" si="85"/>
        <v>85494528</v>
      </c>
      <c r="N1607" s="11">
        <f t="shared" si="86"/>
        <v>74382336</v>
      </c>
      <c r="O1607" s="2">
        <f t="shared" si="87"/>
        <v>128241792</v>
      </c>
      <c r="P1607" s="32">
        <v>0.2</v>
      </c>
    </row>
    <row r="1608" spans="1:16" ht="24" hidden="1" customHeight="1" x14ac:dyDescent="0.2">
      <c r="A1608" s="8">
        <v>1575</v>
      </c>
      <c r="B1608" s="9" t="s">
        <v>1529</v>
      </c>
      <c r="C1608" s="9" t="s">
        <v>1863</v>
      </c>
      <c r="D1608" s="9" t="s">
        <v>1870</v>
      </c>
      <c r="E1608" s="10">
        <v>352130870050001</v>
      </c>
      <c r="F1608" s="8">
        <v>129</v>
      </c>
      <c r="G1608" s="8">
        <v>115</v>
      </c>
      <c r="H1608" s="8">
        <v>244</v>
      </c>
      <c r="I1608" s="11">
        <v>69372200</v>
      </c>
      <c r="J1608" s="11">
        <v>60534960</v>
      </c>
      <c r="K1608" s="12">
        <v>69372200</v>
      </c>
      <c r="L1608" s="12">
        <v>60534960</v>
      </c>
      <c r="M1608" s="12">
        <f t="shared" si="85"/>
        <v>55497760</v>
      </c>
      <c r="N1608" s="12">
        <f t="shared" si="86"/>
        <v>48427968</v>
      </c>
      <c r="O1608" s="2">
        <f t="shared" si="87"/>
        <v>83246640</v>
      </c>
      <c r="P1608" s="32">
        <v>0.2</v>
      </c>
    </row>
    <row r="1609" spans="1:16" ht="24" hidden="1" customHeight="1" x14ac:dyDescent="0.2">
      <c r="A1609" s="13">
        <v>1576</v>
      </c>
      <c r="B1609" s="14" t="s">
        <v>1529</v>
      </c>
      <c r="C1609" s="14" t="s">
        <v>1863</v>
      </c>
      <c r="D1609" s="14" t="s">
        <v>1871</v>
      </c>
      <c r="E1609" s="15">
        <v>343530870030001</v>
      </c>
      <c r="F1609" s="13">
        <v>39</v>
      </c>
      <c r="G1609" s="13">
        <v>83</v>
      </c>
      <c r="H1609" s="13">
        <v>122</v>
      </c>
      <c r="I1609" s="11">
        <v>34207100</v>
      </c>
      <c r="J1609" s="11">
        <v>29878560</v>
      </c>
      <c r="K1609" s="11">
        <v>34207100</v>
      </c>
      <c r="L1609" s="11">
        <v>29878560</v>
      </c>
      <c r="M1609" s="11">
        <f t="shared" si="85"/>
        <v>27365680</v>
      </c>
      <c r="N1609" s="11">
        <f t="shared" si="86"/>
        <v>23902848</v>
      </c>
      <c r="O1609" s="2">
        <f t="shared" si="87"/>
        <v>41048520</v>
      </c>
      <c r="P1609" s="32">
        <v>0.2</v>
      </c>
    </row>
    <row r="1610" spans="1:16" ht="24" hidden="1" customHeight="1" x14ac:dyDescent="0.2">
      <c r="A1610" s="8">
        <v>1577</v>
      </c>
      <c r="B1610" s="9" t="s">
        <v>1529</v>
      </c>
      <c r="C1610" s="9" t="s">
        <v>1863</v>
      </c>
      <c r="D1610" s="9" t="s">
        <v>1872</v>
      </c>
      <c r="E1610" s="10">
        <v>352130870040001</v>
      </c>
      <c r="F1610" s="8">
        <v>74</v>
      </c>
      <c r="G1610" s="8">
        <v>74</v>
      </c>
      <c r="H1610" s="8">
        <v>148</v>
      </c>
      <c r="I1610" s="11">
        <v>40128380</v>
      </c>
      <c r="J1610" s="11">
        <v>35148960</v>
      </c>
      <c r="K1610" s="12">
        <v>40128380</v>
      </c>
      <c r="L1610" s="12">
        <v>35148960</v>
      </c>
      <c r="M1610" s="12">
        <f t="shared" si="85"/>
        <v>32102704</v>
      </c>
      <c r="N1610" s="12">
        <f t="shared" si="86"/>
        <v>28119168</v>
      </c>
      <c r="O1610" s="2">
        <f t="shared" si="87"/>
        <v>48154056</v>
      </c>
      <c r="P1610" s="32">
        <v>0.2</v>
      </c>
    </row>
    <row r="1611" spans="1:16" ht="24" hidden="1" customHeight="1" x14ac:dyDescent="0.2">
      <c r="A1611" s="13">
        <v>1578</v>
      </c>
      <c r="B1611" s="14" t="s">
        <v>1529</v>
      </c>
      <c r="C1611" s="14" t="s">
        <v>1863</v>
      </c>
      <c r="D1611" s="14" t="s">
        <v>1873</v>
      </c>
      <c r="E1611" s="15">
        <v>352130870030001</v>
      </c>
      <c r="F1611" s="13">
        <v>92</v>
      </c>
      <c r="G1611" s="13">
        <v>100</v>
      </c>
      <c r="H1611" s="13">
        <v>192</v>
      </c>
      <c r="I1611" s="11">
        <v>53291420</v>
      </c>
      <c r="J1611" s="11">
        <v>46805280</v>
      </c>
      <c r="K1611" s="11">
        <v>53291420</v>
      </c>
      <c r="L1611" s="11">
        <v>46805280</v>
      </c>
      <c r="M1611" s="11">
        <f t="shared" si="85"/>
        <v>42633136</v>
      </c>
      <c r="N1611" s="11">
        <f t="shared" si="86"/>
        <v>37444224</v>
      </c>
      <c r="O1611" s="2">
        <f t="shared" si="87"/>
        <v>63949704</v>
      </c>
      <c r="P1611" s="32">
        <v>0.2</v>
      </c>
    </row>
    <row r="1612" spans="1:16" ht="24" hidden="1" customHeight="1" x14ac:dyDescent="0.2">
      <c r="A1612" s="8">
        <v>1579</v>
      </c>
      <c r="B1612" s="9" t="s">
        <v>1529</v>
      </c>
      <c r="C1612" s="9" t="s">
        <v>1863</v>
      </c>
      <c r="D1612" s="9" t="s">
        <v>1874</v>
      </c>
      <c r="E1612" s="10">
        <v>343230870010001</v>
      </c>
      <c r="F1612" s="8">
        <v>48</v>
      </c>
      <c r="G1612" s="8">
        <v>96</v>
      </c>
      <c r="H1612" s="8">
        <v>144</v>
      </c>
      <c r="I1612" s="11">
        <v>39775580</v>
      </c>
      <c r="J1612" s="11">
        <v>34819680</v>
      </c>
      <c r="K1612" s="12">
        <v>39775580</v>
      </c>
      <c r="L1612" s="12">
        <v>34819680</v>
      </c>
      <c r="M1612" s="12">
        <f t="shared" si="85"/>
        <v>31820464</v>
      </c>
      <c r="N1612" s="12">
        <f t="shared" si="86"/>
        <v>27855744</v>
      </c>
      <c r="O1612" s="2">
        <f t="shared" si="87"/>
        <v>47730696</v>
      </c>
      <c r="P1612" s="32">
        <v>0.2</v>
      </c>
    </row>
    <row r="1613" spans="1:16" ht="24" hidden="1" customHeight="1" x14ac:dyDescent="0.2">
      <c r="A1613" s="13">
        <v>1580</v>
      </c>
      <c r="B1613" s="14" t="s">
        <v>1529</v>
      </c>
      <c r="C1613" s="14" t="s">
        <v>1863</v>
      </c>
      <c r="D1613" s="14" t="s">
        <v>1875</v>
      </c>
      <c r="E1613" s="15">
        <v>343230870020001</v>
      </c>
      <c r="F1613" s="13">
        <v>45</v>
      </c>
      <c r="G1613" s="13">
        <v>145</v>
      </c>
      <c r="H1613" s="13">
        <v>190</v>
      </c>
      <c r="I1613" s="11">
        <v>53343360</v>
      </c>
      <c r="J1613" s="11">
        <v>46887120</v>
      </c>
      <c r="K1613" s="11">
        <v>53343360</v>
      </c>
      <c r="L1613" s="11">
        <v>46887120</v>
      </c>
      <c r="M1613" s="11">
        <f t="shared" si="85"/>
        <v>42674688</v>
      </c>
      <c r="N1613" s="11">
        <f t="shared" si="86"/>
        <v>37509696</v>
      </c>
      <c r="O1613" s="2">
        <f t="shared" si="87"/>
        <v>64012032</v>
      </c>
      <c r="P1613" s="32">
        <v>0.2</v>
      </c>
    </row>
    <row r="1614" spans="1:16" ht="24" hidden="1" customHeight="1" x14ac:dyDescent="0.2">
      <c r="A1614" s="8">
        <v>1581</v>
      </c>
      <c r="B1614" s="9" t="s">
        <v>1529</v>
      </c>
      <c r="C1614" s="9" t="s">
        <v>1863</v>
      </c>
      <c r="D1614" s="9" t="s">
        <v>1876</v>
      </c>
      <c r="E1614" s="10">
        <v>343530870050002</v>
      </c>
      <c r="F1614" s="8">
        <v>55</v>
      </c>
      <c r="G1614" s="8">
        <v>75</v>
      </c>
      <c r="H1614" s="8">
        <v>130</v>
      </c>
      <c r="I1614" s="11">
        <v>31925693.333333332</v>
      </c>
      <c r="J1614" s="11">
        <v>28877280</v>
      </c>
      <c r="K1614" s="12">
        <v>31925693.333333332</v>
      </c>
      <c r="L1614" s="12">
        <v>28877280</v>
      </c>
      <c r="M1614" s="12">
        <f t="shared" si="85"/>
        <v>25540554.666666668</v>
      </c>
      <c r="N1614" s="12">
        <f t="shared" si="86"/>
        <v>23101824</v>
      </c>
      <c r="O1614" s="2">
        <f t="shared" si="87"/>
        <v>38310832</v>
      </c>
      <c r="P1614" s="32">
        <v>0.2</v>
      </c>
    </row>
    <row r="1615" spans="1:16" ht="24" hidden="1" customHeight="1" x14ac:dyDescent="0.2">
      <c r="A1615" s="13">
        <v>1582</v>
      </c>
      <c r="B1615" s="14" t="s">
        <v>1529</v>
      </c>
      <c r="C1615" s="14" t="s">
        <v>1863</v>
      </c>
      <c r="D1615" s="14" t="s">
        <v>1877</v>
      </c>
      <c r="E1615" s="15">
        <v>352130870080021</v>
      </c>
      <c r="F1615" s="13">
        <v>20</v>
      </c>
      <c r="G1615" s="13">
        <v>30</v>
      </c>
      <c r="H1615" s="13">
        <v>50</v>
      </c>
      <c r="I1615" s="11">
        <v>14453080</v>
      </c>
      <c r="J1615" s="11">
        <v>12612240</v>
      </c>
      <c r="K1615" s="11">
        <v>14453080</v>
      </c>
      <c r="L1615" s="11">
        <v>12612240</v>
      </c>
      <c r="M1615" s="11">
        <f t="shared" si="85"/>
        <v>11562464</v>
      </c>
      <c r="N1615" s="11">
        <f t="shared" si="86"/>
        <v>10089792</v>
      </c>
      <c r="O1615" s="2">
        <f t="shared" si="87"/>
        <v>17343696</v>
      </c>
      <c r="P1615" s="32">
        <v>0.2</v>
      </c>
    </row>
    <row r="1616" spans="1:16" ht="24" hidden="1" customHeight="1" x14ac:dyDescent="0.2">
      <c r="A1616" s="8">
        <v>1583</v>
      </c>
      <c r="B1616" s="9" t="s">
        <v>1529</v>
      </c>
      <c r="C1616" s="9" t="s">
        <v>1863</v>
      </c>
      <c r="D1616" s="9" t="s">
        <v>1878</v>
      </c>
      <c r="E1616" s="10">
        <v>343530870090001</v>
      </c>
      <c r="F1616" s="8">
        <v>152</v>
      </c>
      <c r="G1616" s="8">
        <v>288</v>
      </c>
      <c r="H1616" s="8">
        <v>440</v>
      </c>
      <c r="I1616" s="11">
        <v>123190460</v>
      </c>
      <c r="J1616" s="11">
        <v>107335920</v>
      </c>
      <c r="K1616" s="12">
        <v>123190460</v>
      </c>
      <c r="L1616" s="12">
        <v>107335920</v>
      </c>
      <c r="M1616" s="12">
        <f t="shared" si="85"/>
        <v>98552368</v>
      </c>
      <c r="N1616" s="12">
        <f t="shared" si="86"/>
        <v>85868736</v>
      </c>
      <c r="O1616" s="2">
        <f t="shared" si="87"/>
        <v>147828552</v>
      </c>
      <c r="P1616" s="32">
        <v>0.2</v>
      </c>
    </row>
    <row r="1617" spans="1:16" ht="24" hidden="1" customHeight="1" x14ac:dyDescent="0.2">
      <c r="A1617" s="13">
        <v>1584</v>
      </c>
      <c r="B1617" s="14" t="s">
        <v>1529</v>
      </c>
      <c r="C1617" s="14" t="s">
        <v>1863</v>
      </c>
      <c r="D1617" s="14" t="s">
        <v>1879</v>
      </c>
      <c r="E1617" s="15">
        <v>514220870010001</v>
      </c>
      <c r="F1617" s="13">
        <v>43</v>
      </c>
      <c r="G1617" s="13">
        <v>52</v>
      </c>
      <c r="H1617" s="13">
        <v>95</v>
      </c>
      <c r="I1617" s="11">
        <v>23161013.333333332</v>
      </c>
      <c r="J1617" s="11">
        <v>21184773.333333332</v>
      </c>
      <c r="K1617" s="11">
        <v>23161013.333333332</v>
      </c>
      <c r="L1617" s="11">
        <v>21184773.333333332</v>
      </c>
      <c r="M1617" s="11">
        <f t="shared" si="85"/>
        <v>18528810.666666668</v>
      </c>
      <c r="N1617" s="11">
        <f t="shared" si="86"/>
        <v>16947818.666666668</v>
      </c>
      <c r="O1617" s="2">
        <f t="shared" si="87"/>
        <v>27793216</v>
      </c>
      <c r="P1617" s="32">
        <v>0.2</v>
      </c>
    </row>
    <row r="1618" spans="1:16" ht="24" hidden="1" customHeight="1" x14ac:dyDescent="0.2">
      <c r="A1618" s="8">
        <v>1585</v>
      </c>
      <c r="B1618" s="9" t="s">
        <v>1529</v>
      </c>
      <c r="C1618" s="9" t="s">
        <v>1863</v>
      </c>
      <c r="D1618" s="9" t="s">
        <v>1880</v>
      </c>
      <c r="E1618" s="10">
        <v>343530870150001</v>
      </c>
      <c r="F1618" s="8">
        <v>64</v>
      </c>
      <c r="G1618" s="8">
        <v>96</v>
      </c>
      <c r="H1618" s="8">
        <v>160</v>
      </c>
      <c r="I1618" s="11">
        <v>39012413.333333336</v>
      </c>
      <c r="J1618" s="11">
        <v>35074080</v>
      </c>
      <c r="K1618" s="12">
        <v>39012413.333333336</v>
      </c>
      <c r="L1618" s="12">
        <v>35074080</v>
      </c>
      <c r="M1618" s="12">
        <f t="shared" si="85"/>
        <v>31209930.666666672</v>
      </c>
      <c r="N1618" s="12">
        <f t="shared" si="86"/>
        <v>28059264</v>
      </c>
      <c r="O1618" s="2">
        <f t="shared" si="87"/>
        <v>46814896</v>
      </c>
      <c r="P1618" s="32">
        <v>0.2</v>
      </c>
    </row>
    <row r="1619" spans="1:16" ht="24" hidden="1" customHeight="1" x14ac:dyDescent="0.2">
      <c r="A1619" s="13">
        <v>1586</v>
      </c>
      <c r="B1619" s="14" t="s">
        <v>1529</v>
      </c>
      <c r="C1619" s="14" t="s">
        <v>1863</v>
      </c>
      <c r="D1619" s="14" t="s">
        <v>1881</v>
      </c>
      <c r="E1619" s="15">
        <v>343530870140001</v>
      </c>
      <c r="F1619" s="13">
        <v>64</v>
      </c>
      <c r="G1619" s="13">
        <v>105</v>
      </c>
      <c r="H1619" s="13">
        <v>169</v>
      </c>
      <c r="I1619" s="11">
        <v>48281760</v>
      </c>
      <c r="J1619" s="11">
        <v>42118080</v>
      </c>
      <c r="K1619" s="11">
        <v>48281760</v>
      </c>
      <c r="L1619" s="11">
        <v>42118080</v>
      </c>
      <c r="M1619" s="11">
        <f t="shared" si="85"/>
        <v>38625408</v>
      </c>
      <c r="N1619" s="11">
        <f t="shared" si="86"/>
        <v>33694464</v>
      </c>
      <c r="O1619" s="2">
        <f t="shared" si="87"/>
        <v>57938112</v>
      </c>
      <c r="P1619" s="32">
        <v>0.2</v>
      </c>
    </row>
    <row r="1620" spans="1:16" ht="24" hidden="1" customHeight="1" x14ac:dyDescent="0.2">
      <c r="A1620" s="8">
        <v>1587</v>
      </c>
      <c r="B1620" s="9" t="s">
        <v>1529</v>
      </c>
      <c r="C1620" s="9" t="s">
        <v>1863</v>
      </c>
      <c r="D1620" s="9" t="s">
        <v>1882</v>
      </c>
      <c r="E1620" s="10">
        <v>235440870010001</v>
      </c>
      <c r="F1620" s="8">
        <v>65</v>
      </c>
      <c r="G1620" s="8">
        <v>145</v>
      </c>
      <c r="H1620" s="8">
        <v>210</v>
      </c>
      <c r="I1620" s="11">
        <v>59251226.666666664</v>
      </c>
      <c r="J1620" s="11">
        <v>53468613.333333336</v>
      </c>
      <c r="K1620" s="12">
        <f>I1620+(I1620*0.05)</f>
        <v>62213788</v>
      </c>
      <c r="L1620" s="12">
        <f>J1620+(J1620*0.05)</f>
        <v>56142044</v>
      </c>
      <c r="M1620" s="12">
        <f t="shared" si="85"/>
        <v>49771030.400000006</v>
      </c>
      <c r="N1620" s="12">
        <f t="shared" si="86"/>
        <v>44913635.200000003</v>
      </c>
      <c r="O1620" s="2">
        <f t="shared" si="87"/>
        <v>74656545.599999994</v>
      </c>
      <c r="P1620" s="32">
        <v>0.2</v>
      </c>
    </row>
    <row r="1621" spans="1:16" ht="24" hidden="1" customHeight="1" x14ac:dyDescent="0.2">
      <c r="A1621" s="13">
        <v>1588</v>
      </c>
      <c r="B1621" s="14" t="s">
        <v>1529</v>
      </c>
      <c r="C1621" s="14" t="s">
        <v>1863</v>
      </c>
      <c r="D1621" s="14" t="s">
        <v>1883</v>
      </c>
      <c r="E1621" s="15">
        <v>352130870060001</v>
      </c>
      <c r="F1621" s="13">
        <v>95</v>
      </c>
      <c r="G1621" s="13">
        <v>109</v>
      </c>
      <c r="H1621" s="13">
        <v>204</v>
      </c>
      <c r="I1621" s="11">
        <v>59058620</v>
      </c>
      <c r="J1621" s="11">
        <v>51315600</v>
      </c>
      <c r="K1621" s="11">
        <v>59058620</v>
      </c>
      <c r="L1621" s="11">
        <v>51315600</v>
      </c>
      <c r="M1621" s="11">
        <f t="shared" si="85"/>
        <v>47246896</v>
      </c>
      <c r="N1621" s="11">
        <f t="shared" si="86"/>
        <v>41052480</v>
      </c>
      <c r="O1621" s="2">
        <f t="shared" si="87"/>
        <v>70870344</v>
      </c>
      <c r="P1621" s="32">
        <v>0.2</v>
      </c>
    </row>
    <row r="1622" spans="1:16" ht="24" hidden="1" customHeight="1" x14ac:dyDescent="0.2">
      <c r="A1622" s="8">
        <v>1589</v>
      </c>
      <c r="B1622" s="9" t="s">
        <v>1529</v>
      </c>
      <c r="C1622" s="9" t="s">
        <v>1863</v>
      </c>
      <c r="D1622" s="9" t="s">
        <v>1884</v>
      </c>
      <c r="E1622" s="10">
        <v>343530870040001</v>
      </c>
      <c r="F1622" s="8">
        <v>82</v>
      </c>
      <c r="G1622" s="8">
        <v>272</v>
      </c>
      <c r="H1622" s="8">
        <v>354</v>
      </c>
      <c r="I1622" s="11">
        <v>84734533.333333328</v>
      </c>
      <c r="J1622" s="11">
        <v>76780960</v>
      </c>
      <c r="K1622" s="12">
        <v>84734533.333333328</v>
      </c>
      <c r="L1622" s="12">
        <v>76780960</v>
      </c>
      <c r="M1622" s="12">
        <f t="shared" si="85"/>
        <v>67787626.666666672</v>
      </c>
      <c r="N1622" s="12">
        <f t="shared" si="86"/>
        <v>61424768</v>
      </c>
      <c r="O1622" s="2">
        <f t="shared" si="87"/>
        <v>101681440</v>
      </c>
      <c r="P1622" s="32">
        <v>0.2</v>
      </c>
    </row>
    <row r="1623" spans="1:16" ht="24" hidden="1" customHeight="1" x14ac:dyDescent="0.2">
      <c r="A1623" s="13">
        <v>1590</v>
      </c>
      <c r="B1623" s="14" t="s">
        <v>1529</v>
      </c>
      <c r="C1623" s="14" t="s">
        <v>1863</v>
      </c>
      <c r="D1623" s="14" t="s">
        <v>1885</v>
      </c>
      <c r="E1623" s="15">
        <v>731220870010001</v>
      </c>
      <c r="F1623" s="13">
        <v>12</v>
      </c>
      <c r="G1623" s="13">
        <v>60</v>
      </c>
      <c r="H1623" s="13">
        <v>72</v>
      </c>
      <c r="I1623" s="11">
        <v>19857333.333333332</v>
      </c>
      <c r="J1623" s="11">
        <v>18317466.666666668</v>
      </c>
      <c r="K1623" s="11">
        <f>I1623+(I1623*0.05)</f>
        <v>20850200</v>
      </c>
      <c r="L1623" s="11">
        <f>J1623+(J1623*0.05)</f>
        <v>19233340</v>
      </c>
      <c r="M1623" s="11">
        <f t="shared" si="85"/>
        <v>16680160</v>
      </c>
      <c r="N1623" s="11">
        <f t="shared" si="86"/>
        <v>15386672</v>
      </c>
      <c r="O1623" s="2">
        <f t="shared" si="87"/>
        <v>25020240</v>
      </c>
      <c r="P1623" s="32">
        <v>0.2</v>
      </c>
    </row>
    <row r="1624" spans="1:16" ht="24" hidden="1" customHeight="1" x14ac:dyDescent="0.2">
      <c r="A1624" s="8">
        <v>1591</v>
      </c>
      <c r="B1624" s="9" t="s">
        <v>1529</v>
      </c>
      <c r="C1624" s="9" t="s">
        <v>1863</v>
      </c>
      <c r="D1624" s="9" t="s">
        <v>1886</v>
      </c>
      <c r="E1624" s="10">
        <v>731220870030001</v>
      </c>
      <c r="F1624" s="8">
        <v>12</v>
      </c>
      <c r="G1624" s="8">
        <v>108</v>
      </c>
      <c r="H1624" s="8">
        <v>120</v>
      </c>
      <c r="I1624" s="11">
        <v>28887360</v>
      </c>
      <c r="J1624" s="11">
        <v>24978320</v>
      </c>
      <c r="K1624" s="12">
        <f t="shared" ref="K1624:L1635" si="88">I1624+(I1624*0.05)</f>
        <v>30331728</v>
      </c>
      <c r="L1624" s="12">
        <f t="shared" si="88"/>
        <v>26227236</v>
      </c>
      <c r="M1624" s="12">
        <f t="shared" si="85"/>
        <v>24265382.400000002</v>
      </c>
      <c r="N1624" s="12">
        <f t="shared" si="86"/>
        <v>20981788.800000001</v>
      </c>
      <c r="O1624" s="2">
        <f t="shared" si="87"/>
        <v>36398073.600000001</v>
      </c>
      <c r="P1624" s="32">
        <v>0.2</v>
      </c>
    </row>
    <row r="1625" spans="1:16" ht="24" hidden="1" customHeight="1" x14ac:dyDescent="0.2">
      <c r="A1625" s="13">
        <v>1592</v>
      </c>
      <c r="B1625" s="14" t="s">
        <v>1529</v>
      </c>
      <c r="C1625" s="14" t="s">
        <v>1863</v>
      </c>
      <c r="D1625" s="14" t="s">
        <v>1887</v>
      </c>
      <c r="E1625" s="15">
        <v>731220870050001</v>
      </c>
      <c r="F1625" s="13">
        <v>18</v>
      </c>
      <c r="G1625" s="13">
        <v>100</v>
      </c>
      <c r="H1625" s="13">
        <v>118</v>
      </c>
      <c r="I1625" s="11">
        <v>28352160</v>
      </c>
      <c r="J1625" s="11">
        <v>24567600</v>
      </c>
      <c r="K1625" s="11">
        <f t="shared" si="88"/>
        <v>29769768</v>
      </c>
      <c r="L1625" s="11">
        <f t="shared" si="88"/>
        <v>25795980</v>
      </c>
      <c r="M1625" s="11">
        <f t="shared" si="85"/>
        <v>23815814.400000002</v>
      </c>
      <c r="N1625" s="11">
        <f t="shared" si="86"/>
        <v>20636784</v>
      </c>
      <c r="O1625" s="2">
        <f t="shared" si="87"/>
        <v>35723721.600000001</v>
      </c>
      <c r="P1625" s="32">
        <v>0.2</v>
      </c>
    </row>
    <row r="1626" spans="1:16" ht="24" hidden="1" customHeight="1" x14ac:dyDescent="0.2">
      <c r="A1626" s="8">
        <v>1593</v>
      </c>
      <c r="B1626" s="9" t="s">
        <v>1529</v>
      </c>
      <c r="C1626" s="9" t="s">
        <v>1863</v>
      </c>
      <c r="D1626" s="9" t="s">
        <v>1888</v>
      </c>
      <c r="E1626" s="10">
        <v>731220870180001</v>
      </c>
      <c r="F1626" s="8">
        <v>60</v>
      </c>
      <c r="G1626" s="8">
        <v>110</v>
      </c>
      <c r="H1626" s="8">
        <v>170</v>
      </c>
      <c r="I1626" s="11">
        <v>42195120</v>
      </c>
      <c r="J1626" s="11">
        <v>36392360</v>
      </c>
      <c r="K1626" s="12">
        <f t="shared" si="88"/>
        <v>44304876</v>
      </c>
      <c r="L1626" s="12">
        <f t="shared" si="88"/>
        <v>38211978</v>
      </c>
      <c r="M1626" s="12">
        <f t="shared" si="85"/>
        <v>35443900.800000004</v>
      </c>
      <c r="N1626" s="12">
        <f t="shared" si="86"/>
        <v>30569582.400000002</v>
      </c>
      <c r="O1626" s="2">
        <f t="shared" si="87"/>
        <v>53165851.200000003</v>
      </c>
      <c r="P1626" s="32">
        <v>0.2</v>
      </c>
    </row>
    <row r="1627" spans="1:16" ht="24" hidden="1" customHeight="1" x14ac:dyDescent="0.2">
      <c r="A1627" s="13">
        <v>1594</v>
      </c>
      <c r="B1627" s="14" t="s">
        <v>1529</v>
      </c>
      <c r="C1627" s="14" t="s">
        <v>1863</v>
      </c>
      <c r="D1627" s="14" t="s">
        <v>1889</v>
      </c>
      <c r="E1627" s="15">
        <v>731220870170001</v>
      </c>
      <c r="F1627" s="13">
        <v>53</v>
      </c>
      <c r="G1627" s="13">
        <v>127</v>
      </c>
      <c r="H1627" s="13">
        <v>180</v>
      </c>
      <c r="I1627" s="11">
        <v>44530080</v>
      </c>
      <c r="J1627" s="11">
        <v>38966480</v>
      </c>
      <c r="K1627" s="11">
        <f t="shared" si="88"/>
        <v>46756584</v>
      </c>
      <c r="L1627" s="11">
        <f t="shared" si="88"/>
        <v>40914804</v>
      </c>
      <c r="M1627" s="11">
        <f t="shared" si="85"/>
        <v>37405267.200000003</v>
      </c>
      <c r="N1627" s="11">
        <f t="shared" si="86"/>
        <v>32731843.200000003</v>
      </c>
      <c r="O1627" s="2">
        <f t="shared" si="87"/>
        <v>56107900.799999997</v>
      </c>
      <c r="P1627" s="32">
        <v>0.2</v>
      </c>
    </row>
    <row r="1628" spans="1:16" ht="24" hidden="1" customHeight="1" x14ac:dyDescent="0.2">
      <c r="A1628" s="8">
        <v>1595</v>
      </c>
      <c r="B1628" s="9" t="s">
        <v>1529</v>
      </c>
      <c r="C1628" s="9" t="s">
        <v>1863</v>
      </c>
      <c r="D1628" s="9" t="s">
        <v>1890</v>
      </c>
      <c r="E1628" s="10">
        <v>731220870070001</v>
      </c>
      <c r="F1628" s="8">
        <v>53</v>
      </c>
      <c r="G1628" s="8">
        <v>127</v>
      </c>
      <c r="H1628" s="8">
        <v>180</v>
      </c>
      <c r="I1628" s="11">
        <v>41637120</v>
      </c>
      <c r="J1628" s="11">
        <v>36396080</v>
      </c>
      <c r="K1628" s="12">
        <f t="shared" si="88"/>
        <v>43718976</v>
      </c>
      <c r="L1628" s="12">
        <f t="shared" si="88"/>
        <v>38215884</v>
      </c>
      <c r="M1628" s="12">
        <f t="shared" si="85"/>
        <v>34975180.800000004</v>
      </c>
      <c r="N1628" s="12">
        <f t="shared" si="86"/>
        <v>30572707.200000003</v>
      </c>
      <c r="O1628" s="2">
        <f t="shared" si="87"/>
        <v>52462771.200000003</v>
      </c>
      <c r="P1628" s="32">
        <v>0.2</v>
      </c>
    </row>
    <row r="1629" spans="1:16" ht="24" hidden="1" customHeight="1" x14ac:dyDescent="0.2">
      <c r="A1629" s="13">
        <v>1596</v>
      </c>
      <c r="B1629" s="14" t="s">
        <v>1529</v>
      </c>
      <c r="C1629" s="14" t="s">
        <v>1863</v>
      </c>
      <c r="D1629" s="14" t="s">
        <v>1891</v>
      </c>
      <c r="E1629" s="15">
        <v>731220870120001</v>
      </c>
      <c r="F1629" s="13">
        <v>53</v>
      </c>
      <c r="G1629" s="13">
        <v>127</v>
      </c>
      <c r="H1629" s="13">
        <v>180</v>
      </c>
      <c r="I1629" s="11">
        <v>44530080</v>
      </c>
      <c r="J1629" s="11">
        <v>39087440</v>
      </c>
      <c r="K1629" s="11">
        <f t="shared" si="88"/>
        <v>46756584</v>
      </c>
      <c r="L1629" s="11">
        <f t="shared" si="88"/>
        <v>41041812</v>
      </c>
      <c r="M1629" s="11">
        <f t="shared" si="85"/>
        <v>37405267.200000003</v>
      </c>
      <c r="N1629" s="11">
        <f t="shared" si="86"/>
        <v>32833449.600000001</v>
      </c>
      <c r="O1629" s="2">
        <f t="shared" si="87"/>
        <v>56107900.799999997</v>
      </c>
      <c r="P1629" s="32">
        <v>0.2</v>
      </c>
    </row>
    <row r="1630" spans="1:16" ht="24" hidden="1" customHeight="1" x14ac:dyDescent="0.2">
      <c r="A1630" s="8">
        <v>1597</v>
      </c>
      <c r="B1630" s="9" t="s">
        <v>1529</v>
      </c>
      <c r="C1630" s="9" t="s">
        <v>1863</v>
      </c>
      <c r="D1630" s="9" t="s">
        <v>1892</v>
      </c>
      <c r="E1630" s="10">
        <v>731220870080001</v>
      </c>
      <c r="F1630" s="8">
        <v>53</v>
      </c>
      <c r="G1630" s="8">
        <v>127</v>
      </c>
      <c r="H1630" s="8">
        <v>180</v>
      </c>
      <c r="I1630" s="11">
        <v>37939520</v>
      </c>
      <c r="J1630" s="11">
        <v>34385013.333333336</v>
      </c>
      <c r="K1630" s="12">
        <f t="shared" si="88"/>
        <v>39836496</v>
      </c>
      <c r="L1630" s="12">
        <f t="shared" si="88"/>
        <v>36104264</v>
      </c>
      <c r="M1630" s="12">
        <f t="shared" si="85"/>
        <v>31869196.800000001</v>
      </c>
      <c r="N1630" s="12">
        <f t="shared" si="86"/>
        <v>28883411.200000003</v>
      </c>
      <c r="O1630" s="2">
        <f t="shared" si="87"/>
        <v>47803795.200000003</v>
      </c>
      <c r="P1630" s="32">
        <v>0.2</v>
      </c>
    </row>
    <row r="1631" spans="1:16" ht="24" hidden="1" customHeight="1" x14ac:dyDescent="0.2">
      <c r="A1631" s="13">
        <v>1598</v>
      </c>
      <c r="B1631" s="14" t="s">
        <v>1529</v>
      </c>
      <c r="C1631" s="14" t="s">
        <v>1863</v>
      </c>
      <c r="D1631" s="14" t="s">
        <v>1893</v>
      </c>
      <c r="E1631" s="15">
        <v>731220870140001</v>
      </c>
      <c r="F1631" s="13">
        <v>53</v>
      </c>
      <c r="G1631" s="13">
        <v>127</v>
      </c>
      <c r="H1631" s="13">
        <v>180</v>
      </c>
      <c r="I1631" s="11">
        <v>42846720</v>
      </c>
      <c r="J1631" s="11">
        <v>37041200</v>
      </c>
      <c r="K1631" s="11">
        <f t="shared" si="88"/>
        <v>44989056</v>
      </c>
      <c r="L1631" s="11">
        <f t="shared" si="88"/>
        <v>38893260</v>
      </c>
      <c r="M1631" s="11">
        <f t="shared" si="85"/>
        <v>35991244.800000004</v>
      </c>
      <c r="N1631" s="11">
        <f t="shared" si="86"/>
        <v>31114608</v>
      </c>
      <c r="O1631" s="2">
        <f t="shared" si="87"/>
        <v>53986867.200000003</v>
      </c>
      <c r="P1631" s="32">
        <v>0.2</v>
      </c>
    </row>
    <row r="1632" spans="1:16" ht="24" hidden="1" customHeight="1" x14ac:dyDescent="0.2">
      <c r="A1632" s="8">
        <v>1599</v>
      </c>
      <c r="B1632" s="9" t="s">
        <v>1529</v>
      </c>
      <c r="C1632" s="9" t="s">
        <v>1863</v>
      </c>
      <c r="D1632" s="9" t="s">
        <v>1894</v>
      </c>
      <c r="E1632" s="10">
        <v>731220870060001</v>
      </c>
      <c r="F1632" s="8">
        <v>18</v>
      </c>
      <c r="G1632" s="8">
        <v>100</v>
      </c>
      <c r="H1632" s="8">
        <v>118</v>
      </c>
      <c r="I1632" s="11">
        <v>27859733.333333332</v>
      </c>
      <c r="J1632" s="11">
        <v>25511413.333333332</v>
      </c>
      <c r="K1632" s="12">
        <f t="shared" si="88"/>
        <v>29252720</v>
      </c>
      <c r="L1632" s="12">
        <f t="shared" si="88"/>
        <v>26786984</v>
      </c>
      <c r="M1632" s="12">
        <f t="shared" si="85"/>
        <v>23402176</v>
      </c>
      <c r="N1632" s="12">
        <f t="shared" si="86"/>
        <v>21429587.200000003</v>
      </c>
      <c r="O1632" s="2">
        <f t="shared" si="87"/>
        <v>35103264</v>
      </c>
      <c r="P1632" s="32">
        <v>0.2</v>
      </c>
    </row>
    <row r="1633" spans="1:16" ht="24" hidden="1" customHeight="1" x14ac:dyDescent="0.2">
      <c r="A1633" s="13">
        <v>1600</v>
      </c>
      <c r="B1633" s="14" t="s">
        <v>1529</v>
      </c>
      <c r="C1633" s="14" t="s">
        <v>1863</v>
      </c>
      <c r="D1633" s="14" t="s">
        <v>1895</v>
      </c>
      <c r="E1633" s="15">
        <v>731220870190001</v>
      </c>
      <c r="F1633" s="13">
        <v>67</v>
      </c>
      <c r="G1633" s="13">
        <v>90</v>
      </c>
      <c r="H1633" s="13">
        <v>157</v>
      </c>
      <c r="I1633" s="11">
        <v>36132480</v>
      </c>
      <c r="J1633" s="11">
        <v>31372080</v>
      </c>
      <c r="K1633" s="11">
        <f t="shared" si="88"/>
        <v>37939104</v>
      </c>
      <c r="L1633" s="11">
        <f t="shared" si="88"/>
        <v>32940684</v>
      </c>
      <c r="M1633" s="11">
        <f t="shared" si="85"/>
        <v>30351283.200000003</v>
      </c>
      <c r="N1633" s="11">
        <f t="shared" si="86"/>
        <v>26352547.200000003</v>
      </c>
      <c r="O1633" s="2">
        <f t="shared" si="87"/>
        <v>45526924.799999997</v>
      </c>
      <c r="P1633" s="32">
        <v>0.2</v>
      </c>
    </row>
    <row r="1634" spans="1:16" ht="24" hidden="1" customHeight="1" x14ac:dyDescent="0.2">
      <c r="A1634" s="8">
        <v>1601</v>
      </c>
      <c r="B1634" s="9" t="s">
        <v>1529</v>
      </c>
      <c r="C1634" s="9" t="s">
        <v>1863</v>
      </c>
      <c r="D1634" s="9" t="s">
        <v>1896</v>
      </c>
      <c r="E1634" s="10">
        <v>731220870040001</v>
      </c>
      <c r="F1634" s="8">
        <v>10</v>
      </c>
      <c r="G1634" s="8">
        <v>110</v>
      </c>
      <c r="H1634" s="8">
        <v>120</v>
      </c>
      <c r="I1634" s="11">
        <v>28905360</v>
      </c>
      <c r="J1634" s="11">
        <v>24731240</v>
      </c>
      <c r="K1634" s="12">
        <f t="shared" si="88"/>
        <v>30350628</v>
      </c>
      <c r="L1634" s="12">
        <f t="shared" si="88"/>
        <v>25967802</v>
      </c>
      <c r="M1634" s="12">
        <f t="shared" si="85"/>
        <v>24280502.400000002</v>
      </c>
      <c r="N1634" s="12">
        <f t="shared" si="86"/>
        <v>20774241.600000001</v>
      </c>
      <c r="O1634" s="2">
        <f t="shared" si="87"/>
        <v>36420753.600000001</v>
      </c>
      <c r="P1634" s="32">
        <v>0.2</v>
      </c>
    </row>
    <row r="1635" spans="1:16" ht="24" hidden="1" customHeight="1" x14ac:dyDescent="0.2">
      <c r="A1635" s="13">
        <v>1602</v>
      </c>
      <c r="B1635" s="14" t="s">
        <v>1529</v>
      </c>
      <c r="C1635" s="14" t="s">
        <v>1863</v>
      </c>
      <c r="D1635" s="14" t="s">
        <v>1897</v>
      </c>
      <c r="E1635" s="15">
        <v>731220870020001</v>
      </c>
      <c r="F1635" s="13">
        <v>27</v>
      </c>
      <c r="G1635" s="13">
        <v>173</v>
      </c>
      <c r="H1635" s="13">
        <v>200</v>
      </c>
      <c r="I1635" s="11">
        <v>47876000</v>
      </c>
      <c r="J1635" s="11">
        <v>43438266.666666664</v>
      </c>
      <c r="K1635" s="11">
        <f t="shared" si="88"/>
        <v>50269800</v>
      </c>
      <c r="L1635" s="11">
        <f t="shared" si="88"/>
        <v>45610180</v>
      </c>
      <c r="M1635" s="11">
        <f t="shared" ref="M1635:M1698" si="89">K1635*0.8</f>
        <v>40215840</v>
      </c>
      <c r="N1635" s="11">
        <f t="shared" ref="N1635:N1698" si="90">L1635*0.8</f>
        <v>36488144</v>
      </c>
      <c r="O1635" s="2">
        <f t="shared" si="87"/>
        <v>60323760</v>
      </c>
      <c r="P1635" s="32">
        <v>0.2</v>
      </c>
    </row>
    <row r="1636" spans="1:16" ht="24" hidden="1" customHeight="1" x14ac:dyDescent="0.2">
      <c r="A1636" s="8">
        <v>1603</v>
      </c>
      <c r="B1636" s="9" t="s">
        <v>1529</v>
      </c>
      <c r="C1636" s="9" t="s">
        <v>1863</v>
      </c>
      <c r="D1636" s="9" t="s">
        <v>1898</v>
      </c>
      <c r="E1636" s="10">
        <v>343530870020001</v>
      </c>
      <c r="F1636" s="8">
        <v>50</v>
      </c>
      <c r="G1636" s="8">
        <v>81</v>
      </c>
      <c r="H1636" s="8">
        <v>131</v>
      </c>
      <c r="I1636" s="11">
        <v>37445660</v>
      </c>
      <c r="J1636" s="11">
        <v>32478240</v>
      </c>
      <c r="K1636" s="12">
        <v>37445660</v>
      </c>
      <c r="L1636" s="12">
        <v>32478240</v>
      </c>
      <c r="M1636" s="12">
        <f t="shared" si="89"/>
        <v>29956528</v>
      </c>
      <c r="N1636" s="12">
        <f t="shared" si="90"/>
        <v>25982592</v>
      </c>
      <c r="O1636" s="2">
        <f t="shared" si="87"/>
        <v>44934792</v>
      </c>
      <c r="P1636" s="32">
        <v>0.2</v>
      </c>
    </row>
    <row r="1637" spans="1:16" ht="24" hidden="1" customHeight="1" x14ac:dyDescent="0.2">
      <c r="A1637" s="13">
        <v>1604</v>
      </c>
      <c r="B1637" s="14" t="s">
        <v>1899</v>
      </c>
      <c r="C1637" s="14" t="s">
        <v>1900</v>
      </c>
      <c r="D1637" s="14" t="s">
        <v>1901</v>
      </c>
      <c r="E1637" s="15">
        <v>611320610150151</v>
      </c>
      <c r="F1637" s="13">
        <v>16</v>
      </c>
      <c r="G1637" s="13">
        <v>44</v>
      </c>
      <c r="H1637" s="13">
        <v>60</v>
      </c>
      <c r="I1637" s="11">
        <v>12997280</v>
      </c>
      <c r="J1637" s="11">
        <v>11573226.666666666</v>
      </c>
      <c r="K1637" s="11">
        <v>12997280</v>
      </c>
      <c r="L1637" s="11">
        <v>11573226.666666666</v>
      </c>
      <c r="M1637" s="11">
        <f t="shared" si="89"/>
        <v>10397824</v>
      </c>
      <c r="N1637" s="11">
        <f t="shared" si="90"/>
        <v>9258581.333333334</v>
      </c>
      <c r="O1637" s="2">
        <f t="shared" si="87"/>
        <v>15596736</v>
      </c>
      <c r="P1637" s="32">
        <v>0.2</v>
      </c>
    </row>
    <row r="1638" spans="1:16" ht="24" hidden="1" customHeight="1" x14ac:dyDescent="0.2">
      <c r="A1638" s="8">
        <v>1605</v>
      </c>
      <c r="B1638" s="9" t="s">
        <v>1899</v>
      </c>
      <c r="C1638" s="9" t="s">
        <v>1900</v>
      </c>
      <c r="D1638" s="9" t="s">
        <v>1902</v>
      </c>
      <c r="E1638" s="10">
        <v>611320610150001</v>
      </c>
      <c r="F1638" s="8">
        <v>39</v>
      </c>
      <c r="G1638" s="8">
        <v>77</v>
      </c>
      <c r="H1638" s="8">
        <v>116</v>
      </c>
      <c r="I1638" s="11">
        <v>24830880</v>
      </c>
      <c r="J1638" s="11">
        <v>22325520</v>
      </c>
      <c r="K1638" s="12">
        <v>24830880</v>
      </c>
      <c r="L1638" s="12">
        <v>22325520</v>
      </c>
      <c r="M1638" s="12">
        <f t="shared" si="89"/>
        <v>19864704</v>
      </c>
      <c r="N1638" s="12">
        <f t="shared" si="90"/>
        <v>17860416</v>
      </c>
      <c r="O1638" s="2">
        <f t="shared" si="87"/>
        <v>29797056</v>
      </c>
      <c r="P1638" s="32">
        <v>0.2</v>
      </c>
    </row>
    <row r="1639" spans="1:16" ht="24" hidden="1" customHeight="1" x14ac:dyDescent="0.2">
      <c r="A1639" s="13">
        <v>1606</v>
      </c>
      <c r="B1639" s="14" t="s">
        <v>1899</v>
      </c>
      <c r="C1639" s="14" t="s">
        <v>1900</v>
      </c>
      <c r="D1639" s="14" t="s">
        <v>1903</v>
      </c>
      <c r="E1639" s="15">
        <v>611320610820002</v>
      </c>
      <c r="F1639" s="13">
        <v>52</v>
      </c>
      <c r="G1639" s="13">
        <v>106</v>
      </c>
      <c r="H1639" s="13">
        <v>158</v>
      </c>
      <c r="I1639" s="11">
        <v>34155200</v>
      </c>
      <c r="J1639" s="11">
        <v>30417386.666666668</v>
      </c>
      <c r="K1639" s="11">
        <v>34155200</v>
      </c>
      <c r="L1639" s="11">
        <v>30417386.666666668</v>
      </c>
      <c r="M1639" s="11">
        <f t="shared" si="89"/>
        <v>27324160</v>
      </c>
      <c r="N1639" s="11">
        <f t="shared" si="90"/>
        <v>24333909.333333336</v>
      </c>
      <c r="O1639" s="2">
        <f t="shared" si="87"/>
        <v>40986240</v>
      </c>
      <c r="P1639" s="32">
        <v>0.2</v>
      </c>
    </row>
    <row r="1640" spans="1:16" ht="24" hidden="1" customHeight="1" x14ac:dyDescent="0.2">
      <c r="A1640" s="8">
        <v>1607</v>
      </c>
      <c r="B1640" s="9" t="s">
        <v>1899</v>
      </c>
      <c r="C1640" s="9" t="s">
        <v>1900</v>
      </c>
      <c r="D1640" s="9" t="s">
        <v>1904</v>
      </c>
      <c r="E1640" s="10">
        <v>611320610330001</v>
      </c>
      <c r="F1640" s="8">
        <v>30</v>
      </c>
      <c r="G1640" s="8">
        <v>62</v>
      </c>
      <c r="H1640" s="8">
        <v>92</v>
      </c>
      <c r="I1640" s="11">
        <v>20187360</v>
      </c>
      <c r="J1640" s="11">
        <v>18212800</v>
      </c>
      <c r="K1640" s="12">
        <v>20187360</v>
      </c>
      <c r="L1640" s="12">
        <v>18212800</v>
      </c>
      <c r="M1640" s="12">
        <f t="shared" si="89"/>
        <v>16149888</v>
      </c>
      <c r="N1640" s="12">
        <f t="shared" si="90"/>
        <v>14570240</v>
      </c>
      <c r="O1640" s="2">
        <f t="shared" si="87"/>
        <v>24224832</v>
      </c>
      <c r="P1640" s="32">
        <v>0.2</v>
      </c>
    </row>
    <row r="1641" spans="1:16" ht="24" hidden="1" customHeight="1" x14ac:dyDescent="0.2">
      <c r="A1641" s="13">
        <v>1608</v>
      </c>
      <c r="B1641" s="14" t="s">
        <v>1899</v>
      </c>
      <c r="C1641" s="14" t="s">
        <v>1900</v>
      </c>
      <c r="D1641" s="14" t="s">
        <v>1905</v>
      </c>
      <c r="E1641" s="15">
        <v>611220610080001</v>
      </c>
      <c r="F1641" s="13">
        <v>39</v>
      </c>
      <c r="G1641" s="13">
        <v>61</v>
      </c>
      <c r="H1641" s="13">
        <v>100</v>
      </c>
      <c r="I1641" s="11">
        <v>21803360</v>
      </c>
      <c r="J1641" s="11">
        <v>19651146.666666668</v>
      </c>
      <c r="K1641" s="11">
        <v>21803360</v>
      </c>
      <c r="L1641" s="11">
        <v>19651146.666666668</v>
      </c>
      <c r="M1641" s="11">
        <f t="shared" si="89"/>
        <v>17442688</v>
      </c>
      <c r="N1641" s="11">
        <f t="shared" si="90"/>
        <v>15720917.333333336</v>
      </c>
      <c r="O1641" s="2">
        <f t="shared" si="87"/>
        <v>26164032</v>
      </c>
      <c r="P1641" s="32">
        <v>0.2</v>
      </c>
    </row>
    <row r="1642" spans="1:16" ht="24" hidden="1" customHeight="1" x14ac:dyDescent="0.2">
      <c r="A1642" s="8">
        <v>1609</v>
      </c>
      <c r="B1642" s="9" t="s">
        <v>1899</v>
      </c>
      <c r="C1642" s="9" t="s">
        <v>1900</v>
      </c>
      <c r="D1642" s="9" t="s">
        <v>1906</v>
      </c>
      <c r="E1642" s="10">
        <v>611320610620011</v>
      </c>
      <c r="F1642" s="8">
        <v>31</v>
      </c>
      <c r="G1642" s="8">
        <v>36</v>
      </c>
      <c r="H1642" s="8">
        <v>67</v>
      </c>
      <c r="I1642" s="11">
        <v>14560320</v>
      </c>
      <c r="J1642" s="11">
        <v>13110960</v>
      </c>
      <c r="K1642" s="12">
        <v>14560320</v>
      </c>
      <c r="L1642" s="12">
        <v>13110960</v>
      </c>
      <c r="M1642" s="12">
        <f t="shared" si="89"/>
        <v>11648256</v>
      </c>
      <c r="N1642" s="12">
        <f t="shared" si="90"/>
        <v>10488768</v>
      </c>
      <c r="O1642" s="2">
        <f t="shared" si="87"/>
        <v>17472384</v>
      </c>
      <c r="P1642" s="32">
        <v>0.2</v>
      </c>
    </row>
    <row r="1643" spans="1:16" ht="24" hidden="1" customHeight="1" x14ac:dyDescent="0.2">
      <c r="A1643" s="13">
        <v>1610</v>
      </c>
      <c r="B1643" s="14" t="s">
        <v>1899</v>
      </c>
      <c r="C1643" s="14" t="s">
        <v>1900</v>
      </c>
      <c r="D1643" s="14" t="s">
        <v>1907</v>
      </c>
      <c r="E1643" s="15">
        <v>611320610150171</v>
      </c>
      <c r="F1643" s="13">
        <v>23</v>
      </c>
      <c r="G1643" s="13">
        <v>55</v>
      </c>
      <c r="H1643" s="13">
        <v>78</v>
      </c>
      <c r="I1643" s="11">
        <v>16733120</v>
      </c>
      <c r="J1643" s="11">
        <v>15020666.666666666</v>
      </c>
      <c r="K1643" s="11">
        <v>16733120</v>
      </c>
      <c r="L1643" s="11">
        <v>15020666.666666666</v>
      </c>
      <c r="M1643" s="11">
        <f t="shared" si="89"/>
        <v>13386496</v>
      </c>
      <c r="N1643" s="11">
        <f t="shared" si="90"/>
        <v>12016533.333333334</v>
      </c>
      <c r="O1643" s="2">
        <f t="shared" si="87"/>
        <v>20079744</v>
      </c>
      <c r="P1643" s="32">
        <v>0.2</v>
      </c>
    </row>
    <row r="1644" spans="1:16" ht="24" hidden="1" customHeight="1" x14ac:dyDescent="0.2">
      <c r="A1644" s="8">
        <v>1611</v>
      </c>
      <c r="B1644" s="9" t="s">
        <v>1899</v>
      </c>
      <c r="C1644" s="9" t="s">
        <v>1900</v>
      </c>
      <c r="D1644" s="9" t="s">
        <v>1908</v>
      </c>
      <c r="E1644" s="10">
        <v>611320610740002</v>
      </c>
      <c r="F1644" s="8">
        <v>105</v>
      </c>
      <c r="G1644" s="8">
        <v>242</v>
      </c>
      <c r="H1644" s="8">
        <v>347</v>
      </c>
      <c r="I1644" s="11">
        <v>74690960</v>
      </c>
      <c r="J1644" s="11">
        <v>67334106.666666672</v>
      </c>
      <c r="K1644" s="12">
        <v>74690960</v>
      </c>
      <c r="L1644" s="12">
        <v>67334106.666666672</v>
      </c>
      <c r="M1644" s="12">
        <f t="shared" si="89"/>
        <v>59752768</v>
      </c>
      <c r="N1644" s="12">
        <f t="shared" si="90"/>
        <v>53867285.333333343</v>
      </c>
      <c r="O1644" s="2">
        <f t="shared" si="87"/>
        <v>89629152</v>
      </c>
      <c r="P1644" s="32">
        <v>0.2</v>
      </c>
    </row>
    <row r="1645" spans="1:16" ht="24" hidden="1" customHeight="1" x14ac:dyDescent="0.2">
      <c r="A1645" s="13">
        <v>1612</v>
      </c>
      <c r="B1645" s="14" t="s">
        <v>1899</v>
      </c>
      <c r="C1645" s="14" t="s">
        <v>1900</v>
      </c>
      <c r="D1645" s="14" t="s">
        <v>1909</v>
      </c>
      <c r="E1645" s="15">
        <v>314230610060001</v>
      </c>
      <c r="F1645" s="13">
        <v>30</v>
      </c>
      <c r="G1645" s="13">
        <v>90</v>
      </c>
      <c r="H1645" s="13">
        <v>120</v>
      </c>
      <c r="I1645" s="11">
        <v>30391746.666666668</v>
      </c>
      <c r="J1645" s="11">
        <v>27269920</v>
      </c>
      <c r="K1645" s="11">
        <v>30391746.666666668</v>
      </c>
      <c r="L1645" s="11">
        <v>27269920</v>
      </c>
      <c r="M1645" s="11">
        <f t="shared" si="89"/>
        <v>24313397.333333336</v>
      </c>
      <c r="N1645" s="11">
        <f t="shared" si="90"/>
        <v>21815936</v>
      </c>
      <c r="O1645" s="2">
        <f t="shared" si="87"/>
        <v>36470096</v>
      </c>
      <c r="P1645" s="32">
        <v>0.2</v>
      </c>
    </row>
    <row r="1646" spans="1:16" ht="24" hidden="1" customHeight="1" x14ac:dyDescent="0.2">
      <c r="A1646" s="8">
        <v>1613</v>
      </c>
      <c r="B1646" s="9" t="s">
        <v>1899</v>
      </c>
      <c r="C1646" s="9" t="s">
        <v>1900</v>
      </c>
      <c r="D1646" s="9" t="s">
        <v>1910</v>
      </c>
      <c r="E1646" s="10">
        <v>611320611190001</v>
      </c>
      <c r="F1646" s="8">
        <v>65</v>
      </c>
      <c r="G1646" s="8">
        <v>215</v>
      </c>
      <c r="H1646" s="8">
        <v>280</v>
      </c>
      <c r="I1646" s="11">
        <v>60283680</v>
      </c>
      <c r="J1646" s="11">
        <v>54219680</v>
      </c>
      <c r="K1646" s="12">
        <v>60283680</v>
      </c>
      <c r="L1646" s="12">
        <v>54219680</v>
      </c>
      <c r="M1646" s="12">
        <f t="shared" si="89"/>
        <v>48226944</v>
      </c>
      <c r="N1646" s="12">
        <f t="shared" si="90"/>
        <v>43375744</v>
      </c>
      <c r="O1646" s="2">
        <f t="shared" si="87"/>
        <v>72340416</v>
      </c>
      <c r="P1646" s="32">
        <v>0.2</v>
      </c>
    </row>
    <row r="1647" spans="1:16" ht="24" hidden="1" customHeight="1" x14ac:dyDescent="0.2">
      <c r="A1647" s="13">
        <v>1614</v>
      </c>
      <c r="B1647" s="14" t="s">
        <v>1899</v>
      </c>
      <c r="C1647" s="14" t="s">
        <v>1900</v>
      </c>
      <c r="D1647" s="14" t="s">
        <v>1911</v>
      </c>
      <c r="E1647" s="15">
        <v>611220611240001</v>
      </c>
      <c r="F1647" s="13">
        <v>15</v>
      </c>
      <c r="G1647" s="13">
        <v>49</v>
      </c>
      <c r="H1647" s="13">
        <v>64</v>
      </c>
      <c r="I1647" s="11">
        <v>15558960</v>
      </c>
      <c r="J1647" s="11">
        <v>13604200</v>
      </c>
      <c r="K1647" s="11">
        <v>15558960</v>
      </c>
      <c r="L1647" s="11">
        <v>13604200</v>
      </c>
      <c r="M1647" s="11">
        <f t="shared" si="89"/>
        <v>12447168</v>
      </c>
      <c r="N1647" s="11">
        <f t="shared" si="90"/>
        <v>10883360</v>
      </c>
      <c r="O1647" s="2">
        <f t="shared" si="87"/>
        <v>18670752</v>
      </c>
      <c r="P1647" s="32">
        <v>0.2</v>
      </c>
    </row>
    <row r="1648" spans="1:16" ht="24" hidden="1" customHeight="1" x14ac:dyDescent="0.2">
      <c r="A1648" s="8">
        <v>1615</v>
      </c>
      <c r="B1648" s="9" t="s">
        <v>1899</v>
      </c>
      <c r="C1648" s="9" t="s">
        <v>1900</v>
      </c>
      <c r="D1648" s="9" t="s">
        <v>1912</v>
      </c>
      <c r="E1648" s="10">
        <v>611220611230001</v>
      </c>
      <c r="F1648" s="8">
        <v>79</v>
      </c>
      <c r="G1648" s="8">
        <v>120</v>
      </c>
      <c r="H1648" s="8">
        <v>199</v>
      </c>
      <c r="I1648" s="11">
        <v>48551040</v>
      </c>
      <c r="J1648" s="11">
        <v>41618400</v>
      </c>
      <c r="K1648" s="12">
        <v>48551040</v>
      </c>
      <c r="L1648" s="12">
        <v>41618400</v>
      </c>
      <c r="M1648" s="12">
        <f t="shared" si="89"/>
        <v>38840832</v>
      </c>
      <c r="N1648" s="12">
        <f t="shared" si="90"/>
        <v>33294720</v>
      </c>
      <c r="O1648" s="2">
        <f t="shared" si="87"/>
        <v>58261248</v>
      </c>
      <c r="P1648" s="32">
        <v>0.2</v>
      </c>
    </row>
    <row r="1649" spans="1:16" ht="24" hidden="1" customHeight="1" x14ac:dyDescent="0.2">
      <c r="A1649" s="13">
        <v>1616</v>
      </c>
      <c r="B1649" s="14" t="s">
        <v>1899</v>
      </c>
      <c r="C1649" s="14" t="s">
        <v>1900</v>
      </c>
      <c r="D1649" s="14" t="s">
        <v>1913</v>
      </c>
      <c r="E1649" s="15">
        <v>611220610060011</v>
      </c>
      <c r="F1649" s="13">
        <v>90</v>
      </c>
      <c r="G1649" s="13">
        <v>190</v>
      </c>
      <c r="H1649" s="13">
        <v>280</v>
      </c>
      <c r="I1649" s="11">
        <v>60594400</v>
      </c>
      <c r="J1649" s="11">
        <v>54065173.333333336</v>
      </c>
      <c r="K1649" s="11">
        <v>60594400</v>
      </c>
      <c r="L1649" s="11">
        <v>54065173.333333336</v>
      </c>
      <c r="M1649" s="11">
        <f t="shared" si="89"/>
        <v>48475520</v>
      </c>
      <c r="N1649" s="11">
        <f t="shared" si="90"/>
        <v>43252138.666666672</v>
      </c>
      <c r="O1649" s="2">
        <f t="shared" si="87"/>
        <v>72713280</v>
      </c>
      <c r="P1649" s="32">
        <v>0.2</v>
      </c>
    </row>
    <row r="1650" spans="1:16" ht="24" hidden="1" customHeight="1" x14ac:dyDescent="0.2">
      <c r="A1650" s="8">
        <v>1617</v>
      </c>
      <c r="B1650" s="9" t="s">
        <v>1899</v>
      </c>
      <c r="C1650" s="9" t="s">
        <v>1900</v>
      </c>
      <c r="D1650" s="9" t="s">
        <v>1914</v>
      </c>
      <c r="E1650" s="10">
        <v>611220610380071</v>
      </c>
      <c r="F1650" s="8">
        <v>22</v>
      </c>
      <c r="G1650" s="8">
        <v>31</v>
      </c>
      <c r="H1650" s="8">
        <v>53</v>
      </c>
      <c r="I1650" s="11">
        <v>11779840</v>
      </c>
      <c r="J1650" s="11">
        <v>10718933.333333334</v>
      </c>
      <c r="K1650" s="12">
        <v>11779840</v>
      </c>
      <c r="L1650" s="12">
        <v>10718933.333333334</v>
      </c>
      <c r="M1650" s="12">
        <f t="shared" si="89"/>
        <v>9423872</v>
      </c>
      <c r="N1650" s="12">
        <f t="shared" si="90"/>
        <v>8575146.6666666679</v>
      </c>
      <c r="O1650" s="2">
        <f t="shared" si="87"/>
        <v>14135808</v>
      </c>
      <c r="P1650" s="32">
        <v>0.2</v>
      </c>
    </row>
    <row r="1651" spans="1:16" ht="24" hidden="1" customHeight="1" x14ac:dyDescent="0.2">
      <c r="A1651" s="13">
        <v>1618</v>
      </c>
      <c r="B1651" s="14" t="s">
        <v>1899</v>
      </c>
      <c r="C1651" s="14" t="s">
        <v>1915</v>
      </c>
      <c r="D1651" s="14" t="s">
        <v>1916</v>
      </c>
      <c r="E1651" s="15">
        <v>612120630240011</v>
      </c>
      <c r="F1651" s="13">
        <v>30</v>
      </c>
      <c r="G1651" s="13">
        <v>40</v>
      </c>
      <c r="H1651" s="13">
        <v>70</v>
      </c>
      <c r="I1651" s="11">
        <v>17056080</v>
      </c>
      <c r="J1651" s="11">
        <v>14767800</v>
      </c>
      <c r="K1651" s="11">
        <v>17056080</v>
      </c>
      <c r="L1651" s="11">
        <v>14767800</v>
      </c>
      <c r="M1651" s="11">
        <f t="shared" si="89"/>
        <v>13644864</v>
      </c>
      <c r="N1651" s="11">
        <f t="shared" si="90"/>
        <v>11814240</v>
      </c>
      <c r="O1651" s="2">
        <f t="shared" si="87"/>
        <v>20467296</v>
      </c>
      <c r="P1651" s="32">
        <v>0.2</v>
      </c>
    </row>
    <row r="1652" spans="1:16" ht="24" hidden="1" customHeight="1" x14ac:dyDescent="0.2">
      <c r="A1652" s="8">
        <v>1619</v>
      </c>
      <c r="B1652" s="9" t="s">
        <v>1899</v>
      </c>
      <c r="C1652" s="9" t="s">
        <v>1915</v>
      </c>
      <c r="D1652" s="9" t="s">
        <v>1917</v>
      </c>
      <c r="E1652" s="10">
        <v>612120630070001</v>
      </c>
      <c r="F1652" s="8">
        <v>100</v>
      </c>
      <c r="G1652" s="8">
        <v>68</v>
      </c>
      <c r="H1652" s="8">
        <v>168</v>
      </c>
      <c r="I1652" s="11">
        <v>40799520</v>
      </c>
      <c r="J1652" s="11">
        <v>34990800</v>
      </c>
      <c r="K1652" s="12">
        <v>40799520</v>
      </c>
      <c r="L1652" s="12">
        <v>34990800</v>
      </c>
      <c r="M1652" s="12">
        <f t="shared" si="89"/>
        <v>32639616</v>
      </c>
      <c r="N1652" s="12">
        <f t="shared" si="90"/>
        <v>27992640</v>
      </c>
      <c r="O1652" s="2">
        <f t="shared" si="87"/>
        <v>48959424</v>
      </c>
      <c r="P1652" s="32">
        <v>0.2</v>
      </c>
    </row>
    <row r="1653" spans="1:16" ht="24" hidden="1" customHeight="1" x14ac:dyDescent="0.2">
      <c r="A1653" s="13">
        <v>1620</v>
      </c>
      <c r="B1653" s="14" t="s">
        <v>1899</v>
      </c>
      <c r="C1653" s="14" t="s">
        <v>1915</v>
      </c>
      <c r="D1653" s="14" t="s">
        <v>1918</v>
      </c>
      <c r="E1653" s="15">
        <v>612120630530001</v>
      </c>
      <c r="F1653" s="13">
        <v>57</v>
      </c>
      <c r="G1653" s="13">
        <v>83</v>
      </c>
      <c r="H1653" s="13">
        <v>140</v>
      </c>
      <c r="I1653" s="11">
        <v>34242960</v>
      </c>
      <c r="J1653" s="11">
        <v>29298520</v>
      </c>
      <c r="K1653" s="11">
        <v>34242960</v>
      </c>
      <c r="L1653" s="11">
        <v>29298520</v>
      </c>
      <c r="M1653" s="11">
        <f t="shared" si="89"/>
        <v>27394368</v>
      </c>
      <c r="N1653" s="11">
        <f t="shared" si="90"/>
        <v>23438816</v>
      </c>
      <c r="O1653" s="2">
        <f t="shared" si="87"/>
        <v>41091552</v>
      </c>
      <c r="P1653" s="32">
        <v>0.2</v>
      </c>
    </row>
    <row r="1654" spans="1:16" ht="24" hidden="1" customHeight="1" x14ac:dyDescent="0.2">
      <c r="A1654" s="8">
        <v>1621</v>
      </c>
      <c r="B1654" s="9" t="s">
        <v>1899</v>
      </c>
      <c r="C1654" s="9" t="s">
        <v>1915</v>
      </c>
      <c r="D1654" s="9" t="s">
        <v>1919</v>
      </c>
      <c r="E1654" s="10">
        <v>612220630610001</v>
      </c>
      <c r="F1654" s="8">
        <v>48</v>
      </c>
      <c r="G1654" s="8">
        <v>67</v>
      </c>
      <c r="H1654" s="8">
        <v>115</v>
      </c>
      <c r="I1654" s="11">
        <v>25082080</v>
      </c>
      <c r="J1654" s="11">
        <v>22536853.333333332</v>
      </c>
      <c r="K1654" s="12">
        <v>25082080</v>
      </c>
      <c r="L1654" s="12">
        <v>22536853.333333332</v>
      </c>
      <c r="M1654" s="12">
        <f t="shared" si="89"/>
        <v>20065664</v>
      </c>
      <c r="N1654" s="12">
        <f t="shared" si="90"/>
        <v>18029482.666666668</v>
      </c>
      <c r="O1654" s="2">
        <f t="shared" si="87"/>
        <v>30098496</v>
      </c>
      <c r="P1654" s="32">
        <v>0.2</v>
      </c>
    </row>
    <row r="1655" spans="1:16" ht="24" hidden="1" customHeight="1" x14ac:dyDescent="0.2">
      <c r="A1655" s="13">
        <v>1622</v>
      </c>
      <c r="B1655" s="14" t="s">
        <v>1899</v>
      </c>
      <c r="C1655" s="14" t="s">
        <v>1915</v>
      </c>
      <c r="D1655" s="14" t="s">
        <v>1920</v>
      </c>
      <c r="E1655" s="15">
        <v>612220630230001</v>
      </c>
      <c r="F1655" s="13">
        <v>28</v>
      </c>
      <c r="G1655" s="13">
        <v>72</v>
      </c>
      <c r="H1655" s="13">
        <v>100</v>
      </c>
      <c r="I1655" s="11">
        <v>24572400</v>
      </c>
      <c r="J1655" s="11">
        <v>21125480</v>
      </c>
      <c r="K1655" s="11">
        <v>24572400</v>
      </c>
      <c r="L1655" s="11">
        <v>21125480</v>
      </c>
      <c r="M1655" s="11">
        <f t="shared" si="89"/>
        <v>19657920</v>
      </c>
      <c r="N1655" s="11">
        <f t="shared" si="90"/>
        <v>16900384</v>
      </c>
      <c r="O1655" s="2">
        <f t="shared" si="87"/>
        <v>29486880</v>
      </c>
      <c r="P1655" s="32">
        <v>0.2</v>
      </c>
    </row>
    <row r="1656" spans="1:16" ht="24" hidden="1" customHeight="1" x14ac:dyDescent="0.2">
      <c r="A1656" s="8">
        <v>1623</v>
      </c>
      <c r="B1656" s="9" t="s">
        <v>1899</v>
      </c>
      <c r="C1656" s="9" t="s">
        <v>1915</v>
      </c>
      <c r="D1656" s="9" t="s">
        <v>1921</v>
      </c>
      <c r="E1656" s="10">
        <v>612220630280001</v>
      </c>
      <c r="F1656" s="8">
        <v>40</v>
      </c>
      <c r="G1656" s="8">
        <v>85</v>
      </c>
      <c r="H1656" s="8">
        <v>125</v>
      </c>
      <c r="I1656" s="11">
        <v>27320640</v>
      </c>
      <c r="J1656" s="11">
        <v>24523600</v>
      </c>
      <c r="K1656" s="12">
        <v>27320640</v>
      </c>
      <c r="L1656" s="12">
        <v>24523600</v>
      </c>
      <c r="M1656" s="12">
        <f t="shared" si="89"/>
        <v>21856512</v>
      </c>
      <c r="N1656" s="12">
        <f t="shared" si="90"/>
        <v>19618880</v>
      </c>
      <c r="O1656" s="2">
        <f t="shared" si="87"/>
        <v>32784768</v>
      </c>
      <c r="P1656" s="32">
        <v>0.2</v>
      </c>
    </row>
    <row r="1657" spans="1:16" ht="24" hidden="1" customHeight="1" x14ac:dyDescent="0.2">
      <c r="A1657" s="13">
        <v>1624</v>
      </c>
      <c r="B1657" s="14" t="s">
        <v>1899</v>
      </c>
      <c r="C1657" s="14" t="s">
        <v>1915</v>
      </c>
      <c r="D1657" s="14" t="s">
        <v>1922</v>
      </c>
      <c r="E1657" s="15">
        <v>612320630590001</v>
      </c>
      <c r="F1657" s="13">
        <v>78</v>
      </c>
      <c r="G1657" s="13">
        <v>122</v>
      </c>
      <c r="H1657" s="13">
        <v>200</v>
      </c>
      <c r="I1657" s="11">
        <v>43236800</v>
      </c>
      <c r="J1657" s="11">
        <v>38400826.666666664</v>
      </c>
      <c r="K1657" s="11">
        <v>43236800</v>
      </c>
      <c r="L1657" s="11">
        <v>38400826.666666664</v>
      </c>
      <c r="M1657" s="11">
        <f t="shared" si="89"/>
        <v>34589440</v>
      </c>
      <c r="N1657" s="11">
        <f t="shared" si="90"/>
        <v>30720661.333333332</v>
      </c>
      <c r="O1657" s="2">
        <f t="shared" si="87"/>
        <v>51884160</v>
      </c>
      <c r="P1657" s="32">
        <v>0.2</v>
      </c>
    </row>
    <row r="1658" spans="1:16" ht="24" hidden="1" customHeight="1" x14ac:dyDescent="0.2">
      <c r="A1658" s="8">
        <v>1625</v>
      </c>
      <c r="B1658" s="9" t="s">
        <v>1899</v>
      </c>
      <c r="C1658" s="9" t="s">
        <v>1915</v>
      </c>
      <c r="D1658" s="9" t="s">
        <v>1923</v>
      </c>
      <c r="E1658" s="10">
        <v>612220630170001</v>
      </c>
      <c r="F1658" s="8">
        <v>38</v>
      </c>
      <c r="G1658" s="8">
        <v>63</v>
      </c>
      <c r="H1658" s="8">
        <v>101</v>
      </c>
      <c r="I1658" s="11">
        <v>22315360</v>
      </c>
      <c r="J1658" s="11">
        <v>20318533.333333332</v>
      </c>
      <c r="K1658" s="12">
        <v>22315360</v>
      </c>
      <c r="L1658" s="12">
        <v>20318533.333333332</v>
      </c>
      <c r="M1658" s="12">
        <f t="shared" si="89"/>
        <v>17852288</v>
      </c>
      <c r="N1658" s="12">
        <f t="shared" si="90"/>
        <v>16254826.666666666</v>
      </c>
      <c r="O1658" s="2">
        <f t="shared" si="87"/>
        <v>26778432</v>
      </c>
      <c r="P1658" s="32">
        <v>0.2</v>
      </c>
    </row>
    <row r="1659" spans="1:16" ht="24" hidden="1" customHeight="1" x14ac:dyDescent="0.2">
      <c r="A1659" s="13">
        <v>1626</v>
      </c>
      <c r="B1659" s="14" t="s">
        <v>1899</v>
      </c>
      <c r="C1659" s="14" t="s">
        <v>1915</v>
      </c>
      <c r="D1659" s="14" t="s">
        <v>1924</v>
      </c>
      <c r="E1659" s="15">
        <v>612120630240001</v>
      </c>
      <c r="F1659" s="13">
        <v>70</v>
      </c>
      <c r="G1659" s="13">
        <v>90</v>
      </c>
      <c r="H1659" s="13">
        <v>160</v>
      </c>
      <c r="I1659" s="11">
        <v>38999520</v>
      </c>
      <c r="J1659" s="11">
        <v>33505920</v>
      </c>
      <c r="K1659" s="11">
        <v>38999520</v>
      </c>
      <c r="L1659" s="11">
        <v>33505920</v>
      </c>
      <c r="M1659" s="11">
        <f t="shared" si="89"/>
        <v>31199616</v>
      </c>
      <c r="N1659" s="11">
        <f t="shared" si="90"/>
        <v>26804736</v>
      </c>
      <c r="O1659" s="2">
        <f t="shared" si="87"/>
        <v>46799424</v>
      </c>
      <c r="P1659" s="32">
        <v>0.2</v>
      </c>
    </row>
    <row r="1660" spans="1:16" ht="24" hidden="1" customHeight="1" x14ac:dyDescent="0.2">
      <c r="A1660" s="8">
        <v>1627</v>
      </c>
      <c r="B1660" s="9" t="s">
        <v>1899</v>
      </c>
      <c r="C1660" s="9" t="s">
        <v>1915</v>
      </c>
      <c r="D1660" s="9" t="s">
        <v>1925</v>
      </c>
      <c r="E1660" s="10">
        <v>612220630490001</v>
      </c>
      <c r="F1660" s="8">
        <v>37</v>
      </c>
      <c r="G1660" s="8">
        <v>59</v>
      </c>
      <c r="H1660" s="8">
        <v>96</v>
      </c>
      <c r="I1660" s="11">
        <v>20959840</v>
      </c>
      <c r="J1660" s="11">
        <v>18824533.333333332</v>
      </c>
      <c r="K1660" s="12">
        <v>20959840</v>
      </c>
      <c r="L1660" s="12">
        <v>18824533.333333332</v>
      </c>
      <c r="M1660" s="12">
        <f t="shared" si="89"/>
        <v>16767872</v>
      </c>
      <c r="N1660" s="12">
        <f t="shared" si="90"/>
        <v>15059626.666666666</v>
      </c>
      <c r="O1660" s="2">
        <f t="shared" si="87"/>
        <v>25151808</v>
      </c>
      <c r="P1660" s="32">
        <v>0.2</v>
      </c>
    </row>
    <row r="1661" spans="1:16" ht="24" hidden="1" customHeight="1" x14ac:dyDescent="0.2">
      <c r="A1661" s="13">
        <v>1628</v>
      </c>
      <c r="B1661" s="14" t="s">
        <v>1899</v>
      </c>
      <c r="C1661" s="14" t="s">
        <v>1915</v>
      </c>
      <c r="D1661" s="14" t="s">
        <v>1926</v>
      </c>
      <c r="E1661" s="15">
        <v>611320630230002</v>
      </c>
      <c r="F1661" s="13">
        <v>68</v>
      </c>
      <c r="G1661" s="13">
        <v>102</v>
      </c>
      <c r="H1661" s="13">
        <v>170</v>
      </c>
      <c r="I1661" s="11">
        <v>36081760</v>
      </c>
      <c r="J1661" s="11">
        <v>32631173.333333332</v>
      </c>
      <c r="K1661" s="11">
        <v>36081760</v>
      </c>
      <c r="L1661" s="11">
        <v>32631173.333333332</v>
      </c>
      <c r="M1661" s="11">
        <f t="shared" si="89"/>
        <v>28865408</v>
      </c>
      <c r="N1661" s="11">
        <f t="shared" si="90"/>
        <v>26104938.666666668</v>
      </c>
      <c r="O1661" s="2">
        <f t="shared" si="87"/>
        <v>43298112</v>
      </c>
      <c r="P1661" s="32">
        <v>0.2</v>
      </c>
    </row>
    <row r="1662" spans="1:16" ht="24" hidden="1" customHeight="1" x14ac:dyDescent="0.2">
      <c r="A1662" s="8">
        <v>1629</v>
      </c>
      <c r="B1662" s="9" t="s">
        <v>1899</v>
      </c>
      <c r="C1662" s="9" t="s">
        <v>1915</v>
      </c>
      <c r="D1662" s="9" t="s">
        <v>1927</v>
      </c>
      <c r="E1662" s="10">
        <v>612120630560061</v>
      </c>
      <c r="F1662" s="8">
        <v>36</v>
      </c>
      <c r="G1662" s="8">
        <v>48</v>
      </c>
      <c r="H1662" s="8">
        <v>84</v>
      </c>
      <c r="I1662" s="11">
        <v>19991520</v>
      </c>
      <c r="J1662" s="11">
        <v>17550000</v>
      </c>
      <c r="K1662" s="12">
        <v>19991520</v>
      </c>
      <c r="L1662" s="12">
        <v>17550000</v>
      </c>
      <c r="M1662" s="12">
        <f t="shared" si="89"/>
        <v>15993216</v>
      </c>
      <c r="N1662" s="12">
        <f t="shared" si="90"/>
        <v>14040000</v>
      </c>
      <c r="O1662" s="2">
        <f t="shared" si="87"/>
        <v>23989824</v>
      </c>
      <c r="P1662" s="32">
        <v>0.2</v>
      </c>
    </row>
    <row r="1663" spans="1:16" ht="24" hidden="1" customHeight="1" x14ac:dyDescent="0.2">
      <c r="A1663" s="13">
        <v>1630</v>
      </c>
      <c r="B1663" s="14" t="s">
        <v>1899</v>
      </c>
      <c r="C1663" s="14" t="s">
        <v>1915</v>
      </c>
      <c r="D1663" s="14" t="s">
        <v>1928</v>
      </c>
      <c r="E1663" s="15">
        <v>324030630120001</v>
      </c>
      <c r="F1663" s="13">
        <v>80</v>
      </c>
      <c r="G1663" s="13">
        <v>30</v>
      </c>
      <c r="H1663" s="13">
        <v>110</v>
      </c>
      <c r="I1663" s="11">
        <v>30275800</v>
      </c>
      <c r="J1663" s="11">
        <v>26579040</v>
      </c>
      <c r="K1663" s="11">
        <v>30275800</v>
      </c>
      <c r="L1663" s="11">
        <v>26579040</v>
      </c>
      <c r="M1663" s="11">
        <f t="shared" si="89"/>
        <v>24220640</v>
      </c>
      <c r="N1663" s="11">
        <f t="shared" si="90"/>
        <v>21263232</v>
      </c>
      <c r="O1663" s="2">
        <f t="shared" si="87"/>
        <v>36330960</v>
      </c>
      <c r="P1663" s="32">
        <v>0.2</v>
      </c>
    </row>
    <row r="1664" spans="1:16" ht="24" hidden="1" customHeight="1" x14ac:dyDescent="0.2">
      <c r="A1664" s="8">
        <v>1631</v>
      </c>
      <c r="B1664" s="9" t="s">
        <v>1899</v>
      </c>
      <c r="C1664" s="9" t="s">
        <v>1915</v>
      </c>
      <c r="D1664" s="9" t="s">
        <v>1929</v>
      </c>
      <c r="E1664" s="10">
        <v>612120630070011</v>
      </c>
      <c r="F1664" s="8">
        <v>58</v>
      </c>
      <c r="G1664" s="8">
        <v>97</v>
      </c>
      <c r="H1664" s="8">
        <v>155</v>
      </c>
      <c r="I1664" s="11">
        <v>37055760</v>
      </c>
      <c r="J1664" s="11">
        <v>32487560</v>
      </c>
      <c r="K1664" s="12">
        <v>37055760</v>
      </c>
      <c r="L1664" s="12">
        <v>32487560</v>
      </c>
      <c r="M1664" s="12">
        <f t="shared" si="89"/>
        <v>29644608</v>
      </c>
      <c r="N1664" s="12">
        <f t="shared" si="90"/>
        <v>25990048</v>
      </c>
      <c r="O1664" s="2">
        <f t="shared" si="87"/>
        <v>44466912</v>
      </c>
      <c r="P1664" s="32">
        <v>0.2</v>
      </c>
    </row>
    <row r="1665" spans="1:16" ht="24" hidden="1" customHeight="1" x14ac:dyDescent="0.2">
      <c r="A1665" s="13">
        <v>1632</v>
      </c>
      <c r="B1665" s="14" t="s">
        <v>1899</v>
      </c>
      <c r="C1665" s="14" t="s">
        <v>1915</v>
      </c>
      <c r="D1665" s="14" t="s">
        <v>1930</v>
      </c>
      <c r="E1665" s="15">
        <v>612120630560001</v>
      </c>
      <c r="F1665" s="13">
        <v>48</v>
      </c>
      <c r="G1665" s="13">
        <v>144</v>
      </c>
      <c r="H1665" s="13">
        <v>192</v>
      </c>
      <c r="I1665" s="11">
        <v>46118640</v>
      </c>
      <c r="J1665" s="11">
        <v>40490200</v>
      </c>
      <c r="K1665" s="11">
        <v>46118640</v>
      </c>
      <c r="L1665" s="11">
        <v>40490200</v>
      </c>
      <c r="M1665" s="11">
        <f t="shared" si="89"/>
        <v>36894912</v>
      </c>
      <c r="N1665" s="11">
        <f t="shared" si="90"/>
        <v>32392160</v>
      </c>
      <c r="O1665" s="2">
        <f t="shared" si="87"/>
        <v>55342368</v>
      </c>
      <c r="P1665" s="32">
        <v>0.2</v>
      </c>
    </row>
    <row r="1666" spans="1:16" ht="24" hidden="1" customHeight="1" x14ac:dyDescent="0.2">
      <c r="A1666" s="8">
        <v>1633</v>
      </c>
      <c r="B1666" s="9" t="s">
        <v>1899</v>
      </c>
      <c r="C1666" s="9" t="s">
        <v>1915</v>
      </c>
      <c r="D1666" s="9" t="s">
        <v>1931</v>
      </c>
      <c r="E1666" s="10">
        <v>612120630540001</v>
      </c>
      <c r="F1666" s="8">
        <v>96</v>
      </c>
      <c r="G1666" s="8">
        <v>192</v>
      </c>
      <c r="H1666" s="8">
        <v>288</v>
      </c>
      <c r="I1666" s="11">
        <v>61381280</v>
      </c>
      <c r="J1666" s="11">
        <v>55645466.666666664</v>
      </c>
      <c r="K1666" s="12">
        <v>61381280</v>
      </c>
      <c r="L1666" s="12">
        <v>55645466.666666664</v>
      </c>
      <c r="M1666" s="12">
        <f t="shared" si="89"/>
        <v>49105024</v>
      </c>
      <c r="N1666" s="12">
        <f t="shared" si="90"/>
        <v>44516373.333333336</v>
      </c>
      <c r="O1666" s="2">
        <f t="shared" si="87"/>
        <v>73657536</v>
      </c>
      <c r="P1666" s="32">
        <v>0.2</v>
      </c>
    </row>
    <row r="1667" spans="1:16" ht="24" hidden="1" customHeight="1" x14ac:dyDescent="0.2">
      <c r="A1667" s="13">
        <v>1634</v>
      </c>
      <c r="B1667" s="14" t="s">
        <v>1899</v>
      </c>
      <c r="C1667" s="14" t="s">
        <v>1915</v>
      </c>
      <c r="D1667" s="14" t="s">
        <v>1932</v>
      </c>
      <c r="E1667" s="15">
        <v>131140630370001</v>
      </c>
      <c r="F1667" s="13">
        <v>70</v>
      </c>
      <c r="G1667" s="13">
        <v>50</v>
      </c>
      <c r="H1667" s="13">
        <v>120</v>
      </c>
      <c r="I1667" s="11">
        <v>35781666.666666664</v>
      </c>
      <c r="J1667" s="11">
        <v>32532480</v>
      </c>
      <c r="K1667" s="11">
        <v>35781666.666666664</v>
      </c>
      <c r="L1667" s="11">
        <v>32532480</v>
      </c>
      <c r="M1667" s="11">
        <f t="shared" si="89"/>
        <v>28625333.333333332</v>
      </c>
      <c r="N1667" s="11">
        <f t="shared" si="90"/>
        <v>26025984</v>
      </c>
      <c r="O1667" s="2">
        <f t="shared" ref="O1667:O1710" si="91">K1667+K1667*P1667</f>
        <v>42938000</v>
      </c>
      <c r="P1667" s="32">
        <v>0.2</v>
      </c>
    </row>
    <row r="1668" spans="1:16" ht="24" hidden="1" customHeight="1" x14ac:dyDescent="0.2">
      <c r="A1668" s="8">
        <v>1635</v>
      </c>
      <c r="B1668" s="9" t="s">
        <v>1899</v>
      </c>
      <c r="C1668" s="9" t="s">
        <v>1915</v>
      </c>
      <c r="D1668" s="9" t="s">
        <v>1933</v>
      </c>
      <c r="E1668" s="10">
        <v>131140630400001</v>
      </c>
      <c r="F1668" s="8">
        <v>50</v>
      </c>
      <c r="G1668" s="8">
        <v>75</v>
      </c>
      <c r="H1668" s="8">
        <v>125</v>
      </c>
      <c r="I1668" s="11">
        <v>37512893.333333336</v>
      </c>
      <c r="J1668" s="11">
        <v>34221280</v>
      </c>
      <c r="K1668" s="12">
        <v>37512893.333333336</v>
      </c>
      <c r="L1668" s="12">
        <v>34221280</v>
      </c>
      <c r="M1668" s="12">
        <f t="shared" si="89"/>
        <v>30010314.666666672</v>
      </c>
      <c r="N1668" s="12">
        <f t="shared" si="90"/>
        <v>27377024</v>
      </c>
      <c r="O1668" s="2">
        <f t="shared" si="91"/>
        <v>45015472</v>
      </c>
      <c r="P1668" s="32">
        <v>0.2</v>
      </c>
    </row>
    <row r="1669" spans="1:16" ht="24" hidden="1" customHeight="1" x14ac:dyDescent="0.2">
      <c r="A1669" s="13">
        <v>1636</v>
      </c>
      <c r="B1669" s="14" t="s">
        <v>1899</v>
      </c>
      <c r="C1669" s="14" t="s">
        <v>1915</v>
      </c>
      <c r="D1669" s="14" t="s">
        <v>1934</v>
      </c>
      <c r="E1669" s="15">
        <v>131140630130001</v>
      </c>
      <c r="F1669" s="13">
        <v>82</v>
      </c>
      <c r="G1669" s="13">
        <v>152</v>
      </c>
      <c r="H1669" s="13">
        <v>234</v>
      </c>
      <c r="I1669" s="11">
        <v>77451460</v>
      </c>
      <c r="J1669" s="11">
        <v>68102720</v>
      </c>
      <c r="K1669" s="11">
        <v>77451460</v>
      </c>
      <c r="L1669" s="11">
        <v>68102720</v>
      </c>
      <c r="M1669" s="11">
        <f t="shared" si="89"/>
        <v>61961168</v>
      </c>
      <c r="N1669" s="11">
        <f t="shared" si="90"/>
        <v>54482176</v>
      </c>
      <c r="O1669" s="2">
        <f t="shared" si="91"/>
        <v>92941752</v>
      </c>
      <c r="P1669" s="32">
        <v>0.2</v>
      </c>
    </row>
    <row r="1670" spans="1:16" ht="24" hidden="1" customHeight="1" x14ac:dyDescent="0.2">
      <c r="A1670" s="8">
        <v>1637</v>
      </c>
      <c r="B1670" s="9" t="s">
        <v>1899</v>
      </c>
      <c r="C1670" s="9" t="s">
        <v>1915</v>
      </c>
      <c r="D1670" s="9" t="s">
        <v>1935</v>
      </c>
      <c r="E1670" s="10">
        <v>131140630300001</v>
      </c>
      <c r="F1670" s="8">
        <v>90</v>
      </c>
      <c r="G1670" s="8">
        <v>108</v>
      </c>
      <c r="H1670" s="8">
        <v>198</v>
      </c>
      <c r="I1670" s="11">
        <v>58081346.666666664</v>
      </c>
      <c r="J1670" s="11">
        <v>52721706.666666664</v>
      </c>
      <c r="K1670" s="12">
        <v>58081346.666666664</v>
      </c>
      <c r="L1670" s="12">
        <v>52721706.666666664</v>
      </c>
      <c r="M1670" s="12">
        <f t="shared" si="89"/>
        <v>46465077.333333336</v>
      </c>
      <c r="N1670" s="12">
        <f t="shared" si="90"/>
        <v>42177365.333333336</v>
      </c>
      <c r="O1670" s="2">
        <f t="shared" si="91"/>
        <v>69697616</v>
      </c>
      <c r="P1670" s="32">
        <v>0.2</v>
      </c>
    </row>
    <row r="1671" spans="1:16" ht="24" hidden="1" customHeight="1" x14ac:dyDescent="0.2">
      <c r="A1671" s="13">
        <v>1638</v>
      </c>
      <c r="B1671" s="14" t="s">
        <v>1899</v>
      </c>
      <c r="C1671" s="14" t="s">
        <v>1915</v>
      </c>
      <c r="D1671" s="14" t="s">
        <v>1936</v>
      </c>
      <c r="E1671" s="15">
        <v>324030630060001</v>
      </c>
      <c r="F1671" s="13">
        <v>43</v>
      </c>
      <c r="G1671" s="13">
        <v>83</v>
      </c>
      <c r="H1671" s="13">
        <v>126</v>
      </c>
      <c r="I1671" s="11">
        <v>31038786.666666668</v>
      </c>
      <c r="J1671" s="11">
        <v>28184000</v>
      </c>
      <c r="K1671" s="11">
        <v>31038786.666666668</v>
      </c>
      <c r="L1671" s="11">
        <v>28184000</v>
      </c>
      <c r="M1671" s="11">
        <f t="shared" si="89"/>
        <v>24831029.333333336</v>
      </c>
      <c r="N1671" s="11">
        <f t="shared" si="90"/>
        <v>22547200</v>
      </c>
      <c r="O1671" s="2">
        <f t="shared" si="91"/>
        <v>37246544</v>
      </c>
      <c r="P1671" s="32">
        <v>0.2</v>
      </c>
    </row>
    <row r="1672" spans="1:16" ht="24" hidden="1" customHeight="1" x14ac:dyDescent="0.2">
      <c r="A1672" s="8">
        <v>1639</v>
      </c>
      <c r="B1672" s="9" t="s">
        <v>1899</v>
      </c>
      <c r="C1672" s="9" t="s">
        <v>1937</v>
      </c>
      <c r="D1672" s="9" t="s">
        <v>1938</v>
      </c>
      <c r="E1672" s="10">
        <v>611320620050001</v>
      </c>
      <c r="F1672" s="8">
        <v>52</v>
      </c>
      <c r="G1672" s="8">
        <v>63</v>
      </c>
      <c r="H1672" s="8">
        <v>115</v>
      </c>
      <c r="I1672" s="11">
        <v>24566560</v>
      </c>
      <c r="J1672" s="11">
        <v>22294133.333333332</v>
      </c>
      <c r="K1672" s="12">
        <v>24566560</v>
      </c>
      <c r="L1672" s="12">
        <v>22294133.333333332</v>
      </c>
      <c r="M1672" s="12">
        <f t="shared" si="89"/>
        <v>19653248</v>
      </c>
      <c r="N1672" s="12">
        <f t="shared" si="90"/>
        <v>17835306.666666668</v>
      </c>
      <c r="O1672" s="2">
        <f t="shared" si="91"/>
        <v>29479872</v>
      </c>
      <c r="P1672" s="32">
        <v>0.2</v>
      </c>
    </row>
    <row r="1673" spans="1:16" ht="24" hidden="1" customHeight="1" x14ac:dyDescent="0.2">
      <c r="A1673" s="13">
        <v>1640</v>
      </c>
      <c r="B1673" s="14" t="s">
        <v>1899</v>
      </c>
      <c r="C1673" s="14" t="s">
        <v>1937</v>
      </c>
      <c r="D1673" s="14" t="s">
        <v>1939</v>
      </c>
      <c r="E1673" s="15">
        <v>611320620060001</v>
      </c>
      <c r="F1673" s="13">
        <v>63</v>
      </c>
      <c r="G1673" s="13">
        <v>102</v>
      </c>
      <c r="H1673" s="13">
        <v>165</v>
      </c>
      <c r="I1673" s="11">
        <v>39282720</v>
      </c>
      <c r="J1673" s="11">
        <v>34004000</v>
      </c>
      <c r="K1673" s="11">
        <v>39282720</v>
      </c>
      <c r="L1673" s="11">
        <v>34004000</v>
      </c>
      <c r="M1673" s="11">
        <f t="shared" si="89"/>
        <v>31426176</v>
      </c>
      <c r="N1673" s="11">
        <f t="shared" si="90"/>
        <v>27203200</v>
      </c>
      <c r="O1673" s="2">
        <f t="shared" si="91"/>
        <v>47139264</v>
      </c>
      <c r="P1673" s="32">
        <v>0.2</v>
      </c>
    </row>
    <row r="1674" spans="1:16" ht="24" hidden="1" customHeight="1" x14ac:dyDescent="0.2">
      <c r="A1674" s="8">
        <v>1641</v>
      </c>
      <c r="B1674" s="9" t="s">
        <v>1899</v>
      </c>
      <c r="C1674" s="9" t="s">
        <v>1937</v>
      </c>
      <c r="D1674" s="9" t="s">
        <v>1940</v>
      </c>
      <c r="E1674" s="10">
        <v>611320620040001</v>
      </c>
      <c r="F1674" s="8">
        <v>44</v>
      </c>
      <c r="G1674" s="8">
        <v>71</v>
      </c>
      <c r="H1674" s="8">
        <v>115</v>
      </c>
      <c r="I1674" s="11">
        <v>24501280</v>
      </c>
      <c r="J1674" s="11">
        <v>21972213.333333332</v>
      </c>
      <c r="K1674" s="12">
        <v>24501280</v>
      </c>
      <c r="L1674" s="12">
        <v>21972213.333333332</v>
      </c>
      <c r="M1674" s="12">
        <f t="shared" si="89"/>
        <v>19601024</v>
      </c>
      <c r="N1674" s="12">
        <f t="shared" si="90"/>
        <v>17577770.666666668</v>
      </c>
      <c r="O1674" s="2">
        <f t="shared" si="91"/>
        <v>29401536</v>
      </c>
      <c r="P1674" s="32">
        <v>0.2</v>
      </c>
    </row>
    <row r="1675" spans="1:16" ht="24" hidden="1" customHeight="1" x14ac:dyDescent="0.2">
      <c r="A1675" s="13">
        <v>1642</v>
      </c>
      <c r="B1675" s="14" t="s">
        <v>1899</v>
      </c>
      <c r="C1675" s="14" t="s">
        <v>1937</v>
      </c>
      <c r="D1675" s="14" t="s">
        <v>1941</v>
      </c>
      <c r="E1675" s="15">
        <v>611120620080001</v>
      </c>
      <c r="F1675" s="13">
        <v>51</v>
      </c>
      <c r="G1675" s="13">
        <v>62</v>
      </c>
      <c r="H1675" s="13">
        <v>113</v>
      </c>
      <c r="I1675" s="11">
        <v>27159600</v>
      </c>
      <c r="J1675" s="11">
        <v>23370520</v>
      </c>
      <c r="K1675" s="11">
        <v>27159600</v>
      </c>
      <c r="L1675" s="11">
        <v>23370520</v>
      </c>
      <c r="M1675" s="11">
        <f t="shared" si="89"/>
        <v>21727680</v>
      </c>
      <c r="N1675" s="11">
        <f t="shared" si="90"/>
        <v>18696416</v>
      </c>
      <c r="O1675" s="2">
        <f t="shared" si="91"/>
        <v>32591520</v>
      </c>
      <c r="P1675" s="32">
        <v>0.2</v>
      </c>
    </row>
    <row r="1676" spans="1:16" ht="24" hidden="1" customHeight="1" x14ac:dyDescent="0.2">
      <c r="A1676" s="8">
        <v>1643</v>
      </c>
      <c r="B1676" s="9" t="s">
        <v>1899</v>
      </c>
      <c r="C1676" s="9" t="s">
        <v>1937</v>
      </c>
      <c r="D1676" s="9" t="s">
        <v>1942</v>
      </c>
      <c r="E1676" s="10">
        <v>611120620100001</v>
      </c>
      <c r="F1676" s="8">
        <v>42</v>
      </c>
      <c r="G1676" s="8">
        <v>152</v>
      </c>
      <c r="H1676" s="8">
        <v>194</v>
      </c>
      <c r="I1676" s="11">
        <v>46411920</v>
      </c>
      <c r="J1676" s="11">
        <v>40467480</v>
      </c>
      <c r="K1676" s="12">
        <v>46411920</v>
      </c>
      <c r="L1676" s="12">
        <v>40467480</v>
      </c>
      <c r="M1676" s="12">
        <f t="shared" si="89"/>
        <v>37129536</v>
      </c>
      <c r="N1676" s="12">
        <f t="shared" si="90"/>
        <v>32373984</v>
      </c>
      <c r="O1676" s="2">
        <f t="shared" si="91"/>
        <v>55694304</v>
      </c>
      <c r="P1676" s="32">
        <v>0.2</v>
      </c>
    </row>
    <row r="1677" spans="1:16" ht="24" hidden="1" customHeight="1" x14ac:dyDescent="0.2">
      <c r="A1677" s="13">
        <v>1644</v>
      </c>
      <c r="B1677" s="14" t="s">
        <v>1899</v>
      </c>
      <c r="C1677" s="14" t="s">
        <v>1937</v>
      </c>
      <c r="D1677" s="14" t="s">
        <v>1943</v>
      </c>
      <c r="E1677" s="15">
        <v>611120620020001</v>
      </c>
      <c r="F1677" s="13">
        <v>43</v>
      </c>
      <c r="G1677" s="13">
        <v>63</v>
      </c>
      <c r="H1677" s="13">
        <v>106</v>
      </c>
      <c r="I1677" s="11">
        <v>22718240</v>
      </c>
      <c r="J1677" s="11">
        <v>20473466.666666668</v>
      </c>
      <c r="K1677" s="11">
        <v>22718240</v>
      </c>
      <c r="L1677" s="11">
        <v>20473466.666666668</v>
      </c>
      <c r="M1677" s="11">
        <f t="shared" si="89"/>
        <v>18174592</v>
      </c>
      <c r="N1677" s="11">
        <f t="shared" si="90"/>
        <v>16378773.333333336</v>
      </c>
      <c r="O1677" s="2">
        <f t="shared" si="91"/>
        <v>27261888</v>
      </c>
      <c r="P1677" s="32">
        <v>0.2</v>
      </c>
    </row>
    <row r="1678" spans="1:16" ht="24" hidden="1" customHeight="1" x14ac:dyDescent="0.2">
      <c r="A1678" s="8">
        <v>1645</v>
      </c>
      <c r="B1678" s="9" t="s">
        <v>1899</v>
      </c>
      <c r="C1678" s="9" t="s">
        <v>1937</v>
      </c>
      <c r="D1678" s="9" t="s">
        <v>1944</v>
      </c>
      <c r="E1678" s="10">
        <v>611120620210001</v>
      </c>
      <c r="F1678" s="8">
        <v>34</v>
      </c>
      <c r="G1678" s="8">
        <v>80</v>
      </c>
      <c r="H1678" s="8">
        <v>114</v>
      </c>
      <c r="I1678" s="11">
        <v>24375520</v>
      </c>
      <c r="J1678" s="11">
        <v>22015733.333333332</v>
      </c>
      <c r="K1678" s="12">
        <v>24375520</v>
      </c>
      <c r="L1678" s="12">
        <v>22015733.333333332</v>
      </c>
      <c r="M1678" s="12">
        <f t="shared" si="89"/>
        <v>19500416</v>
      </c>
      <c r="N1678" s="12">
        <f t="shared" si="90"/>
        <v>17612586.666666668</v>
      </c>
      <c r="O1678" s="2">
        <f t="shared" si="91"/>
        <v>29250624</v>
      </c>
      <c r="P1678" s="32">
        <v>0.2</v>
      </c>
    </row>
    <row r="1679" spans="1:16" ht="24" hidden="1" customHeight="1" x14ac:dyDescent="0.2">
      <c r="A1679" s="13">
        <v>1646</v>
      </c>
      <c r="B1679" s="14" t="s">
        <v>1899</v>
      </c>
      <c r="C1679" s="14" t="s">
        <v>1937</v>
      </c>
      <c r="D1679" s="14" t="s">
        <v>1945</v>
      </c>
      <c r="E1679" s="15">
        <v>611120620430001</v>
      </c>
      <c r="F1679" s="13">
        <v>48</v>
      </c>
      <c r="G1679" s="13">
        <v>102</v>
      </c>
      <c r="H1679" s="13">
        <v>150</v>
      </c>
      <c r="I1679" s="11">
        <v>31751360</v>
      </c>
      <c r="J1679" s="11">
        <v>28941786.666666668</v>
      </c>
      <c r="K1679" s="11">
        <v>31751360</v>
      </c>
      <c r="L1679" s="11">
        <v>28941786.666666668</v>
      </c>
      <c r="M1679" s="11">
        <f t="shared" si="89"/>
        <v>25401088</v>
      </c>
      <c r="N1679" s="11">
        <f t="shared" si="90"/>
        <v>23153429.333333336</v>
      </c>
      <c r="O1679" s="2">
        <f t="shared" si="91"/>
        <v>38101632</v>
      </c>
      <c r="P1679" s="32">
        <v>0.2</v>
      </c>
    </row>
    <row r="1680" spans="1:16" ht="24" hidden="1" customHeight="1" x14ac:dyDescent="0.2">
      <c r="A1680" s="8">
        <v>1647</v>
      </c>
      <c r="B1680" s="9" t="s">
        <v>1899</v>
      </c>
      <c r="C1680" s="9" t="s">
        <v>1937</v>
      </c>
      <c r="D1680" s="9" t="s">
        <v>1946</v>
      </c>
      <c r="E1680" s="10">
        <v>611320620610001</v>
      </c>
      <c r="F1680" s="8">
        <v>45</v>
      </c>
      <c r="G1680" s="8">
        <v>127</v>
      </c>
      <c r="H1680" s="8">
        <v>172</v>
      </c>
      <c r="I1680" s="11">
        <v>41453520</v>
      </c>
      <c r="J1680" s="11">
        <v>35804600</v>
      </c>
      <c r="K1680" s="12">
        <v>41453520</v>
      </c>
      <c r="L1680" s="12">
        <v>35804600</v>
      </c>
      <c r="M1680" s="12">
        <f t="shared" si="89"/>
        <v>33162816</v>
      </c>
      <c r="N1680" s="12">
        <f t="shared" si="90"/>
        <v>28643680</v>
      </c>
      <c r="O1680" s="2">
        <f t="shared" si="91"/>
        <v>49744224</v>
      </c>
      <c r="P1680" s="32">
        <v>0.2</v>
      </c>
    </row>
    <row r="1681" spans="1:16" ht="24" hidden="1" customHeight="1" x14ac:dyDescent="0.2">
      <c r="A1681" s="13">
        <v>1648</v>
      </c>
      <c r="B1681" s="14" t="s">
        <v>1899</v>
      </c>
      <c r="C1681" s="14" t="s">
        <v>1937</v>
      </c>
      <c r="D1681" s="14" t="s">
        <v>1947</v>
      </c>
      <c r="E1681" s="15">
        <v>611120620030001</v>
      </c>
      <c r="F1681" s="13">
        <v>35</v>
      </c>
      <c r="G1681" s="13">
        <v>68</v>
      </c>
      <c r="H1681" s="13">
        <v>103</v>
      </c>
      <c r="I1681" s="11">
        <v>21811840</v>
      </c>
      <c r="J1681" s="11">
        <v>19613733.333333332</v>
      </c>
      <c r="K1681" s="11">
        <v>21811840</v>
      </c>
      <c r="L1681" s="11">
        <v>19613733.333333332</v>
      </c>
      <c r="M1681" s="11">
        <f t="shared" si="89"/>
        <v>17449472</v>
      </c>
      <c r="N1681" s="11">
        <f t="shared" si="90"/>
        <v>15690986.666666666</v>
      </c>
      <c r="O1681" s="2">
        <f t="shared" si="91"/>
        <v>26174208</v>
      </c>
      <c r="P1681" s="32">
        <v>0.2</v>
      </c>
    </row>
    <row r="1682" spans="1:16" ht="24" hidden="1" customHeight="1" x14ac:dyDescent="0.2">
      <c r="A1682" s="8">
        <v>1649</v>
      </c>
      <c r="B1682" s="9" t="s">
        <v>1899</v>
      </c>
      <c r="C1682" s="9" t="s">
        <v>1937</v>
      </c>
      <c r="D1682" s="9" t="s">
        <v>1948</v>
      </c>
      <c r="E1682" s="10">
        <v>611120620040001</v>
      </c>
      <c r="F1682" s="8">
        <v>43</v>
      </c>
      <c r="G1682" s="8">
        <v>68</v>
      </c>
      <c r="H1682" s="8">
        <v>111</v>
      </c>
      <c r="I1682" s="11">
        <v>26528640</v>
      </c>
      <c r="J1682" s="11">
        <v>23135360</v>
      </c>
      <c r="K1682" s="12">
        <v>26528640</v>
      </c>
      <c r="L1682" s="12">
        <v>23135360</v>
      </c>
      <c r="M1682" s="12">
        <f t="shared" si="89"/>
        <v>21222912</v>
      </c>
      <c r="N1682" s="12">
        <f t="shared" si="90"/>
        <v>18508288</v>
      </c>
      <c r="O1682" s="2">
        <f t="shared" si="91"/>
        <v>31834368</v>
      </c>
      <c r="P1682" s="32">
        <v>0.2</v>
      </c>
    </row>
    <row r="1683" spans="1:16" ht="24" hidden="1" customHeight="1" x14ac:dyDescent="0.2">
      <c r="A1683" s="13">
        <v>1650</v>
      </c>
      <c r="B1683" s="14" t="s">
        <v>1899</v>
      </c>
      <c r="C1683" s="14" t="s">
        <v>1937</v>
      </c>
      <c r="D1683" s="14" t="s">
        <v>1949</v>
      </c>
      <c r="E1683" s="15">
        <v>611120620430011</v>
      </c>
      <c r="F1683" s="13">
        <v>40</v>
      </c>
      <c r="G1683" s="13">
        <v>55</v>
      </c>
      <c r="H1683" s="13">
        <v>95</v>
      </c>
      <c r="I1683" s="11">
        <v>23541600</v>
      </c>
      <c r="J1683" s="11">
        <v>20521840</v>
      </c>
      <c r="K1683" s="11">
        <v>23541600</v>
      </c>
      <c r="L1683" s="11">
        <v>20521840</v>
      </c>
      <c r="M1683" s="11">
        <f t="shared" si="89"/>
        <v>18833280</v>
      </c>
      <c r="N1683" s="11">
        <f t="shared" si="90"/>
        <v>16417472</v>
      </c>
      <c r="O1683" s="2">
        <f t="shared" si="91"/>
        <v>28249920</v>
      </c>
      <c r="P1683" s="32">
        <v>0.2</v>
      </c>
    </row>
    <row r="1684" spans="1:16" ht="24" hidden="1" customHeight="1" x14ac:dyDescent="0.2">
      <c r="A1684" s="8">
        <v>1651</v>
      </c>
      <c r="B1684" s="9" t="s">
        <v>1899</v>
      </c>
      <c r="C1684" s="9" t="s">
        <v>1937</v>
      </c>
      <c r="D1684" s="9" t="s">
        <v>1950</v>
      </c>
      <c r="E1684" s="10">
        <v>611220620050031</v>
      </c>
      <c r="F1684" s="8">
        <v>40</v>
      </c>
      <c r="G1684" s="8">
        <v>90</v>
      </c>
      <c r="H1684" s="8">
        <v>130</v>
      </c>
      <c r="I1684" s="11">
        <v>27655040</v>
      </c>
      <c r="J1684" s="11">
        <v>24827146.666666668</v>
      </c>
      <c r="K1684" s="12">
        <v>27655040</v>
      </c>
      <c r="L1684" s="12">
        <v>24827146.666666668</v>
      </c>
      <c r="M1684" s="12">
        <f t="shared" si="89"/>
        <v>22124032</v>
      </c>
      <c r="N1684" s="12">
        <f t="shared" si="90"/>
        <v>19861717.333333336</v>
      </c>
      <c r="O1684" s="2">
        <f t="shared" si="91"/>
        <v>33186048</v>
      </c>
      <c r="P1684" s="32">
        <v>0.2</v>
      </c>
    </row>
    <row r="1685" spans="1:16" ht="24" hidden="1" customHeight="1" x14ac:dyDescent="0.2">
      <c r="A1685" s="13">
        <v>1652</v>
      </c>
      <c r="B1685" s="14" t="s">
        <v>1899</v>
      </c>
      <c r="C1685" s="14" t="s">
        <v>1937</v>
      </c>
      <c r="D1685" s="14" t="s">
        <v>1951</v>
      </c>
      <c r="E1685" s="15">
        <v>611220620050001</v>
      </c>
      <c r="F1685" s="13">
        <v>75</v>
      </c>
      <c r="G1685" s="13">
        <v>175</v>
      </c>
      <c r="H1685" s="13">
        <v>250</v>
      </c>
      <c r="I1685" s="11">
        <v>53989760</v>
      </c>
      <c r="J1685" s="11">
        <v>48155146.666666664</v>
      </c>
      <c r="K1685" s="11">
        <v>53989760</v>
      </c>
      <c r="L1685" s="11">
        <v>48155146.666666664</v>
      </c>
      <c r="M1685" s="11">
        <f t="shared" si="89"/>
        <v>43191808</v>
      </c>
      <c r="N1685" s="11">
        <f t="shared" si="90"/>
        <v>38524117.333333336</v>
      </c>
      <c r="O1685" s="2">
        <f t="shared" si="91"/>
        <v>64787712</v>
      </c>
      <c r="P1685" s="32">
        <v>0.2</v>
      </c>
    </row>
    <row r="1686" spans="1:16" ht="24" hidden="1" customHeight="1" x14ac:dyDescent="0.2">
      <c r="A1686" s="8">
        <v>1653</v>
      </c>
      <c r="B1686" s="9" t="s">
        <v>1899</v>
      </c>
      <c r="C1686" s="9" t="s">
        <v>1937</v>
      </c>
      <c r="D1686" s="9" t="s">
        <v>1952</v>
      </c>
      <c r="E1686" s="10">
        <v>611220620030002</v>
      </c>
      <c r="F1686" s="8">
        <v>92</v>
      </c>
      <c r="G1686" s="8">
        <v>191</v>
      </c>
      <c r="H1686" s="8">
        <v>283</v>
      </c>
      <c r="I1686" s="11">
        <v>60280800</v>
      </c>
      <c r="J1686" s="11">
        <v>54276160</v>
      </c>
      <c r="K1686" s="12">
        <v>60280800</v>
      </c>
      <c r="L1686" s="12">
        <v>54276160</v>
      </c>
      <c r="M1686" s="12">
        <f t="shared" si="89"/>
        <v>48224640</v>
      </c>
      <c r="N1686" s="12">
        <f t="shared" si="90"/>
        <v>43420928</v>
      </c>
      <c r="O1686" s="2">
        <f t="shared" si="91"/>
        <v>72336960</v>
      </c>
      <c r="P1686" s="32">
        <v>0.2</v>
      </c>
    </row>
    <row r="1687" spans="1:16" ht="24" hidden="1" customHeight="1" x14ac:dyDescent="0.2">
      <c r="A1687" s="13">
        <v>1654</v>
      </c>
      <c r="B1687" s="14" t="s">
        <v>1899</v>
      </c>
      <c r="C1687" s="14" t="s">
        <v>1937</v>
      </c>
      <c r="D1687" s="14" t="s">
        <v>1953</v>
      </c>
      <c r="E1687" s="15">
        <v>611120620930001</v>
      </c>
      <c r="F1687" s="13">
        <v>60</v>
      </c>
      <c r="G1687" s="13">
        <v>240</v>
      </c>
      <c r="H1687" s="13">
        <v>300</v>
      </c>
      <c r="I1687" s="11">
        <v>72826320</v>
      </c>
      <c r="J1687" s="11">
        <v>63274120</v>
      </c>
      <c r="K1687" s="11">
        <v>72826320</v>
      </c>
      <c r="L1687" s="11">
        <v>63274120</v>
      </c>
      <c r="M1687" s="11">
        <f t="shared" si="89"/>
        <v>58261056</v>
      </c>
      <c r="N1687" s="11">
        <f t="shared" si="90"/>
        <v>50619296</v>
      </c>
      <c r="O1687" s="2">
        <f t="shared" si="91"/>
        <v>87391584</v>
      </c>
      <c r="P1687" s="32">
        <v>0.2</v>
      </c>
    </row>
    <row r="1688" spans="1:16" ht="24" hidden="1" customHeight="1" x14ac:dyDescent="0.2">
      <c r="A1688" s="8">
        <v>1655</v>
      </c>
      <c r="B1688" s="9" t="s">
        <v>1899</v>
      </c>
      <c r="C1688" s="9" t="s">
        <v>1937</v>
      </c>
      <c r="D1688" s="9" t="s">
        <v>1954</v>
      </c>
      <c r="E1688" s="10">
        <v>131130620010001</v>
      </c>
      <c r="F1688" s="8">
        <v>90</v>
      </c>
      <c r="G1688" s="8">
        <v>390</v>
      </c>
      <c r="H1688" s="8">
        <v>480</v>
      </c>
      <c r="I1688" s="11">
        <v>135818120</v>
      </c>
      <c r="J1688" s="11">
        <v>118040160</v>
      </c>
      <c r="K1688" s="12">
        <v>135818120</v>
      </c>
      <c r="L1688" s="12">
        <v>118040160</v>
      </c>
      <c r="M1688" s="12">
        <f t="shared" si="89"/>
        <v>108654496</v>
      </c>
      <c r="N1688" s="12">
        <f t="shared" si="90"/>
        <v>94432128</v>
      </c>
      <c r="O1688" s="2">
        <f t="shared" si="91"/>
        <v>162981744</v>
      </c>
      <c r="P1688" s="32">
        <v>0.2</v>
      </c>
    </row>
    <row r="1689" spans="1:16" ht="24" hidden="1" customHeight="1" x14ac:dyDescent="0.2">
      <c r="A1689" s="13">
        <v>1656</v>
      </c>
      <c r="B1689" s="14" t="s">
        <v>1899</v>
      </c>
      <c r="C1689" s="14" t="s">
        <v>1955</v>
      </c>
      <c r="D1689" s="14" t="s">
        <v>1956</v>
      </c>
      <c r="E1689" s="15">
        <v>613020650220001</v>
      </c>
      <c r="F1689" s="13">
        <v>60</v>
      </c>
      <c r="G1689" s="13">
        <v>50</v>
      </c>
      <c r="H1689" s="13">
        <v>110</v>
      </c>
      <c r="I1689" s="11">
        <v>26442480</v>
      </c>
      <c r="J1689" s="11">
        <v>23051800</v>
      </c>
      <c r="K1689" s="11">
        <v>26442480</v>
      </c>
      <c r="L1689" s="11">
        <v>23051800</v>
      </c>
      <c r="M1689" s="11">
        <f t="shared" si="89"/>
        <v>21153984</v>
      </c>
      <c r="N1689" s="11">
        <f t="shared" si="90"/>
        <v>18441440</v>
      </c>
      <c r="O1689" s="2">
        <f t="shared" si="91"/>
        <v>31730976</v>
      </c>
      <c r="P1689" s="32">
        <v>0.2</v>
      </c>
    </row>
    <row r="1690" spans="1:16" ht="24" hidden="1" customHeight="1" x14ac:dyDescent="0.2">
      <c r="A1690" s="8">
        <v>1657</v>
      </c>
      <c r="B1690" s="9" t="s">
        <v>1899</v>
      </c>
      <c r="C1690" s="9" t="s">
        <v>1955</v>
      </c>
      <c r="D1690" s="9" t="s">
        <v>1957</v>
      </c>
      <c r="E1690" s="10">
        <v>622120650260001</v>
      </c>
      <c r="F1690" s="8">
        <v>44</v>
      </c>
      <c r="G1690" s="8">
        <v>76</v>
      </c>
      <c r="H1690" s="8">
        <v>120</v>
      </c>
      <c r="I1690" s="11">
        <v>28861440</v>
      </c>
      <c r="J1690" s="11">
        <v>24970160</v>
      </c>
      <c r="K1690" s="12">
        <v>28861440</v>
      </c>
      <c r="L1690" s="12">
        <v>24970160</v>
      </c>
      <c r="M1690" s="12">
        <f t="shared" si="89"/>
        <v>23089152</v>
      </c>
      <c r="N1690" s="12">
        <f t="shared" si="90"/>
        <v>19976128</v>
      </c>
      <c r="O1690" s="2">
        <f t="shared" si="91"/>
        <v>34633728</v>
      </c>
      <c r="P1690" s="32">
        <v>0.2</v>
      </c>
    </row>
    <row r="1691" spans="1:16" ht="24" hidden="1" customHeight="1" x14ac:dyDescent="0.2">
      <c r="A1691" s="13">
        <v>1658</v>
      </c>
      <c r="B1691" s="14" t="s">
        <v>1899</v>
      </c>
      <c r="C1691" s="14" t="s">
        <v>1955</v>
      </c>
      <c r="D1691" s="14" t="s">
        <v>1958</v>
      </c>
      <c r="E1691" s="15">
        <v>644120650420002</v>
      </c>
      <c r="F1691" s="13">
        <v>225</v>
      </c>
      <c r="G1691" s="13">
        <v>325</v>
      </c>
      <c r="H1691" s="13">
        <v>550</v>
      </c>
      <c r="I1691" s="11">
        <v>131551680</v>
      </c>
      <c r="J1691" s="11">
        <v>115057840</v>
      </c>
      <c r="K1691" s="11">
        <v>131551680</v>
      </c>
      <c r="L1691" s="11">
        <v>115057840</v>
      </c>
      <c r="M1691" s="11">
        <f t="shared" si="89"/>
        <v>105241344</v>
      </c>
      <c r="N1691" s="11">
        <f t="shared" si="90"/>
        <v>92046272</v>
      </c>
      <c r="O1691" s="2">
        <f t="shared" si="91"/>
        <v>157862016</v>
      </c>
      <c r="P1691" s="32">
        <v>0.2</v>
      </c>
    </row>
    <row r="1692" spans="1:16" ht="24" hidden="1" customHeight="1" x14ac:dyDescent="0.2">
      <c r="A1692" s="8">
        <v>1659</v>
      </c>
      <c r="B1692" s="9" t="s">
        <v>1899</v>
      </c>
      <c r="C1692" s="9" t="s">
        <v>1955</v>
      </c>
      <c r="D1692" s="9" t="s">
        <v>1959</v>
      </c>
      <c r="E1692" s="10">
        <v>622120650280001</v>
      </c>
      <c r="F1692" s="8">
        <v>47</v>
      </c>
      <c r="G1692" s="8">
        <v>61</v>
      </c>
      <c r="H1692" s="8">
        <v>108</v>
      </c>
      <c r="I1692" s="11">
        <v>25909920</v>
      </c>
      <c r="J1692" s="11">
        <v>22604640</v>
      </c>
      <c r="K1692" s="12">
        <v>25909920</v>
      </c>
      <c r="L1692" s="12">
        <v>22604640</v>
      </c>
      <c r="M1692" s="12">
        <f t="shared" si="89"/>
        <v>20727936</v>
      </c>
      <c r="N1692" s="12">
        <f t="shared" si="90"/>
        <v>18083712</v>
      </c>
      <c r="O1692" s="2">
        <f t="shared" si="91"/>
        <v>31091904</v>
      </c>
      <c r="P1692" s="32">
        <v>0.2</v>
      </c>
    </row>
    <row r="1693" spans="1:16" ht="24" hidden="1" customHeight="1" x14ac:dyDescent="0.2">
      <c r="A1693" s="13">
        <v>1660</v>
      </c>
      <c r="B1693" s="14" t="s">
        <v>1899</v>
      </c>
      <c r="C1693" s="14" t="s">
        <v>1955</v>
      </c>
      <c r="D1693" s="14" t="s">
        <v>1960</v>
      </c>
      <c r="E1693" s="15">
        <v>622120650290001</v>
      </c>
      <c r="F1693" s="13">
        <v>43</v>
      </c>
      <c r="G1693" s="13">
        <v>67</v>
      </c>
      <c r="H1693" s="13">
        <v>110</v>
      </c>
      <c r="I1693" s="11">
        <v>26417040</v>
      </c>
      <c r="J1693" s="11">
        <v>23020520</v>
      </c>
      <c r="K1693" s="11">
        <v>26417040</v>
      </c>
      <c r="L1693" s="11">
        <v>23020520</v>
      </c>
      <c r="M1693" s="11">
        <f t="shared" si="89"/>
        <v>21133632</v>
      </c>
      <c r="N1693" s="11">
        <f t="shared" si="90"/>
        <v>18416416</v>
      </c>
      <c r="O1693" s="2">
        <f t="shared" si="91"/>
        <v>31700448</v>
      </c>
      <c r="P1693" s="32">
        <v>0.2</v>
      </c>
    </row>
    <row r="1694" spans="1:16" ht="24" hidden="1" customHeight="1" x14ac:dyDescent="0.2">
      <c r="A1694" s="8">
        <v>1661</v>
      </c>
      <c r="B1694" s="9" t="s">
        <v>1899</v>
      </c>
      <c r="C1694" s="9" t="s">
        <v>1955</v>
      </c>
      <c r="D1694" s="9" t="s">
        <v>1961</v>
      </c>
      <c r="E1694" s="10">
        <v>314230650080001</v>
      </c>
      <c r="F1694" s="8">
        <v>57</v>
      </c>
      <c r="G1694" s="8">
        <v>187</v>
      </c>
      <c r="H1694" s="8">
        <v>244</v>
      </c>
      <c r="I1694" s="11">
        <v>68866460</v>
      </c>
      <c r="J1694" s="11">
        <v>59636640</v>
      </c>
      <c r="K1694" s="12">
        <v>68866460</v>
      </c>
      <c r="L1694" s="12">
        <v>59636640</v>
      </c>
      <c r="M1694" s="12">
        <f t="shared" si="89"/>
        <v>55093168</v>
      </c>
      <c r="N1694" s="12">
        <f t="shared" si="90"/>
        <v>47709312</v>
      </c>
      <c r="O1694" s="2">
        <f t="shared" si="91"/>
        <v>82639752</v>
      </c>
      <c r="P1694" s="32">
        <v>0.2</v>
      </c>
    </row>
    <row r="1695" spans="1:16" ht="24" hidden="1" customHeight="1" x14ac:dyDescent="0.2">
      <c r="A1695" s="13">
        <v>1662</v>
      </c>
      <c r="B1695" s="14" t="s">
        <v>1899</v>
      </c>
      <c r="C1695" s="14" t="s">
        <v>1955</v>
      </c>
      <c r="D1695" s="14" t="s">
        <v>1962</v>
      </c>
      <c r="E1695" s="15">
        <v>633120650400001</v>
      </c>
      <c r="F1695" s="13">
        <v>20</v>
      </c>
      <c r="G1695" s="13">
        <v>80</v>
      </c>
      <c r="H1695" s="13">
        <v>100</v>
      </c>
      <c r="I1695" s="11">
        <v>24090000</v>
      </c>
      <c r="J1695" s="11">
        <v>20913320</v>
      </c>
      <c r="K1695" s="11">
        <v>24090000</v>
      </c>
      <c r="L1695" s="11">
        <v>20913320</v>
      </c>
      <c r="M1695" s="11">
        <f t="shared" si="89"/>
        <v>19272000</v>
      </c>
      <c r="N1695" s="11">
        <f t="shared" si="90"/>
        <v>16730656</v>
      </c>
      <c r="O1695" s="2">
        <f t="shared" si="91"/>
        <v>28908000</v>
      </c>
      <c r="P1695" s="32">
        <v>0.2</v>
      </c>
    </row>
    <row r="1696" spans="1:16" ht="24" hidden="1" customHeight="1" x14ac:dyDescent="0.2">
      <c r="A1696" s="8">
        <v>1663</v>
      </c>
      <c r="B1696" s="9" t="s">
        <v>1899</v>
      </c>
      <c r="C1696" s="9" t="s">
        <v>1963</v>
      </c>
      <c r="D1696" s="9" t="s">
        <v>1964</v>
      </c>
      <c r="E1696" s="10">
        <v>213140990110021</v>
      </c>
      <c r="F1696" s="8">
        <v>17</v>
      </c>
      <c r="G1696" s="8">
        <v>33</v>
      </c>
      <c r="H1696" s="8">
        <v>50</v>
      </c>
      <c r="I1696" s="11">
        <v>15107746.666666666</v>
      </c>
      <c r="J1696" s="11">
        <v>13784213.333333334</v>
      </c>
      <c r="K1696" s="12">
        <v>15107746.666666666</v>
      </c>
      <c r="L1696" s="12">
        <v>13784213.333333334</v>
      </c>
      <c r="M1696" s="12">
        <f t="shared" si="89"/>
        <v>12086197.333333334</v>
      </c>
      <c r="N1696" s="12">
        <f t="shared" si="90"/>
        <v>11027370.666666668</v>
      </c>
      <c r="O1696" s="2">
        <f t="shared" si="91"/>
        <v>18129296</v>
      </c>
      <c r="P1696" s="32">
        <v>0.2</v>
      </c>
    </row>
    <row r="1697" spans="1:16" ht="24" hidden="1" customHeight="1" x14ac:dyDescent="0.2">
      <c r="A1697" s="13">
        <v>1664</v>
      </c>
      <c r="B1697" s="14" t="s">
        <v>1899</v>
      </c>
      <c r="C1697" s="14" t="s">
        <v>1963</v>
      </c>
      <c r="D1697" s="14" t="s">
        <v>1965</v>
      </c>
      <c r="E1697" s="15">
        <v>213140990170001</v>
      </c>
      <c r="F1697" s="13">
        <v>44</v>
      </c>
      <c r="G1697" s="13">
        <v>66</v>
      </c>
      <c r="H1697" s="13">
        <v>110</v>
      </c>
      <c r="I1697" s="11">
        <v>32170786.666666668</v>
      </c>
      <c r="J1697" s="11">
        <v>29194693.333333332</v>
      </c>
      <c r="K1697" s="11">
        <v>32170786.666666668</v>
      </c>
      <c r="L1697" s="11">
        <v>29194693.333333332</v>
      </c>
      <c r="M1697" s="11">
        <f t="shared" si="89"/>
        <v>25736629.333333336</v>
      </c>
      <c r="N1697" s="11">
        <f t="shared" si="90"/>
        <v>23355754.666666668</v>
      </c>
      <c r="O1697" s="2">
        <f t="shared" si="91"/>
        <v>38604944</v>
      </c>
      <c r="P1697" s="32">
        <v>0.2</v>
      </c>
    </row>
    <row r="1698" spans="1:16" ht="24" hidden="1" customHeight="1" x14ac:dyDescent="0.2">
      <c r="A1698" s="8">
        <v>1665</v>
      </c>
      <c r="B1698" s="9" t="s">
        <v>1899</v>
      </c>
      <c r="C1698" s="9" t="s">
        <v>1963</v>
      </c>
      <c r="D1698" s="9" t="s">
        <v>1966</v>
      </c>
      <c r="E1698" s="10">
        <v>213140990200001</v>
      </c>
      <c r="F1698" s="8">
        <v>73</v>
      </c>
      <c r="G1698" s="8">
        <v>187</v>
      </c>
      <c r="H1698" s="8">
        <v>260</v>
      </c>
      <c r="I1698" s="11">
        <v>76663066.666666672</v>
      </c>
      <c r="J1698" s="11">
        <v>69940400</v>
      </c>
      <c r="K1698" s="12">
        <v>76663066.666666672</v>
      </c>
      <c r="L1698" s="12">
        <v>69940400</v>
      </c>
      <c r="M1698" s="12">
        <f t="shared" si="89"/>
        <v>61330453.333333343</v>
      </c>
      <c r="N1698" s="12">
        <f t="shared" si="90"/>
        <v>55952320</v>
      </c>
      <c r="O1698" s="2">
        <f t="shared" si="91"/>
        <v>91995680</v>
      </c>
      <c r="P1698" s="32">
        <v>0.2</v>
      </c>
    </row>
    <row r="1699" spans="1:16" ht="24" hidden="1" customHeight="1" x14ac:dyDescent="0.2">
      <c r="A1699" s="13">
        <v>1666</v>
      </c>
      <c r="B1699" s="14" t="s">
        <v>1899</v>
      </c>
      <c r="C1699" s="14" t="s">
        <v>1963</v>
      </c>
      <c r="D1699" s="14" t="s">
        <v>1967</v>
      </c>
      <c r="E1699" s="15">
        <v>213140990220001</v>
      </c>
      <c r="F1699" s="13">
        <v>57</v>
      </c>
      <c r="G1699" s="13">
        <v>186</v>
      </c>
      <c r="H1699" s="13">
        <v>243</v>
      </c>
      <c r="I1699" s="11">
        <v>71730946.666666672</v>
      </c>
      <c r="J1699" s="11">
        <v>65413893.333333336</v>
      </c>
      <c r="K1699" s="11">
        <v>71730946.666666672</v>
      </c>
      <c r="L1699" s="11">
        <v>65413893.333333336</v>
      </c>
      <c r="M1699" s="11">
        <f t="shared" ref="M1699:M1762" si="92">K1699*0.8</f>
        <v>57384757.333333343</v>
      </c>
      <c r="N1699" s="11">
        <f t="shared" ref="N1699:N1762" si="93">L1699*0.8</f>
        <v>52331114.666666672</v>
      </c>
      <c r="O1699" s="2">
        <f t="shared" si="91"/>
        <v>86077136</v>
      </c>
      <c r="P1699" s="32">
        <v>0.2</v>
      </c>
    </row>
    <row r="1700" spans="1:16" ht="24" hidden="1" customHeight="1" x14ac:dyDescent="0.2">
      <c r="A1700" s="8">
        <v>1667</v>
      </c>
      <c r="B1700" s="9" t="s">
        <v>1899</v>
      </c>
      <c r="C1700" s="9" t="s">
        <v>1963</v>
      </c>
      <c r="D1700" s="9" t="s">
        <v>1968</v>
      </c>
      <c r="E1700" s="10">
        <v>213140990020011</v>
      </c>
      <c r="F1700" s="8">
        <v>25</v>
      </c>
      <c r="G1700" s="8">
        <v>42</v>
      </c>
      <c r="H1700" s="8">
        <v>67</v>
      </c>
      <c r="I1700" s="11">
        <v>20088480</v>
      </c>
      <c r="J1700" s="11">
        <v>18294240</v>
      </c>
      <c r="K1700" s="12">
        <v>20088480</v>
      </c>
      <c r="L1700" s="12">
        <v>18294240</v>
      </c>
      <c r="M1700" s="12">
        <f t="shared" si="92"/>
        <v>16070784</v>
      </c>
      <c r="N1700" s="12">
        <f t="shared" si="93"/>
        <v>14635392</v>
      </c>
      <c r="O1700" s="2">
        <f t="shared" si="91"/>
        <v>24106176</v>
      </c>
      <c r="P1700" s="32">
        <v>0.2</v>
      </c>
    </row>
    <row r="1701" spans="1:16" ht="24" hidden="1" customHeight="1" x14ac:dyDescent="0.2">
      <c r="A1701" s="13">
        <v>1668</v>
      </c>
      <c r="B1701" s="14" t="s">
        <v>1899</v>
      </c>
      <c r="C1701" s="14" t="s">
        <v>1963</v>
      </c>
      <c r="D1701" s="14" t="s">
        <v>1969</v>
      </c>
      <c r="E1701" s="15">
        <v>213140990110031</v>
      </c>
      <c r="F1701" s="13">
        <v>24</v>
      </c>
      <c r="G1701" s="13">
        <v>49</v>
      </c>
      <c r="H1701" s="13">
        <v>73</v>
      </c>
      <c r="I1701" s="11">
        <v>21633986.666666668</v>
      </c>
      <c r="J1701" s="11">
        <v>19503306.666666668</v>
      </c>
      <c r="K1701" s="11">
        <v>21633986.666666668</v>
      </c>
      <c r="L1701" s="11">
        <v>19503306.666666668</v>
      </c>
      <c r="M1701" s="11">
        <f t="shared" si="92"/>
        <v>17307189.333333336</v>
      </c>
      <c r="N1701" s="11">
        <f t="shared" si="93"/>
        <v>15602645.333333336</v>
      </c>
      <c r="O1701" s="2">
        <f t="shared" si="91"/>
        <v>25960784</v>
      </c>
      <c r="P1701" s="32">
        <v>0.2</v>
      </c>
    </row>
    <row r="1702" spans="1:16" ht="24" hidden="1" customHeight="1" x14ac:dyDescent="0.2">
      <c r="A1702" s="8">
        <v>1669</v>
      </c>
      <c r="B1702" s="9" t="s">
        <v>1899</v>
      </c>
      <c r="C1702" s="9" t="s">
        <v>1963</v>
      </c>
      <c r="D1702" s="9" t="s">
        <v>1970</v>
      </c>
      <c r="E1702" s="10">
        <v>213140990110001</v>
      </c>
      <c r="F1702" s="8">
        <v>33</v>
      </c>
      <c r="G1702" s="8">
        <v>68</v>
      </c>
      <c r="H1702" s="8">
        <v>101</v>
      </c>
      <c r="I1702" s="11">
        <v>29880066.666666668</v>
      </c>
      <c r="J1702" s="11">
        <v>27105200</v>
      </c>
      <c r="K1702" s="12">
        <v>29880066.666666668</v>
      </c>
      <c r="L1702" s="12">
        <v>27105200</v>
      </c>
      <c r="M1702" s="12">
        <f t="shared" si="92"/>
        <v>23904053.333333336</v>
      </c>
      <c r="N1702" s="12">
        <f t="shared" si="93"/>
        <v>21684160</v>
      </c>
      <c r="O1702" s="2">
        <f t="shared" si="91"/>
        <v>35856080</v>
      </c>
      <c r="P1702" s="32">
        <v>0.2</v>
      </c>
    </row>
    <row r="1703" spans="1:16" ht="24" hidden="1" customHeight="1" x14ac:dyDescent="0.2">
      <c r="A1703" s="13">
        <v>1670</v>
      </c>
      <c r="B1703" s="14" t="s">
        <v>1899</v>
      </c>
      <c r="C1703" s="14" t="s">
        <v>1963</v>
      </c>
      <c r="D1703" s="14" t="s">
        <v>1971</v>
      </c>
      <c r="E1703" s="15">
        <v>213140990020021</v>
      </c>
      <c r="F1703" s="13">
        <v>25</v>
      </c>
      <c r="G1703" s="13">
        <v>25</v>
      </c>
      <c r="H1703" s="13">
        <v>50</v>
      </c>
      <c r="I1703" s="11">
        <v>17413640</v>
      </c>
      <c r="J1703" s="11">
        <v>16061120</v>
      </c>
      <c r="K1703" s="11">
        <v>17413640</v>
      </c>
      <c r="L1703" s="11">
        <v>16061120</v>
      </c>
      <c r="M1703" s="11">
        <f t="shared" si="92"/>
        <v>13930912</v>
      </c>
      <c r="N1703" s="11">
        <f t="shared" si="93"/>
        <v>12848896</v>
      </c>
      <c r="O1703" s="2">
        <f t="shared" si="91"/>
        <v>20896368</v>
      </c>
      <c r="P1703" s="32">
        <v>0.2</v>
      </c>
    </row>
    <row r="1704" spans="1:16" ht="24" hidden="1" customHeight="1" x14ac:dyDescent="0.2">
      <c r="A1704" s="8">
        <v>1671</v>
      </c>
      <c r="B1704" s="9" t="s">
        <v>1899</v>
      </c>
      <c r="C1704" s="9" t="s">
        <v>1963</v>
      </c>
      <c r="D1704" s="9" t="s">
        <v>1972</v>
      </c>
      <c r="E1704" s="10">
        <v>213140990030001</v>
      </c>
      <c r="F1704" s="8">
        <v>73</v>
      </c>
      <c r="G1704" s="8">
        <v>192</v>
      </c>
      <c r="H1704" s="8">
        <v>265</v>
      </c>
      <c r="I1704" s="11">
        <v>89454200</v>
      </c>
      <c r="J1704" s="11">
        <v>82005453.333333328</v>
      </c>
      <c r="K1704" s="12">
        <v>89454200</v>
      </c>
      <c r="L1704" s="12">
        <v>82005453.333333328</v>
      </c>
      <c r="M1704" s="12">
        <f t="shared" si="92"/>
        <v>71563360</v>
      </c>
      <c r="N1704" s="12">
        <f t="shared" si="93"/>
        <v>65604362.666666664</v>
      </c>
      <c r="O1704" s="2">
        <f t="shared" si="91"/>
        <v>107345040</v>
      </c>
      <c r="P1704" s="32">
        <v>0.2</v>
      </c>
    </row>
    <row r="1705" spans="1:16" ht="24" hidden="1" customHeight="1" x14ac:dyDescent="0.2">
      <c r="A1705" s="13">
        <v>1672</v>
      </c>
      <c r="B1705" s="14" t="s">
        <v>1899</v>
      </c>
      <c r="C1705" s="14" t="s">
        <v>1963</v>
      </c>
      <c r="D1705" s="14" t="s">
        <v>1973</v>
      </c>
      <c r="E1705" s="15">
        <v>213140990080001</v>
      </c>
      <c r="F1705" s="13">
        <v>63</v>
      </c>
      <c r="G1705" s="13">
        <v>123</v>
      </c>
      <c r="H1705" s="13">
        <v>186</v>
      </c>
      <c r="I1705" s="11">
        <v>62827626.666666664</v>
      </c>
      <c r="J1705" s="11">
        <v>57851226.666666664</v>
      </c>
      <c r="K1705" s="11">
        <v>62827626.666666664</v>
      </c>
      <c r="L1705" s="11">
        <v>57851226.666666664</v>
      </c>
      <c r="M1705" s="11">
        <f t="shared" si="92"/>
        <v>50262101.333333336</v>
      </c>
      <c r="N1705" s="11">
        <f t="shared" si="93"/>
        <v>46280981.333333336</v>
      </c>
      <c r="O1705" s="2">
        <f t="shared" si="91"/>
        <v>75393152</v>
      </c>
      <c r="P1705" s="32">
        <v>0.2</v>
      </c>
    </row>
    <row r="1706" spans="1:16" ht="24" hidden="1" customHeight="1" x14ac:dyDescent="0.2">
      <c r="A1706" s="8">
        <v>1673</v>
      </c>
      <c r="B1706" s="9" t="s">
        <v>1899</v>
      </c>
      <c r="C1706" s="9" t="s">
        <v>1963</v>
      </c>
      <c r="D1706" s="9" t="s">
        <v>1974</v>
      </c>
      <c r="E1706" s="10">
        <v>213140990050001</v>
      </c>
      <c r="F1706" s="8">
        <v>43</v>
      </c>
      <c r="G1706" s="8">
        <v>64</v>
      </c>
      <c r="H1706" s="8">
        <v>107</v>
      </c>
      <c r="I1706" s="11">
        <v>32132800</v>
      </c>
      <c r="J1706" s="11">
        <v>29178613.333333332</v>
      </c>
      <c r="K1706" s="12">
        <v>32132800</v>
      </c>
      <c r="L1706" s="12">
        <v>29178613.333333332</v>
      </c>
      <c r="M1706" s="12">
        <f t="shared" si="92"/>
        <v>25706240</v>
      </c>
      <c r="N1706" s="12">
        <f t="shared" si="93"/>
        <v>23342890.666666668</v>
      </c>
      <c r="O1706" s="2">
        <f t="shared" si="91"/>
        <v>38559360</v>
      </c>
      <c r="P1706" s="32">
        <v>0.2</v>
      </c>
    </row>
    <row r="1707" spans="1:16" ht="24" hidden="1" customHeight="1" x14ac:dyDescent="0.2">
      <c r="A1707" s="13">
        <v>1674</v>
      </c>
      <c r="B1707" s="14" t="s">
        <v>1899</v>
      </c>
      <c r="C1707" s="14" t="s">
        <v>1963</v>
      </c>
      <c r="D1707" s="14" t="s">
        <v>1975</v>
      </c>
      <c r="E1707" s="15">
        <v>213140990210001</v>
      </c>
      <c r="F1707" s="13">
        <v>79</v>
      </c>
      <c r="G1707" s="13">
        <v>162</v>
      </c>
      <c r="H1707" s="13">
        <v>241</v>
      </c>
      <c r="I1707" s="11">
        <v>66135066.666666664</v>
      </c>
      <c r="J1707" s="11">
        <v>59665146.666666664</v>
      </c>
      <c r="K1707" s="11">
        <v>66135066.666666664</v>
      </c>
      <c r="L1707" s="11">
        <v>59665146.666666664</v>
      </c>
      <c r="M1707" s="11">
        <f t="shared" si="92"/>
        <v>52908053.333333336</v>
      </c>
      <c r="N1707" s="11">
        <f t="shared" si="93"/>
        <v>47732117.333333336</v>
      </c>
      <c r="O1707" s="2">
        <f t="shared" si="91"/>
        <v>79362080</v>
      </c>
      <c r="P1707" s="32">
        <v>0.2</v>
      </c>
    </row>
    <row r="1708" spans="1:16" ht="24" hidden="1" customHeight="1" x14ac:dyDescent="0.2">
      <c r="A1708" s="8">
        <v>1675</v>
      </c>
      <c r="B1708" s="9" t="s">
        <v>1899</v>
      </c>
      <c r="C1708" s="9" t="s">
        <v>1963</v>
      </c>
      <c r="D1708" s="9" t="s">
        <v>1976</v>
      </c>
      <c r="E1708" s="10">
        <v>213140990020031</v>
      </c>
      <c r="F1708" s="8">
        <v>21</v>
      </c>
      <c r="G1708" s="8">
        <v>39</v>
      </c>
      <c r="H1708" s="8">
        <v>60</v>
      </c>
      <c r="I1708" s="11">
        <v>17655293.333333332</v>
      </c>
      <c r="J1708" s="11">
        <v>15967520</v>
      </c>
      <c r="K1708" s="12">
        <v>17655293.333333332</v>
      </c>
      <c r="L1708" s="12">
        <v>15967520</v>
      </c>
      <c r="M1708" s="12">
        <f t="shared" si="92"/>
        <v>14124234.666666666</v>
      </c>
      <c r="N1708" s="12">
        <f t="shared" si="93"/>
        <v>12774016</v>
      </c>
      <c r="O1708" s="2">
        <f t="shared" si="91"/>
        <v>21186352</v>
      </c>
      <c r="P1708" s="32">
        <v>0.2</v>
      </c>
    </row>
    <row r="1709" spans="1:16" ht="24" hidden="1" customHeight="1" x14ac:dyDescent="0.2">
      <c r="A1709" s="13">
        <v>1676</v>
      </c>
      <c r="B1709" s="14" t="s">
        <v>1899</v>
      </c>
      <c r="C1709" s="14" t="s">
        <v>1963</v>
      </c>
      <c r="D1709" s="14" t="s">
        <v>1977</v>
      </c>
      <c r="E1709" s="15">
        <v>213140990110011</v>
      </c>
      <c r="F1709" s="13">
        <v>23</v>
      </c>
      <c r="G1709" s="13">
        <v>39</v>
      </c>
      <c r="H1709" s="13">
        <v>62</v>
      </c>
      <c r="I1709" s="11">
        <v>21062866.666666668</v>
      </c>
      <c r="J1709" s="11">
        <v>19245786.666666668</v>
      </c>
      <c r="K1709" s="11">
        <v>21062866.666666668</v>
      </c>
      <c r="L1709" s="11">
        <v>19245786.666666668</v>
      </c>
      <c r="M1709" s="11">
        <f t="shared" si="92"/>
        <v>16850293.333333336</v>
      </c>
      <c r="N1709" s="11">
        <f t="shared" si="93"/>
        <v>15396629.333333336</v>
      </c>
      <c r="O1709" s="2">
        <f t="shared" si="91"/>
        <v>25275440</v>
      </c>
      <c r="P1709" s="32">
        <v>0.2</v>
      </c>
    </row>
    <row r="1710" spans="1:16" ht="24" hidden="1" customHeight="1" x14ac:dyDescent="0.2">
      <c r="A1710" s="8">
        <v>1677</v>
      </c>
      <c r="B1710" s="9" t="s">
        <v>1899</v>
      </c>
      <c r="C1710" s="9" t="s">
        <v>1963</v>
      </c>
      <c r="D1710" s="9" t="s">
        <v>1978</v>
      </c>
      <c r="E1710" s="10">
        <v>213140990000021</v>
      </c>
      <c r="F1710" s="8">
        <v>23</v>
      </c>
      <c r="G1710" s="8">
        <v>61</v>
      </c>
      <c r="H1710" s="8">
        <v>84</v>
      </c>
      <c r="I1710" s="11">
        <v>25153120</v>
      </c>
      <c r="J1710" s="11">
        <v>22940373.333333332</v>
      </c>
      <c r="K1710" s="12">
        <v>25153120</v>
      </c>
      <c r="L1710" s="12">
        <v>22940373.333333332</v>
      </c>
      <c r="M1710" s="12">
        <f t="shared" si="92"/>
        <v>20122496</v>
      </c>
      <c r="N1710" s="12">
        <f t="shared" si="93"/>
        <v>18352298.666666668</v>
      </c>
      <c r="O1710" s="2">
        <f t="shared" si="91"/>
        <v>30183744</v>
      </c>
      <c r="P1710" s="32">
        <v>0.2</v>
      </c>
    </row>
    <row r="1711" spans="1:16" ht="24" hidden="1" customHeight="1" x14ac:dyDescent="0.2">
      <c r="A1711" s="13">
        <v>1678</v>
      </c>
      <c r="B1711" s="14" t="s">
        <v>1899</v>
      </c>
      <c r="C1711" s="14" t="s">
        <v>1979</v>
      </c>
      <c r="D1711" s="14" t="s">
        <v>1980</v>
      </c>
      <c r="E1711" s="15">
        <v>311130680010001</v>
      </c>
      <c r="F1711" s="13">
        <v>57</v>
      </c>
      <c r="G1711" s="13">
        <v>140</v>
      </c>
      <c r="H1711" s="13">
        <v>197</v>
      </c>
      <c r="I1711" s="11">
        <v>50768293.333333336</v>
      </c>
      <c r="J1711" s="11">
        <v>45928320</v>
      </c>
      <c r="K1711" s="11">
        <v>50768293.333333336</v>
      </c>
      <c r="L1711" s="11">
        <v>45928320</v>
      </c>
      <c r="M1711" s="11">
        <f t="shared" si="92"/>
        <v>40614634.666666672</v>
      </c>
      <c r="N1711" s="11">
        <f t="shared" si="93"/>
        <v>36742656</v>
      </c>
      <c r="O1711" s="70"/>
    </row>
    <row r="1712" spans="1:16" ht="24" hidden="1" customHeight="1" x14ac:dyDescent="0.2">
      <c r="A1712" s="8">
        <v>1679</v>
      </c>
      <c r="B1712" s="9" t="s">
        <v>1899</v>
      </c>
      <c r="C1712" s="9" t="s">
        <v>1979</v>
      </c>
      <c r="D1712" s="9" t="s">
        <v>1981</v>
      </c>
      <c r="E1712" s="10" t="s">
        <v>1982</v>
      </c>
      <c r="F1712" s="8">
        <v>22</v>
      </c>
      <c r="G1712" s="8">
        <v>36</v>
      </c>
      <c r="H1712" s="8">
        <v>58</v>
      </c>
      <c r="I1712" s="11">
        <v>12616480</v>
      </c>
      <c r="J1712" s="11">
        <v>11443413.333333334</v>
      </c>
      <c r="K1712" s="12">
        <v>12616480</v>
      </c>
      <c r="L1712" s="12">
        <v>11443413.333333334</v>
      </c>
      <c r="M1712" s="12">
        <f t="shared" si="92"/>
        <v>10093184</v>
      </c>
      <c r="N1712" s="12">
        <f t="shared" si="93"/>
        <v>9154730.6666666679</v>
      </c>
      <c r="O1712" s="70"/>
    </row>
    <row r="1713" spans="1:24" ht="24" hidden="1" customHeight="1" x14ac:dyDescent="0.2">
      <c r="A1713" s="13">
        <v>1680</v>
      </c>
      <c r="B1713" s="14" t="s">
        <v>1899</v>
      </c>
      <c r="C1713" s="14" t="s">
        <v>1979</v>
      </c>
      <c r="D1713" s="14" t="s">
        <v>1983</v>
      </c>
      <c r="E1713" s="15">
        <v>751420680030021</v>
      </c>
      <c r="F1713" s="13">
        <v>28</v>
      </c>
      <c r="G1713" s="13">
        <v>44</v>
      </c>
      <c r="H1713" s="13">
        <v>72</v>
      </c>
      <c r="I1713" s="11">
        <v>17535120</v>
      </c>
      <c r="J1713" s="11">
        <v>15269480</v>
      </c>
      <c r="K1713" s="11">
        <v>17535120</v>
      </c>
      <c r="L1713" s="11">
        <v>15269480</v>
      </c>
      <c r="M1713" s="11">
        <f t="shared" si="92"/>
        <v>14028096</v>
      </c>
      <c r="N1713" s="11">
        <f t="shared" si="93"/>
        <v>12215584</v>
      </c>
      <c r="O1713" s="70"/>
    </row>
    <row r="1714" spans="1:24" ht="24" hidden="1" customHeight="1" x14ac:dyDescent="0.2">
      <c r="A1714" s="8">
        <v>1681</v>
      </c>
      <c r="B1714" s="9" t="s">
        <v>1899</v>
      </c>
      <c r="C1714" s="9" t="s">
        <v>1979</v>
      </c>
      <c r="D1714" s="9" t="s">
        <v>1984</v>
      </c>
      <c r="E1714" s="10">
        <v>751420680070001</v>
      </c>
      <c r="F1714" s="8">
        <v>31</v>
      </c>
      <c r="G1714" s="8">
        <v>74</v>
      </c>
      <c r="H1714" s="8">
        <v>105</v>
      </c>
      <c r="I1714" s="11">
        <v>22560800</v>
      </c>
      <c r="J1714" s="11">
        <v>20624426.666666668</v>
      </c>
      <c r="K1714" s="12">
        <v>22560800</v>
      </c>
      <c r="L1714" s="12">
        <v>20624426.666666668</v>
      </c>
      <c r="M1714" s="12">
        <f t="shared" si="92"/>
        <v>18048640</v>
      </c>
      <c r="N1714" s="12">
        <f t="shared" si="93"/>
        <v>16499541.333333336</v>
      </c>
      <c r="O1714" s="70"/>
    </row>
    <row r="1715" spans="1:24" ht="24" hidden="1" customHeight="1" x14ac:dyDescent="0.2">
      <c r="A1715" s="13">
        <v>1682</v>
      </c>
      <c r="B1715" s="14" t="s">
        <v>1899</v>
      </c>
      <c r="C1715" s="14" t="s">
        <v>1979</v>
      </c>
      <c r="D1715" s="14" t="s">
        <v>1985</v>
      </c>
      <c r="E1715" s="15">
        <v>751420680020001</v>
      </c>
      <c r="F1715" s="13">
        <v>32</v>
      </c>
      <c r="G1715" s="13">
        <v>90</v>
      </c>
      <c r="H1715" s="13">
        <v>122</v>
      </c>
      <c r="I1715" s="11">
        <v>26377760</v>
      </c>
      <c r="J1715" s="11">
        <v>23970106.666666668</v>
      </c>
      <c r="K1715" s="11">
        <v>26377760</v>
      </c>
      <c r="L1715" s="11">
        <v>23970106.666666668</v>
      </c>
      <c r="M1715" s="11">
        <f t="shared" si="92"/>
        <v>21102208</v>
      </c>
      <c r="N1715" s="11">
        <f t="shared" si="93"/>
        <v>19176085.333333336</v>
      </c>
      <c r="O1715" s="70"/>
    </row>
    <row r="1716" spans="1:24" ht="24" hidden="1" customHeight="1" x14ac:dyDescent="0.2">
      <c r="A1716" s="8">
        <v>1683</v>
      </c>
      <c r="B1716" s="9" t="s">
        <v>1899</v>
      </c>
      <c r="C1716" s="9" t="s">
        <v>1979</v>
      </c>
      <c r="D1716" s="9" t="s">
        <v>1986</v>
      </c>
      <c r="E1716" s="10">
        <v>751320680020001</v>
      </c>
      <c r="F1716" s="8">
        <v>31</v>
      </c>
      <c r="G1716" s="8">
        <v>75</v>
      </c>
      <c r="H1716" s="8">
        <v>106</v>
      </c>
      <c r="I1716" s="11">
        <v>22744160</v>
      </c>
      <c r="J1716" s="11">
        <v>20561306.666666668</v>
      </c>
      <c r="K1716" s="12">
        <v>22744160</v>
      </c>
      <c r="L1716" s="12">
        <v>20561306.666666668</v>
      </c>
      <c r="M1716" s="12">
        <f t="shared" si="92"/>
        <v>18195328</v>
      </c>
      <c r="N1716" s="12">
        <f t="shared" si="93"/>
        <v>16449045.333333336</v>
      </c>
      <c r="O1716" s="70"/>
    </row>
    <row r="1717" spans="1:24" ht="24" hidden="1" customHeight="1" x14ac:dyDescent="0.2">
      <c r="A1717" s="13">
        <v>1684</v>
      </c>
      <c r="B1717" s="14" t="s">
        <v>1899</v>
      </c>
      <c r="C1717" s="14" t="s">
        <v>1979</v>
      </c>
      <c r="D1717" s="14" t="s">
        <v>1987</v>
      </c>
      <c r="E1717" s="15">
        <v>751320680030001</v>
      </c>
      <c r="F1717" s="13">
        <v>39</v>
      </c>
      <c r="G1717" s="13">
        <v>93</v>
      </c>
      <c r="H1717" s="13">
        <v>132</v>
      </c>
      <c r="I1717" s="11">
        <v>28112800</v>
      </c>
      <c r="J1717" s="11">
        <v>25556693.333333332</v>
      </c>
      <c r="K1717" s="11">
        <v>28112800</v>
      </c>
      <c r="L1717" s="11">
        <v>25556693.333333332</v>
      </c>
      <c r="M1717" s="11">
        <f t="shared" si="92"/>
        <v>22490240</v>
      </c>
      <c r="N1717" s="11">
        <f t="shared" si="93"/>
        <v>20445354.666666668</v>
      </c>
      <c r="O1717" s="70"/>
      <c r="Q1717" s="12"/>
      <c r="R1717" s="2" t="s">
        <v>2328</v>
      </c>
    </row>
    <row r="1718" spans="1:24" ht="24" customHeight="1" x14ac:dyDescent="0.2">
      <c r="A1718" s="8">
        <v>1685</v>
      </c>
      <c r="B1718" s="9" t="s">
        <v>1899</v>
      </c>
      <c r="C1718" s="9" t="s">
        <v>1979</v>
      </c>
      <c r="D1718" s="9" t="s">
        <v>1988</v>
      </c>
      <c r="E1718" s="10">
        <v>751420680010011</v>
      </c>
      <c r="F1718" s="8">
        <v>11</v>
      </c>
      <c r="G1718" s="8">
        <v>25</v>
      </c>
      <c r="H1718" s="8">
        <v>36</v>
      </c>
      <c r="I1718" s="11">
        <v>7923680</v>
      </c>
      <c r="J1718" s="11">
        <v>7162106.666666667</v>
      </c>
      <c r="K1718" s="12">
        <v>7923680</v>
      </c>
      <c r="L1718" s="12">
        <v>7162106.666666667</v>
      </c>
      <c r="M1718" s="12">
        <f t="shared" si="92"/>
        <v>6338944</v>
      </c>
      <c r="N1718" s="12">
        <f t="shared" si="93"/>
        <v>5729685.333333334</v>
      </c>
      <c r="O1718" s="12">
        <v>45000000</v>
      </c>
      <c r="P1718" s="32">
        <f t="shared" ref="P1718:P1738" si="94">(O1718-K1718)/K1718</f>
        <v>4.6791793712012604</v>
      </c>
      <c r="Q1718" s="12">
        <v>45000000</v>
      </c>
      <c r="R1718" s="2">
        <v>1250000</v>
      </c>
    </row>
    <row r="1719" spans="1:24" ht="24" customHeight="1" x14ac:dyDescent="0.2">
      <c r="A1719" s="13">
        <v>1686</v>
      </c>
      <c r="B1719" s="14" t="s">
        <v>1899</v>
      </c>
      <c r="C1719" s="14" t="s">
        <v>1979</v>
      </c>
      <c r="D1719" s="14" t="s">
        <v>1989</v>
      </c>
      <c r="E1719" s="15">
        <v>751220680070001</v>
      </c>
      <c r="F1719" s="13">
        <v>36</v>
      </c>
      <c r="G1719" s="13">
        <v>144</v>
      </c>
      <c r="H1719" s="13">
        <v>180</v>
      </c>
      <c r="I1719" s="11">
        <v>43466400</v>
      </c>
      <c r="J1719" s="11">
        <v>37705440</v>
      </c>
      <c r="K1719" s="11">
        <v>43466400</v>
      </c>
      <c r="L1719" s="11">
        <v>37705440</v>
      </c>
      <c r="M1719" s="11">
        <f t="shared" si="92"/>
        <v>34773120</v>
      </c>
      <c r="N1719" s="11">
        <f t="shared" si="93"/>
        <v>30164352</v>
      </c>
      <c r="O1719" s="12">
        <v>70000000</v>
      </c>
      <c r="P1719" s="32">
        <f t="shared" si="94"/>
        <v>0.61043932784863708</v>
      </c>
      <c r="Q1719" s="12">
        <v>70000000</v>
      </c>
      <c r="R1719" s="2">
        <v>388888.88888888888</v>
      </c>
    </row>
    <row r="1720" spans="1:24" ht="24" hidden="1" customHeight="1" x14ac:dyDescent="0.2">
      <c r="A1720" s="8">
        <v>1687</v>
      </c>
      <c r="B1720" s="9" t="s">
        <v>1899</v>
      </c>
      <c r="C1720" s="9" t="s">
        <v>1979</v>
      </c>
      <c r="D1720" s="9" t="s">
        <v>1990</v>
      </c>
      <c r="E1720" s="10">
        <v>751220680040031</v>
      </c>
      <c r="F1720" s="8">
        <v>30</v>
      </c>
      <c r="G1720" s="8">
        <v>54</v>
      </c>
      <c r="H1720" s="8">
        <v>84</v>
      </c>
      <c r="I1720" s="11">
        <v>18149760</v>
      </c>
      <c r="J1720" s="11">
        <v>16536240</v>
      </c>
      <c r="K1720" s="12">
        <v>18149760</v>
      </c>
      <c r="L1720" s="12">
        <v>16536240</v>
      </c>
      <c r="M1720" s="12">
        <f t="shared" si="92"/>
        <v>14519808</v>
      </c>
      <c r="N1720" s="12">
        <f t="shared" si="93"/>
        <v>13228992</v>
      </c>
      <c r="O1720" s="70"/>
      <c r="Q1720" s="12"/>
    </row>
    <row r="1721" spans="1:24" ht="24" hidden="1" customHeight="1" x14ac:dyDescent="0.2">
      <c r="A1721" s="13">
        <v>1688</v>
      </c>
      <c r="B1721" s="14" t="s">
        <v>1899</v>
      </c>
      <c r="C1721" s="14" t="s">
        <v>1979</v>
      </c>
      <c r="D1721" s="14" t="s">
        <v>1991</v>
      </c>
      <c r="E1721" s="15">
        <v>751220680030001</v>
      </c>
      <c r="F1721" s="13">
        <v>24</v>
      </c>
      <c r="G1721" s="13">
        <v>68</v>
      </c>
      <c r="H1721" s="13">
        <v>92</v>
      </c>
      <c r="I1721" s="11">
        <v>19774240</v>
      </c>
      <c r="J1721" s="11">
        <v>17967733.333333332</v>
      </c>
      <c r="K1721" s="11">
        <v>19774240</v>
      </c>
      <c r="L1721" s="11">
        <v>17967733.333333332</v>
      </c>
      <c r="M1721" s="11">
        <f t="shared" si="92"/>
        <v>15819392</v>
      </c>
      <c r="N1721" s="11">
        <f t="shared" si="93"/>
        <v>14374186.666666666</v>
      </c>
      <c r="O1721" s="70"/>
    </row>
    <row r="1722" spans="1:24" ht="24" hidden="1" customHeight="1" x14ac:dyDescent="0.2">
      <c r="A1722" s="8">
        <v>1689</v>
      </c>
      <c r="B1722" s="9" t="s">
        <v>1899</v>
      </c>
      <c r="C1722" s="9" t="s">
        <v>1979</v>
      </c>
      <c r="D1722" s="9" t="s">
        <v>1992</v>
      </c>
      <c r="E1722" s="10">
        <v>751220680020001</v>
      </c>
      <c r="F1722" s="8">
        <v>26</v>
      </c>
      <c r="G1722" s="8">
        <v>100</v>
      </c>
      <c r="H1722" s="8">
        <v>126</v>
      </c>
      <c r="I1722" s="11">
        <v>26987200</v>
      </c>
      <c r="J1722" s="11">
        <v>24533813.333333332</v>
      </c>
      <c r="K1722" s="12">
        <v>26987200</v>
      </c>
      <c r="L1722" s="12">
        <v>24533813.333333332</v>
      </c>
      <c r="M1722" s="12">
        <f t="shared" si="92"/>
        <v>21589760</v>
      </c>
      <c r="N1722" s="12">
        <f t="shared" si="93"/>
        <v>19627050.666666668</v>
      </c>
      <c r="O1722" s="70"/>
    </row>
    <row r="1723" spans="1:24" ht="24" hidden="1" customHeight="1" x14ac:dyDescent="0.2">
      <c r="A1723" s="13">
        <v>1690</v>
      </c>
      <c r="B1723" s="14" t="s">
        <v>1899</v>
      </c>
      <c r="C1723" s="14" t="s">
        <v>1979</v>
      </c>
      <c r="D1723" s="14" t="s">
        <v>1993</v>
      </c>
      <c r="E1723" s="15" t="s">
        <v>1994</v>
      </c>
      <c r="F1723" s="13">
        <v>128</v>
      </c>
      <c r="G1723" s="13">
        <v>292</v>
      </c>
      <c r="H1723" s="13">
        <v>420</v>
      </c>
      <c r="I1723" s="11">
        <v>101052480</v>
      </c>
      <c r="J1723" s="11">
        <v>87615760</v>
      </c>
      <c r="K1723" s="11">
        <v>101052480</v>
      </c>
      <c r="L1723" s="11">
        <v>87615760</v>
      </c>
      <c r="M1723" s="11">
        <f t="shared" si="92"/>
        <v>80841984</v>
      </c>
      <c r="N1723" s="11">
        <f t="shared" si="93"/>
        <v>70092608</v>
      </c>
      <c r="O1723" s="70"/>
      <c r="R1723" s="65"/>
      <c r="S1723" s="75"/>
      <c r="T1723" s="65"/>
      <c r="U1723"/>
      <c r="V1723"/>
      <c r="W1723"/>
      <c r="X1723"/>
    </row>
    <row r="1724" spans="1:24" ht="24" hidden="1" customHeight="1" x14ac:dyDescent="0.2">
      <c r="A1724" s="8">
        <v>1691</v>
      </c>
      <c r="B1724" s="9" t="s">
        <v>1899</v>
      </c>
      <c r="C1724" s="9" t="s">
        <v>1979</v>
      </c>
      <c r="D1724" s="9" t="s">
        <v>1995</v>
      </c>
      <c r="E1724" s="10">
        <v>751520680020001</v>
      </c>
      <c r="F1724" s="8">
        <v>116</v>
      </c>
      <c r="G1724" s="8">
        <v>169</v>
      </c>
      <c r="H1724" s="8">
        <v>285</v>
      </c>
      <c r="I1724" s="11">
        <v>60408480</v>
      </c>
      <c r="J1724" s="11">
        <v>54976480</v>
      </c>
      <c r="K1724" s="12">
        <v>60408480</v>
      </c>
      <c r="L1724" s="12">
        <v>54976480</v>
      </c>
      <c r="M1724" s="12">
        <f t="shared" si="92"/>
        <v>48326784</v>
      </c>
      <c r="N1724" s="12">
        <f t="shared" si="93"/>
        <v>43981184</v>
      </c>
      <c r="O1724" s="70"/>
      <c r="R1724" s="65"/>
      <c r="S1724" s="75"/>
      <c r="T1724" s="65"/>
      <c r="U1724"/>
      <c r="V1724"/>
      <c r="W1724"/>
      <c r="X1724"/>
    </row>
    <row r="1725" spans="1:24" ht="24" hidden="1" customHeight="1" x14ac:dyDescent="0.2">
      <c r="A1725" s="13">
        <v>1692</v>
      </c>
      <c r="B1725" s="14" t="s">
        <v>1899</v>
      </c>
      <c r="C1725" s="14" t="s">
        <v>1979</v>
      </c>
      <c r="D1725" s="14" t="s">
        <v>1996</v>
      </c>
      <c r="E1725" s="15" t="s">
        <v>1997</v>
      </c>
      <c r="F1725" s="13">
        <v>116</v>
      </c>
      <c r="G1725" s="13">
        <v>169</v>
      </c>
      <c r="H1725" s="13">
        <v>285</v>
      </c>
      <c r="I1725" s="11">
        <v>67898880</v>
      </c>
      <c r="J1725" s="11">
        <v>59922240</v>
      </c>
      <c r="K1725" s="11">
        <v>67898880</v>
      </c>
      <c r="L1725" s="11">
        <v>59922240</v>
      </c>
      <c r="M1725" s="11">
        <f t="shared" si="92"/>
        <v>54319104</v>
      </c>
      <c r="N1725" s="11">
        <f t="shared" si="93"/>
        <v>47937792</v>
      </c>
      <c r="O1725" s="70"/>
      <c r="R1725" s="65"/>
      <c r="S1725" s="75"/>
      <c r="T1725" s="65"/>
      <c r="U1725"/>
      <c r="V1725"/>
      <c r="W1725"/>
      <c r="X1725"/>
    </row>
    <row r="1726" spans="1:24" ht="24" hidden="1" customHeight="1" x14ac:dyDescent="0.2">
      <c r="A1726" s="8">
        <v>1693</v>
      </c>
      <c r="B1726" s="9" t="s">
        <v>1899</v>
      </c>
      <c r="C1726" s="9" t="s">
        <v>1979</v>
      </c>
      <c r="D1726" s="9" t="s">
        <v>1998</v>
      </c>
      <c r="E1726" s="10">
        <v>751220680040041</v>
      </c>
      <c r="F1726" s="8">
        <v>22</v>
      </c>
      <c r="G1726" s="8">
        <v>49</v>
      </c>
      <c r="H1726" s="8">
        <v>71</v>
      </c>
      <c r="I1726" s="11">
        <v>15908640</v>
      </c>
      <c r="J1726" s="11">
        <v>14384000</v>
      </c>
      <c r="K1726" s="12">
        <v>15908640</v>
      </c>
      <c r="L1726" s="12">
        <v>14384000</v>
      </c>
      <c r="M1726" s="12">
        <f t="shared" si="92"/>
        <v>12726912</v>
      </c>
      <c r="N1726" s="12">
        <f t="shared" si="93"/>
        <v>11507200</v>
      </c>
      <c r="O1726" s="70"/>
      <c r="Q1726"/>
      <c r="R1726" s="65"/>
      <c r="S1726" s="75"/>
      <c r="T1726" s="65"/>
      <c r="U1726"/>
      <c r="V1726"/>
      <c r="W1726"/>
      <c r="X1726"/>
    </row>
    <row r="1727" spans="1:24" ht="24" customHeight="1" x14ac:dyDescent="0.2">
      <c r="A1727" s="13">
        <v>1694</v>
      </c>
      <c r="B1727" s="14" t="s">
        <v>1899</v>
      </c>
      <c r="C1727" s="14" t="s">
        <v>1979</v>
      </c>
      <c r="D1727" s="14" t="s">
        <v>1999</v>
      </c>
      <c r="E1727" s="15">
        <v>141240680010001</v>
      </c>
      <c r="F1727" s="13">
        <v>30</v>
      </c>
      <c r="G1727" s="13">
        <v>60</v>
      </c>
      <c r="H1727" s="13">
        <v>90</v>
      </c>
      <c r="I1727" s="11">
        <v>27842813.333333332</v>
      </c>
      <c r="J1727" s="11">
        <v>25399040</v>
      </c>
      <c r="K1727" s="11">
        <v>27842813.333333332</v>
      </c>
      <c r="L1727" s="11">
        <v>25399040</v>
      </c>
      <c r="M1727" s="11">
        <f t="shared" si="92"/>
        <v>22274250.666666668</v>
      </c>
      <c r="N1727" s="11">
        <f t="shared" si="93"/>
        <v>20319232</v>
      </c>
      <c r="O1727" s="50">
        <v>60000000</v>
      </c>
      <c r="P1727" s="32">
        <f t="shared" si="94"/>
        <v>1.1549546477822406</v>
      </c>
      <c r="Q1727"/>
      <c r="R1727" s="2">
        <v>666666.66666666663</v>
      </c>
      <c r="S1727" s="75"/>
      <c r="T1727" s="65"/>
      <c r="U1727"/>
      <c r="V1727"/>
      <c r="W1727"/>
      <c r="X1727"/>
    </row>
    <row r="1728" spans="1:24" ht="24" hidden="1" customHeight="1" x14ac:dyDescent="0.2">
      <c r="A1728" s="8">
        <v>1695</v>
      </c>
      <c r="B1728" s="9" t="s">
        <v>1899</v>
      </c>
      <c r="C1728" s="9" t="s">
        <v>1979</v>
      </c>
      <c r="D1728" s="9" t="s">
        <v>2000</v>
      </c>
      <c r="E1728" s="10">
        <v>132140680010001</v>
      </c>
      <c r="F1728" s="8">
        <v>94</v>
      </c>
      <c r="G1728" s="8">
        <v>134</v>
      </c>
      <c r="H1728" s="8">
        <v>228</v>
      </c>
      <c r="I1728" s="11">
        <v>67322426.666666672</v>
      </c>
      <c r="J1728" s="11">
        <v>61086213.333333336</v>
      </c>
      <c r="K1728" s="12">
        <v>67322426.666666672</v>
      </c>
      <c r="L1728" s="12">
        <v>61086213.333333336</v>
      </c>
      <c r="M1728" s="12">
        <f t="shared" si="92"/>
        <v>53857941.333333343</v>
      </c>
      <c r="N1728" s="12">
        <f t="shared" si="93"/>
        <v>48868970.666666672</v>
      </c>
      <c r="O1728" s="50"/>
      <c r="Q1728"/>
      <c r="R1728" s="65"/>
      <c r="S1728" s="75"/>
      <c r="T1728" s="65"/>
      <c r="U1728"/>
      <c r="V1728"/>
      <c r="W1728"/>
      <c r="X1728"/>
    </row>
    <row r="1729" spans="1:24" ht="24" hidden="1" customHeight="1" x14ac:dyDescent="0.2">
      <c r="A1729" s="13">
        <v>1696</v>
      </c>
      <c r="B1729" s="14" t="s">
        <v>1899</v>
      </c>
      <c r="C1729" s="14" t="s">
        <v>1979</v>
      </c>
      <c r="D1729" s="14" t="s">
        <v>2001</v>
      </c>
      <c r="E1729" s="15">
        <v>214140680010001</v>
      </c>
      <c r="F1729" s="13">
        <v>69</v>
      </c>
      <c r="G1729" s="13">
        <v>131</v>
      </c>
      <c r="H1729" s="13">
        <v>200</v>
      </c>
      <c r="I1729" s="11">
        <v>59437146.666666664</v>
      </c>
      <c r="J1729" s="11">
        <v>53768026.666666664</v>
      </c>
      <c r="K1729" s="11">
        <v>59437146.666666664</v>
      </c>
      <c r="L1729" s="11">
        <v>53768026.666666664</v>
      </c>
      <c r="M1729" s="11">
        <f t="shared" si="92"/>
        <v>47549717.333333336</v>
      </c>
      <c r="N1729" s="11">
        <f t="shared" si="93"/>
        <v>43014421.333333336</v>
      </c>
      <c r="O1729" s="50">
        <v>72000000</v>
      </c>
      <c r="P1729" s="32">
        <f t="shared" si="94"/>
        <v>0.21136366797329442</v>
      </c>
      <c r="Q1729"/>
      <c r="R1729" s="2">
        <v>360000</v>
      </c>
      <c r="S1729" s="75"/>
      <c r="T1729" s="65"/>
      <c r="U1729"/>
      <c r="V1729"/>
      <c r="W1729"/>
      <c r="X1729"/>
    </row>
    <row r="1730" spans="1:24" ht="24" hidden="1" customHeight="1" x14ac:dyDescent="0.2">
      <c r="A1730" s="8">
        <v>1697</v>
      </c>
      <c r="B1730" s="9" t="s">
        <v>1899</v>
      </c>
      <c r="C1730" s="9" t="s">
        <v>1979</v>
      </c>
      <c r="D1730" s="9" t="s">
        <v>2002</v>
      </c>
      <c r="E1730" s="10" t="s">
        <v>2003</v>
      </c>
      <c r="F1730" s="8">
        <v>37</v>
      </c>
      <c r="G1730" s="8">
        <v>50</v>
      </c>
      <c r="H1730" s="8">
        <v>87</v>
      </c>
      <c r="I1730" s="11">
        <v>21868560</v>
      </c>
      <c r="J1730" s="11">
        <v>19295640</v>
      </c>
      <c r="K1730" s="12">
        <v>21868560</v>
      </c>
      <c r="L1730" s="12">
        <v>19295640</v>
      </c>
      <c r="M1730" s="12">
        <f t="shared" si="92"/>
        <v>17494848</v>
      </c>
      <c r="N1730" s="12">
        <f t="shared" si="93"/>
        <v>15436512</v>
      </c>
      <c r="O1730" s="50"/>
      <c r="Q1730"/>
      <c r="R1730" s="65"/>
      <c r="S1730" s="75"/>
      <c r="T1730" s="65"/>
      <c r="U1730"/>
      <c r="V1730"/>
      <c r="W1730"/>
      <c r="X1730"/>
    </row>
    <row r="1731" spans="1:24" ht="24" customHeight="1" x14ac:dyDescent="0.2">
      <c r="A1731" s="13">
        <v>1698</v>
      </c>
      <c r="B1731" s="14" t="s">
        <v>1899</v>
      </c>
      <c r="C1731" s="14" t="s">
        <v>1979</v>
      </c>
      <c r="D1731" s="14" t="s">
        <v>2004</v>
      </c>
      <c r="E1731" s="15">
        <v>132140680010051</v>
      </c>
      <c r="F1731" s="13">
        <v>35</v>
      </c>
      <c r="G1731" s="13">
        <v>15</v>
      </c>
      <c r="H1731" s="13">
        <v>50</v>
      </c>
      <c r="I1731" s="11">
        <v>15143226.666666666</v>
      </c>
      <c r="J1731" s="11">
        <v>13778826.666666666</v>
      </c>
      <c r="K1731" s="11">
        <v>15143226.666666666</v>
      </c>
      <c r="L1731" s="11">
        <v>13778826.666666666</v>
      </c>
      <c r="M1731" s="11">
        <f t="shared" si="92"/>
        <v>12114581.333333334</v>
      </c>
      <c r="N1731" s="11">
        <f t="shared" si="93"/>
        <v>11023061.333333334</v>
      </c>
      <c r="O1731" s="50">
        <v>50000000</v>
      </c>
      <c r="P1731" s="32">
        <f t="shared" si="94"/>
        <v>2.3018062200746301</v>
      </c>
      <c r="Q1731"/>
      <c r="R1731" s="65"/>
      <c r="S1731" s="75"/>
      <c r="T1731" s="65"/>
      <c r="U1731"/>
      <c r="V1731"/>
      <c r="W1731"/>
      <c r="X1731"/>
    </row>
    <row r="1732" spans="1:24" ht="24" hidden="1" customHeight="1" x14ac:dyDescent="0.2">
      <c r="A1732" s="8">
        <v>1699</v>
      </c>
      <c r="B1732" s="9" t="s">
        <v>1899</v>
      </c>
      <c r="C1732" s="9" t="s">
        <v>1979</v>
      </c>
      <c r="D1732" s="9" t="s">
        <v>2005</v>
      </c>
      <c r="E1732" s="10">
        <v>816020680140001</v>
      </c>
      <c r="F1732" s="8">
        <v>31</v>
      </c>
      <c r="G1732" s="8">
        <v>105</v>
      </c>
      <c r="H1732" s="8">
        <v>136</v>
      </c>
      <c r="I1732" s="11">
        <v>31002720</v>
      </c>
      <c r="J1732" s="11">
        <v>28385440</v>
      </c>
      <c r="K1732" s="12">
        <v>31002720</v>
      </c>
      <c r="L1732" s="12">
        <v>28385440</v>
      </c>
      <c r="M1732" s="12">
        <f t="shared" si="92"/>
        <v>24802176</v>
      </c>
      <c r="N1732" s="12">
        <f t="shared" si="93"/>
        <v>22708352</v>
      </c>
      <c r="O1732" s="50"/>
      <c r="Q1732"/>
      <c r="R1732" s="65"/>
      <c r="S1732" s="75"/>
      <c r="T1732" s="65"/>
      <c r="U1732"/>
      <c r="V1732"/>
      <c r="W1732"/>
      <c r="X1732"/>
    </row>
    <row r="1733" spans="1:24" ht="24" hidden="1" customHeight="1" x14ac:dyDescent="0.2">
      <c r="A1733" s="13">
        <v>1700</v>
      </c>
      <c r="B1733" s="14" t="s">
        <v>1899</v>
      </c>
      <c r="C1733" s="14" t="s">
        <v>1979</v>
      </c>
      <c r="D1733" s="14" t="s">
        <v>2006</v>
      </c>
      <c r="E1733" s="15">
        <v>751220680000081</v>
      </c>
      <c r="F1733" s="13">
        <v>28</v>
      </c>
      <c r="G1733" s="13">
        <v>42</v>
      </c>
      <c r="H1733" s="13">
        <v>70</v>
      </c>
      <c r="I1733" s="11">
        <v>15556320</v>
      </c>
      <c r="J1733" s="11">
        <v>14008640</v>
      </c>
      <c r="K1733" s="11">
        <v>15556320</v>
      </c>
      <c r="L1733" s="11">
        <v>14008640</v>
      </c>
      <c r="M1733" s="11">
        <f t="shared" si="92"/>
        <v>12445056</v>
      </c>
      <c r="N1733" s="11">
        <f t="shared" si="93"/>
        <v>11206912</v>
      </c>
      <c r="O1733" s="50"/>
      <c r="Q1733"/>
      <c r="R1733" s="65"/>
      <c r="S1733" s="75"/>
      <c r="T1733" s="65"/>
      <c r="U1733"/>
      <c r="V1733"/>
      <c r="W1733"/>
      <c r="X1733"/>
    </row>
    <row r="1734" spans="1:24" ht="24" customHeight="1" x14ac:dyDescent="0.2">
      <c r="A1734" s="8">
        <v>1701</v>
      </c>
      <c r="B1734" s="9" t="s">
        <v>1899</v>
      </c>
      <c r="C1734" s="9" t="s">
        <v>1979</v>
      </c>
      <c r="D1734" s="9" t="s">
        <v>2007</v>
      </c>
      <c r="E1734" s="10">
        <v>751220680040011</v>
      </c>
      <c r="F1734" s="8">
        <v>25</v>
      </c>
      <c r="G1734" s="8">
        <v>52</v>
      </c>
      <c r="H1734" s="8">
        <v>77</v>
      </c>
      <c r="I1734" s="11">
        <v>17627680</v>
      </c>
      <c r="J1734" s="11">
        <v>16003093.333333334</v>
      </c>
      <c r="K1734" s="12">
        <v>17627680</v>
      </c>
      <c r="L1734" s="12">
        <v>16003093.333333334</v>
      </c>
      <c r="M1734" s="12">
        <f t="shared" si="92"/>
        <v>14102144</v>
      </c>
      <c r="N1734" s="12">
        <f t="shared" si="93"/>
        <v>12802474.666666668</v>
      </c>
      <c r="O1734" s="50">
        <v>35000000</v>
      </c>
      <c r="P1734" s="32">
        <f t="shared" si="94"/>
        <v>0.98551369210242079</v>
      </c>
      <c r="Q1734"/>
    </row>
    <row r="1735" spans="1:24" ht="24" hidden="1" customHeight="1" x14ac:dyDescent="0.2">
      <c r="A1735" s="13">
        <v>1702</v>
      </c>
      <c r="B1735" s="14" t="s">
        <v>1899</v>
      </c>
      <c r="C1735" s="14" t="s">
        <v>1979</v>
      </c>
      <c r="D1735" s="14" t="s">
        <v>2008</v>
      </c>
      <c r="E1735" s="15" t="s">
        <v>2009</v>
      </c>
      <c r="F1735" s="13">
        <v>28</v>
      </c>
      <c r="G1735" s="13">
        <v>42</v>
      </c>
      <c r="H1735" s="13">
        <v>70</v>
      </c>
      <c r="I1735" s="11">
        <v>17013600</v>
      </c>
      <c r="J1735" s="11">
        <v>14903760</v>
      </c>
      <c r="K1735" s="11">
        <v>17013600</v>
      </c>
      <c r="L1735" s="11">
        <v>14903760</v>
      </c>
      <c r="M1735" s="11">
        <f t="shared" si="92"/>
        <v>13610880</v>
      </c>
      <c r="N1735" s="11">
        <f t="shared" si="93"/>
        <v>11923008</v>
      </c>
      <c r="O1735" s="50"/>
      <c r="Q1735"/>
    </row>
    <row r="1736" spans="1:24" ht="24" customHeight="1" x14ac:dyDescent="0.2">
      <c r="A1736" s="8">
        <v>1703</v>
      </c>
      <c r="B1736" s="9" t="s">
        <v>1899</v>
      </c>
      <c r="C1736" s="9" t="s">
        <v>1979</v>
      </c>
      <c r="D1736" s="9" t="s">
        <v>2010</v>
      </c>
      <c r="E1736" s="10" t="s">
        <v>2011</v>
      </c>
      <c r="F1736" s="8">
        <v>14</v>
      </c>
      <c r="G1736" s="8">
        <v>60</v>
      </c>
      <c r="H1736" s="8">
        <v>74</v>
      </c>
      <c r="I1736" s="11">
        <v>16884800</v>
      </c>
      <c r="J1736" s="11">
        <v>15034746.666666666</v>
      </c>
      <c r="K1736" s="12">
        <f>I1736+(I1736*0.05)</f>
        <v>17729040</v>
      </c>
      <c r="L1736" s="12">
        <f>J1736+(J1736*0.05)</f>
        <v>15786484</v>
      </c>
      <c r="M1736" s="12">
        <f t="shared" si="92"/>
        <v>14183232</v>
      </c>
      <c r="N1736" s="12">
        <f t="shared" si="93"/>
        <v>12629187.200000001</v>
      </c>
      <c r="O1736" s="50">
        <v>35000000</v>
      </c>
      <c r="P1736" s="32">
        <f t="shared" si="94"/>
        <v>0.97416216557692914</v>
      </c>
      <c r="Q1736"/>
    </row>
    <row r="1737" spans="1:24" ht="24" customHeight="1" x14ac:dyDescent="0.2">
      <c r="A1737" s="13">
        <v>1704</v>
      </c>
      <c r="B1737" s="14" t="s">
        <v>1899</v>
      </c>
      <c r="C1737" s="14" t="s">
        <v>1979</v>
      </c>
      <c r="D1737" s="14" t="s">
        <v>2012</v>
      </c>
      <c r="E1737" s="15" t="s">
        <v>2013</v>
      </c>
      <c r="F1737" s="13">
        <v>11</v>
      </c>
      <c r="G1737" s="13">
        <v>39</v>
      </c>
      <c r="H1737" s="13">
        <v>50</v>
      </c>
      <c r="I1737" s="11">
        <v>12736560</v>
      </c>
      <c r="J1737" s="11">
        <v>11119480</v>
      </c>
      <c r="K1737" s="11">
        <f t="shared" ref="K1737:K1738" si="95">I1737+(I1737*0.05)</f>
        <v>13373388</v>
      </c>
      <c r="L1737" s="11">
        <f t="shared" ref="L1737:L1738" si="96">J1737+(J1737*0.05)</f>
        <v>11675454</v>
      </c>
      <c r="M1737" s="11">
        <f t="shared" si="92"/>
        <v>10698710.4</v>
      </c>
      <c r="N1737" s="11">
        <f t="shared" si="93"/>
        <v>9340363.2000000011</v>
      </c>
      <c r="O1737" s="50">
        <v>35000000</v>
      </c>
      <c r="P1737" s="32">
        <f t="shared" si="94"/>
        <v>1.6171378561662908</v>
      </c>
      <c r="Q1737"/>
    </row>
    <row r="1738" spans="1:24" ht="24" hidden="1" customHeight="1" x14ac:dyDescent="0.2">
      <c r="A1738" s="8">
        <v>1705</v>
      </c>
      <c r="B1738" s="9" t="s">
        <v>1899</v>
      </c>
      <c r="C1738" s="9" t="s">
        <v>1979</v>
      </c>
      <c r="D1738" s="9" t="s">
        <v>2014</v>
      </c>
      <c r="E1738" s="10">
        <v>751220680060001</v>
      </c>
      <c r="F1738" s="8">
        <v>60</v>
      </c>
      <c r="G1738" s="8">
        <v>270</v>
      </c>
      <c r="H1738" s="8">
        <v>330</v>
      </c>
      <c r="I1738" s="11">
        <v>79508160</v>
      </c>
      <c r="J1738" s="11">
        <v>69566400</v>
      </c>
      <c r="K1738" s="12">
        <f t="shared" si="95"/>
        <v>83483568</v>
      </c>
      <c r="L1738" s="12">
        <f t="shared" si="96"/>
        <v>73044720</v>
      </c>
      <c r="M1738" s="12">
        <f t="shared" si="92"/>
        <v>66786854.400000006</v>
      </c>
      <c r="N1738" s="12">
        <f t="shared" si="93"/>
        <v>58435776</v>
      </c>
      <c r="O1738" s="50">
        <v>90000000</v>
      </c>
      <c r="P1738" s="32">
        <f t="shared" si="94"/>
        <v>7.8056462560392725E-2</v>
      </c>
      <c r="Q1738"/>
    </row>
    <row r="1739" spans="1:24" ht="24" hidden="1" customHeight="1" x14ac:dyDescent="0.2">
      <c r="A1739" s="13">
        <v>1706</v>
      </c>
      <c r="B1739" s="14" t="s">
        <v>1899</v>
      </c>
      <c r="C1739" s="14" t="s">
        <v>2015</v>
      </c>
      <c r="D1739" s="14" t="s">
        <v>2016</v>
      </c>
      <c r="E1739" s="15">
        <v>213341070100031</v>
      </c>
      <c r="F1739" s="13">
        <v>15</v>
      </c>
      <c r="G1739" s="13">
        <v>35</v>
      </c>
      <c r="H1739" s="13">
        <v>50</v>
      </c>
      <c r="I1739" s="11">
        <v>15041853.333333334</v>
      </c>
      <c r="J1739" s="11">
        <v>13742533.333333334</v>
      </c>
      <c r="K1739" s="11">
        <v>15041853.333333334</v>
      </c>
      <c r="L1739" s="11">
        <v>13742533.333333334</v>
      </c>
      <c r="M1739" s="11">
        <f t="shared" si="92"/>
        <v>12033482.666666668</v>
      </c>
      <c r="N1739" s="11">
        <f t="shared" si="93"/>
        <v>10994026.666666668</v>
      </c>
      <c r="O1739" s="2">
        <f t="shared" ref="O1739:O1768" si="97">K1739+K1739*P1739</f>
        <v>19554409.333333336</v>
      </c>
      <c r="P1739" s="32">
        <v>0.3</v>
      </c>
    </row>
    <row r="1740" spans="1:24" ht="24" hidden="1" customHeight="1" x14ac:dyDescent="0.2">
      <c r="A1740" s="8">
        <v>1707</v>
      </c>
      <c r="B1740" s="9" t="s">
        <v>1899</v>
      </c>
      <c r="C1740" s="9" t="s">
        <v>2015</v>
      </c>
      <c r="D1740" s="9" t="s">
        <v>2017</v>
      </c>
      <c r="E1740" s="10">
        <v>214341070010001</v>
      </c>
      <c r="F1740" s="8">
        <v>36</v>
      </c>
      <c r="G1740" s="8">
        <v>84</v>
      </c>
      <c r="H1740" s="8">
        <v>120</v>
      </c>
      <c r="I1740" s="11">
        <v>35712186.666666664</v>
      </c>
      <c r="J1740" s="11">
        <v>32454986.666666668</v>
      </c>
      <c r="K1740" s="12">
        <v>35712186.666666664</v>
      </c>
      <c r="L1740" s="12">
        <v>32454986.666666668</v>
      </c>
      <c r="M1740" s="12">
        <f t="shared" si="92"/>
        <v>28569749.333333332</v>
      </c>
      <c r="N1740" s="12">
        <f t="shared" si="93"/>
        <v>25963989.333333336</v>
      </c>
      <c r="O1740" s="2">
        <f t="shared" si="97"/>
        <v>46425842.666666664</v>
      </c>
      <c r="P1740" s="32">
        <v>0.3</v>
      </c>
    </row>
    <row r="1741" spans="1:24" ht="24" hidden="1" customHeight="1" x14ac:dyDescent="0.2">
      <c r="A1741" s="13">
        <v>1708</v>
      </c>
      <c r="B1741" s="14" t="s">
        <v>1899</v>
      </c>
      <c r="C1741" s="14" t="s">
        <v>2018</v>
      </c>
      <c r="D1741" s="14" t="s">
        <v>2019</v>
      </c>
      <c r="E1741" s="15">
        <v>313331050020011</v>
      </c>
      <c r="F1741" s="13">
        <v>15</v>
      </c>
      <c r="G1741" s="13">
        <v>45</v>
      </c>
      <c r="H1741" s="13">
        <v>60</v>
      </c>
      <c r="I1741" s="11">
        <v>14968253.333333334</v>
      </c>
      <c r="J1741" s="11">
        <v>13535520</v>
      </c>
      <c r="K1741" s="11">
        <v>14968253.333333334</v>
      </c>
      <c r="L1741" s="11">
        <v>13535520</v>
      </c>
      <c r="M1741" s="11">
        <f t="shared" si="92"/>
        <v>11974602.666666668</v>
      </c>
      <c r="N1741" s="11">
        <f t="shared" si="93"/>
        <v>10828416</v>
      </c>
      <c r="O1741" s="2">
        <f t="shared" si="97"/>
        <v>19458729.333333336</v>
      </c>
      <c r="P1741" s="32">
        <v>0.3</v>
      </c>
    </row>
    <row r="1742" spans="1:24" ht="24" hidden="1" customHeight="1" x14ac:dyDescent="0.2">
      <c r="A1742" s="8">
        <v>1709</v>
      </c>
      <c r="B1742" s="9" t="s">
        <v>1899</v>
      </c>
      <c r="C1742" s="9" t="s">
        <v>2018</v>
      </c>
      <c r="D1742" s="9" t="s">
        <v>2020</v>
      </c>
      <c r="E1742" s="10">
        <v>611121050990001</v>
      </c>
      <c r="F1742" s="8">
        <v>145</v>
      </c>
      <c r="G1742" s="8">
        <v>175</v>
      </c>
      <c r="H1742" s="8">
        <v>320</v>
      </c>
      <c r="I1742" s="11">
        <v>67373440</v>
      </c>
      <c r="J1742" s="11">
        <v>60020373.333333336</v>
      </c>
      <c r="K1742" s="12">
        <v>67373440</v>
      </c>
      <c r="L1742" s="12">
        <v>60020373.333333336</v>
      </c>
      <c r="M1742" s="12">
        <f t="shared" si="92"/>
        <v>53898752</v>
      </c>
      <c r="N1742" s="12">
        <f t="shared" si="93"/>
        <v>48016298.666666672</v>
      </c>
      <c r="O1742" s="2">
        <f t="shared" si="97"/>
        <v>87585472</v>
      </c>
      <c r="P1742" s="32">
        <v>0.3</v>
      </c>
    </row>
    <row r="1743" spans="1:24" ht="24" hidden="1" customHeight="1" x14ac:dyDescent="0.2">
      <c r="A1743" s="13">
        <v>1710</v>
      </c>
      <c r="B1743" s="14" t="s">
        <v>1899</v>
      </c>
      <c r="C1743" s="14" t="s">
        <v>2018</v>
      </c>
      <c r="D1743" s="14" t="s">
        <v>2021</v>
      </c>
      <c r="E1743" s="15">
        <v>226941050120001</v>
      </c>
      <c r="F1743" s="13">
        <v>52</v>
      </c>
      <c r="G1743" s="13">
        <v>123</v>
      </c>
      <c r="H1743" s="13">
        <v>175</v>
      </c>
      <c r="I1743" s="11">
        <v>50678106.666666664</v>
      </c>
      <c r="J1743" s="11">
        <v>46122266.666666664</v>
      </c>
      <c r="K1743" s="11">
        <v>50678106.666666664</v>
      </c>
      <c r="L1743" s="11">
        <v>46122266.666666664</v>
      </c>
      <c r="M1743" s="11">
        <f t="shared" si="92"/>
        <v>40542485.333333336</v>
      </c>
      <c r="N1743" s="11">
        <f t="shared" si="93"/>
        <v>36897813.333333336</v>
      </c>
      <c r="O1743" s="2">
        <f t="shared" si="97"/>
        <v>65881538.666666664</v>
      </c>
      <c r="P1743" s="32">
        <v>0.3</v>
      </c>
    </row>
    <row r="1744" spans="1:24" ht="24" hidden="1" customHeight="1" x14ac:dyDescent="0.2">
      <c r="A1744" s="8">
        <v>1711</v>
      </c>
      <c r="B1744" s="9" t="s">
        <v>1899</v>
      </c>
      <c r="C1744" s="9" t="s">
        <v>2018</v>
      </c>
      <c r="D1744" s="9" t="s">
        <v>2022</v>
      </c>
      <c r="E1744" s="10">
        <v>611121050060002</v>
      </c>
      <c r="F1744" s="8">
        <v>91</v>
      </c>
      <c r="G1744" s="8">
        <v>203</v>
      </c>
      <c r="H1744" s="8">
        <v>294</v>
      </c>
      <c r="I1744" s="11">
        <v>61875360</v>
      </c>
      <c r="J1744" s="11">
        <v>55856880</v>
      </c>
      <c r="K1744" s="12">
        <v>61875360</v>
      </c>
      <c r="L1744" s="12">
        <v>55856880</v>
      </c>
      <c r="M1744" s="12">
        <f t="shared" si="92"/>
        <v>49500288</v>
      </c>
      <c r="N1744" s="12">
        <f t="shared" si="93"/>
        <v>44685504</v>
      </c>
      <c r="O1744" s="2">
        <f t="shared" si="97"/>
        <v>80437968</v>
      </c>
      <c r="P1744" s="32">
        <v>0.3</v>
      </c>
    </row>
    <row r="1745" spans="1:16" ht="24" hidden="1" customHeight="1" x14ac:dyDescent="0.2">
      <c r="A1745" s="13">
        <v>1712</v>
      </c>
      <c r="B1745" s="14" t="s">
        <v>1899</v>
      </c>
      <c r="C1745" s="14" t="s">
        <v>2018</v>
      </c>
      <c r="D1745" s="14" t="s">
        <v>2023</v>
      </c>
      <c r="E1745" s="15">
        <v>611121050840001</v>
      </c>
      <c r="F1745" s="13">
        <v>38</v>
      </c>
      <c r="G1745" s="13">
        <v>111</v>
      </c>
      <c r="H1745" s="13">
        <v>149</v>
      </c>
      <c r="I1745" s="11">
        <v>31943680</v>
      </c>
      <c r="J1745" s="11">
        <v>28578293.333333332</v>
      </c>
      <c r="K1745" s="11">
        <v>31943680</v>
      </c>
      <c r="L1745" s="11">
        <v>28578293.333333332</v>
      </c>
      <c r="M1745" s="11">
        <f t="shared" si="92"/>
        <v>25554944</v>
      </c>
      <c r="N1745" s="11">
        <f t="shared" si="93"/>
        <v>22862634.666666668</v>
      </c>
      <c r="O1745" s="2">
        <f t="shared" si="97"/>
        <v>41526784</v>
      </c>
      <c r="P1745" s="32">
        <v>0.3</v>
      </c>
    </row>
    <row r="1746" spans="1:16" ht="24" hidden="1" customHeight="1" x14ac:dyDescent="0.2">
      <c r="A1746" s="8">
        <v>1713</v>
      </c>
      <c r="B1746" s="9" t="s">
        <v>1899</v>
      </c>
      <c r="C1746" s="9" t="s">
        <v>2018</v>
      </c>
      <c r="D1746" s="9" t="s">
        <v>2024</v>
      </c>
      <c r="E1746" s="10">
        <v>312231050200001</v>
      </c>
      <c r="F1746" s="8">
        <v>61</v>
      </c>
      <c r="G1746" s="8">
        <v>237</v>
      </c>
      <c r="H1746" s="8">
        <v>298</v>
      </c>
      <c r="I1746" s="11">
        <v>72887653.333333328</v>
      </c>
      <c r="J1746" s="11">
        <v>65869280</v>
      </c>
      <c r="K1746" s="12">
        <v>72887653.333333328</v>
      </c>
      <c r="L1746" s="12">
        <v>65869280</v>
      </c>
      <c r="M1746" s="12">
        <f t="shared" si="92"/>
        <v>58310122.666666664</v>
      </c>
      <c r="N1746" s="12">
        <f t="shared" si="93"/>
        <v>52695424</v>
      </c>
      <c r="O1746" s="2">
        <f t="shared" si="97"/>
        <v>94753949.333333328</v>
      </c>
      <c r="P1746" s="32">
        <v>0.3</v>
      </c>
    </row>
    <row r="1747" spans="1:16" ht="24" hidden="1" customHeight="1" x14ac:dyDescent="0.2">
      <c r="A1747" s="13">
        <v>1714</v>
      </c>
      <c r="B1747" s="14" t="s">
        <v>1899</v>
      </c>
      <c r="C1747" s="14" t="s">
        <v>2018</v>
      </c>
      <c r="D1747" s="14" t="s">
        <v>2025</v>
      </c>
      <c r="E1747" s="15">
        <v>226941050330001</v>
      </c>
      <c r="F1747" s="13">
        <v>145</v>
      </c>
      <c r="G1747" s="13">
        <v>55</v>
      </c>
      <c r="H1747" s="13">
        <v>200</v>
      </c>
      <c r="I1747" s="11">
        <v>58569893.333333336</v>
      </c>
      <c r="J1747" s="11">
        <v>53338053.333333336</v>
      </c>
      <c r="K1747" s="11">
        <v>58569893.333333336</v>
      </c>
      <c r="L1747" s="11">
        <v>53338053.333333336</v>
      </c>
      <c r="M1747" s="11">
        <f t="shared" si="92"/>
        <v>46855914.666666672</v>
      </c>
      <c r="N1747" s="11">
        <f t="shared" si="93"/>
        <v>42670442.666666672</v>
      </c>
      <c r="O1747" s="2">
        <f t="shared" si="97"/>
        <v>76140861.333333343</v>
      </c>
      <c r="P1747" s="32">
        <v>0.3</v>
      </c>
    </row>
    <row r="1748" spans="1:16" ht="24" hidden="1" customHeight="1" x14ac:dyDescent="0.2">
      <c r="A1748" s="8">
        <v>1715</v>
      </c>
      <c r="B1748" s="9" t="s">
        <v>1899</v>
      </c>
      <c r="C1748" s="9" t="s">
        <v>2018</v>
      </c>
      <c r="D1748" s="9" t="s">
        <v>2026</v>
      </c>
      <c r="E1748" s="10">
        <v>226941050340001</v>
      </c>
      <c r="F1748" s="8">
        <v>128</v>
      </c>
      <c r="G1748" s="8">
        <v>235</v>
      </c>
      <c r="H1748" s="8">
        <v>363</v>
      </c>
      <c r="I1748" s="11">
        <v>119078500</v>
      </c>
      <c r="J1748" s="11">
        <v>104791120</v>
      </c>
      <c r="K1748" s="12">
        <v>119078500</v>
      </c>
      <c r="L1748" s="12">
        <v>104791120</v>
      </c>
      <c r="M1748" s="12">
        <f t="shared" si="92"/>
        <v>95262800</v>
      </c>
      <c r="N1748" s="12">
        <f t="shared" si="93"/>
        <v>83832896</v>
      </c>
      <c r="O1748" s="2">
        <f t="shared" si="97"/>
        <v>154802050</v>
      </c>
      <c r="P1748" s="32">
        <v>0.3</v>
      </c>
    </row>
    <row r="1749" spans="1:16" ht="24" hidden="1" customHeight="1" x14ac:dyDescent="0.2">
      <c r="A1749" s="13">
        <v>1716</v>
      </c>
      <c r="B1749" s="14" t="s">
        <v>1899</v>
      </c>
      <c r="C1749" s="14" t="s">
        <v>2018</v>
      </c>
      <c r="D1749" s="14" t="s">
        <v>2027</v>
      </c>
      <c r="E1749" s="15">
        <v>611121050990011</v>
      </c>
      <c r="F1749" s="13">
        <v>12</v>
      </c>
      <c r="G1749" s="13">
        <v>18</v>
      </c>
      <c r="H1749" s="13">
        <v>30</v>
      </c>
      <c r="I1749" s="11">
        <v>7202880</v>
      </c>
      <c r="J1749" s="11">
        <v>6257760</v>
      </c>
      <c r="K1749" s="11">
        <v>7202880</v>
      </c>
      <c r="L1749" s="11">
        <v>6257760</v>
      </c>
      <c r="M1749" s="11">
        <f t="shared" si="92"/>
        <v>5762304</v>
      </c>
      <c r="N1749" s="11">
        <f t="shared" si="93"/>
        <v>5006208</v>
      </c>
      <c r="O1749" s="2">
        <f t="shared" si="97"/>
        <v>9363744</v>
      </c>
      <c r="P1749" s="32">
        <v>0.3</v>
      </c>
    </row>
    <row r="1750" spans="1:16" ht="24" hidden="1" customHeight="1" x14ac:dyDescent="0.2">
      <c r="A1750" s="8">
        <v>1717</v>
      </c>
      <c r="B1750" s="9" t="s">
        <v>1899</v>
      </c>
      <c r="C1750" s="9" t="s">
        <v>2018</v>
      </c>
      <c r="D1750" s="9" t="s">
        <v>2028</v>
      </c>
      <c r="E1750" s="10">
        <v>522321050370001</v>
      </c>
      <c r="F1750" s="8">
        <v>39</v>
      </c>
      <c r="G1750" s="8">
        <v>71</v>
      </c>
      <c r="H1750" s="8">
        <v>110</v>
      </c>
      <c r="I1750" s="11">
        <v>23389600</v>
      </c>
      <c r="J1750" s="11">
        <v>21027173.333333332</v>
      </c>
      <c r="K1750" s="12">
        <v>23389600</v>
      </c>
      <c r="L1750" s="12">
        <v>21027173.333333332</v>
      </c>
      <c r="M1750" s="12">
        <f t="shared" si="92"/>
        <v>18711680</v>
      </c>
      <c r="N1750" s="12">
        <f t="shared" si="93"/>
        <v>16821738.666666668</v>
      </c>
      <c r="O1750" s="2">
        <f t="shared" si="97"/>
        <v>30406480</v>
      </c>
      <c r="P1750" s="32">
        <v>0.3</v>
      </c>
    </row>
    <row r="1751" spans="1:16" ht="24" hidden="1" customHeight="1" x14ac:dyDescent="0.2">
      <c r="A1751" s="13">
        <v>1718</v>
      </c>
      <c r="B1751" s="14" t="s">
        <v>1899</v>
      </c>
      <c r="C1751" s="14" t="s">
        <v>2018</v>
      </c>
      <c r="D1751" s="14" t="s">
        <v>2029</v>
      </c>
      <c r="E1751" s="15">
        <v>521121050380002</v>
      </c>
      <c r="F1751" s="13">
        <v>105</v>
      </c>
      <c r="G1751" s="13">
        <v>151</v>
      </c>
      <c r="H1751" s="13">
        <v>256</v>
      </c>
      <c r="I1751" s="11">
        <v>53685760</v>
      </c>
      <c r="J1751" s="11">
        <v>48343013.333333336</v>
      </c>
      <c r="K1751" s="11">
        <v>53685760</v>
      </c>
      <c r="L1751" s="11">
        <v>48343013.333333336</v>
      </c>
      <c r="M1751" s="11">
        <f t="shared" si="92"/>
        <v>42948608</v>
      </c>
      <c r="N1751" s="11">
        <f t="shared" si="93"/>
        <v>38674410.666666672</v>
      </c>
      <c r="O1751" s="2">
        <f t="shared" si="97"/>
        <v>69791488</v>
      </c>
      <c r="P1751" s="32">
        <v>0.3</v>
      </c>
    </row>
    <row r="1752" spans="1:16" ht="24" hidden="1" customHeight="1" x14ac:dyDescent="0.2">
      <c r="A1752" s="8">
        <v>1719</v>
      </c>
      <c r="B1752" s="9" t="s">
        <v>1899</v>
      </c>
      <c r="C1752" s="9" t="s">
        <v>2018</v>
      </c>
      <c r="D1752" s="9" t="s">
        <v>2030</v>
      </c>
      <c r="E1752" s="10">
        <v>611121050920001</v>
      </c>
      <c r="F1752" s="8">
        <v>73</v>
      </c>
      <c r="G1752" s="8">
        <v>127</v>
      </c>
      <c r="H1752" s="8">
        <v>200</v>
      </c>
      <c r="I1752" s="11">
        <v>42382720</v>
      </c>
      <c r="J1752" s="11">
        <v>38650213.333333336</v>
      </c>
      <c r="K1752" s="12">
        <v>42382720</v>
      </c>
      <c r="L1752" s="12">
        <v>38650213.333333336</v>
      </c>
      <c r="M1752" s="12">
        <f t="shared" si="92"/>
        <v>33906176</v>
      </c>
      <c r="N1752" s="12">
        <f t="shared" si="93"/>
        <v>30920170.666666672</v>
      </c>
      <c r="O1752" s="2">
        <f t="shared" si="97"/>
        <v>55097536</v>
      </c>
      <c r="P1752" s="32">
        <v>0.3</v>
      </c>
    </row>
    <row r="1753" spans="1:16" ht="24" hidden="1" customHeight="1" x14ac:dyDescent="0.2">
      <c r="A1753" s="13">
        <v>1720</v>
      </c>
      <c r="B1753" s="14" t="s">
        <v>1899</v>
      </c>
      <c r="C1753" s="14" t="s">
        <v>2018</v>
      </c>
      <c r="D1753" s="14" t="s">
        <v>2031</v>
      </c>
      <c r="E1753" s="15">
        <v>611121050910001</v>
      </c>
      <c r="F1753" s="13">
        <v>112</v>
      </c>
      <c r="G1753" s="13">
        <v>146</v>
      </c>
      <c r="H1753" s="13">
        <v>258</v>
      </c>
      <c r="I1753" s="11">
        <v>54594240</v>
      </c>
      <c r="J1753" s="11">
        <v>49658960</v>
      </c>
      <c r="K1753" s="11">
        <v>54594240</v>
      </c>
      <c r="L1753" s="11">
        <v>49658960</v>
      </c>
      <c r="M1753" s="11">
        <f t="shared" si="92"/>
        <v>43675392</v>
      </c>
      <c r="N1753" s="11">
        <f t="shared" si="93"/>
        <v>39727168</v>
      </c>
      <c r="O1753" s="2">
        <f t="shared" si="97"/>
        <v>70972512</v>
      </c>
      <c r="P1753" s="32">
        <v>0.3</v>
      </c>
    </row>
    <row r="1754" spans="1:16" ht="24" hidden="1" customHeight="1" x14ac:dyDescent="0.2">
      <c r="A1754" s="8">
        <v>1721</v>
      </c>
      <c r="B1754" s="9" t="s">
        <v>1899</v>
      </c>
      <c r="C1754" s="9" t="s">
        <v>2018</v>
      </c>
      <c r="D1754" s="9" t="s">
        <v>2032</v>
      </c>
      <c r="E1754" s="10">
        <v>226941050390001</v>
      </c>
      <c r="F1754" s="8">
        <v>161</v>
      </c>
      <c r="G1754" s="8">
        <v>265</v>
      </c>
      <c r="H1754" s="8">
        <v>426</v>
      </c>
      <c r="I1754" s="11">
        <v>123052320</v>
      </c>
      <c r="J1754" s="11">
        <v>111846160</v>
      </c>
      <c r="K1754" s="12">
        <v>123052320</v>
      </c>
      <c r="L1754" s="12">
        <v>111846160</v>
      </c>
      <c r="M1754" s="12">
        <f t="shared" si="92"/>
        <v>98441856</v>
      </c>
      <c r="N1754" s="12">
        <f t="shared" si="93"/>
        <v>89476928</v>
      </c>
      <c r="O1754" s="2">
        <f t="shared" si="97"/>
        <v>159968016</v>
      </c>
      <c r="P1754" s="32">
        <v>0.3</v>
      </c>
    </row>
    <row r="1755" spans="1:16" ht="24" hidden="1" customHeight="1" x14ac:dyDescent="0.2">
      <c r="A1755" s="13">
        <v>1722</v>
      </c>
      <c r="B1755" s="14" t="s">
        <v>1899</v>
      </c>
      <c r="C1755" s="14" t="s">
        <v>2018</v>
      </c>
      <c r="D1755" s="14" t="s">
        <v>2033</v>
      </c>
      <c r="E1755" s="15">
        <v>611121050810041</v>
      </c>
      <c r="F1755" s="13">
        <v>19</v>
      </c>
      <c r="G1755" s="13">
        <v>31</v>
      </c>
      <c r="H1755" s="13">
        <v>50</v>
      </c>
      <c r="I1755" s="11">
        <v>10856000</v>
      </c>
      <c r="J1755" s="11">
        <v>9752346.666666666</v>
      </c>
      <c r="K1755" s="11">
        <v>10856000</v>
      </c>
      <c r="L1755" s="11">
        <v>9752346.666666666</v>
      </c>
      <c r="M1755" s="11">
        <f t="shared" si="92"/>
        <v>8684800</v>
      </c>
      <c r="N1755" s="11">
        <f t="shared" si="93"/>
        <v>7801877.333333333</v>
      </c>
      <c r="O1755" s="2">
        <f t="shared" si="97"/>
        <v>14112800</v>
      </c>
      <c r="P1755" s="32">
        <v>0.3</v>
      </c>
    </row>
    <row r="1756" spans="1:16" ht="24" hidden="1" customHeight="1" x14ac:dyDescent="0.2">
      <c r="A1756" s="8">
        <v>1723</v>
      </c>
      <c r="B1756" s="9" t="s">
        <v>1899</v>
      </c>
      <c r="C1756" s="9" t="s">
        <v>2018</v>
      </c>
      <c r="D1756" s="9" t="s">
        <v>2034</v>
      </c>
      <c r="E1756" s="10">
        <v>611121050820021</v>
      </c>
      <c r="F1756" s="8">
        <v>21</v>
      </c>
      <c r="G1756" s="8">
        <v>29</v>
      </c>
      <c r="H1756" s="8">
        <v>50</v>
      </c>
      <c r="I1756" s="11">
        <v>10726880</v>
      </c>
      <c r="J1756" s="11">
        <v>9658826.666666666</v>
      </c>
      <c r="K1756" s="12">
        <v>10726880</v>
      </c>
      <c r="L1756" s="12">
        <v>9658826.666666666</v>
      </c>
      <c r="M1756" s="12">
        <f t="shared" si="92"/>
        <v>8581504</v>
      </c>
      <c r="N1756" s="12">
        <f t="shared" si="93"/>
        <v>7727061.333333333</v>
      </c>
      <c r="O1756" s="2">
        <f t="shared" si="97"/>
        <v>13944944</v>
      </c>
      <c r="P1756" s="32">
        <v>0.3</v>
      </c>
    </row>
    <row r="1757" spans="1:16" ht="24" hidden="1" customHeight="1" x14ac:dyDescent="0.2">
      <c r="A1757" s="13">
        <v>1724</v>
      </c>
      <c r="B1757" s="14" t="s">
        <v>1899</v>
      </c>
      <c r="C1757" s="14" t="s">
        <v>2018</v>
      </c>
      <c r="D1757" s="14" t="s">
        <v>2035</v>
      </c>
      <c r="E1757" s="15">
        <v>611121050810061</v>
      </c>
      <c r="F1757" s="13">
        <v>34</v>
      </c>
      <c r="G1757" s="13">
        <v>12</v>
      </c>
      <c r="H1757" s="13">
        <v>46</v>
      </c>
      <c r="I1757" s="11">
        <v>9797440</v>
      </c>
      <c r="J1757" s="11">
        <v>8849653.333333334</v>
      </c>
      <c r="K1757" s="11">
        <v>9797440</v>
      </c>
      <c r="L1757" s="11">
        <v>8849653.333333334</v>
      </c>
      <c r="M1757" s="11">
        <f t="shared" si="92"/>
        <v>7837952</v>
      </c>
      <c r="N1757" s="11">
        <f t="shared" si="93"/>
        <v>7079722.6666666679</v>
      </c>
      <c r="O1757" s="2">
        <f t="shared" si="97"/>
        <v>12736672</v>
      </c>
      <c r="P1757" s="32">
        <v>0.3</v>
      </c>
    </row>
    <row r="1758" spans="1:16" ht="24" hidden="1" customHeight="1" x14ac:dyDescent="0.2">
      <c r="A1758" s="8">
        <v>1725</v>
      </c>
      <c r="B1758" s="9" t="s">
        <v>1899</v>
      </c>
      <c r="C1758" s="9" t="s">
        <v>2018</v>
      </c>
      <c r="D1758" s="9" t="s">
        <v>2036</v>
      </c>
      <c r="E1758" s="10">
        <v>611121050810011</v>
      </c>
      <c r="F1758" s="8">
        <v>22</v>
      </c>
      <c r="G1758" s="8">
        <v>24</v>
      </c>
      <c r="H1758" s="8">
        <v>46</v>
      </c>
      <c r="I1758" s="11">
        <v>9876640</v>
      </c>
      <c r="J1758" s="11">
        <v>8923573.333333334</v>
      </c>
      <c r="K1758" s="12">
        <v>9876640</v>
      </c>
      <c r="L1758" s="12">
        <v>8923573.333333334</v>
      </c>
      <c r="M1758" s="12">
        <f t="shared" si="92"/>
        <v>7901312</v>
      </c>
      <c r="N1758" s="12">
        <f t="shared" si="93"/>
        <v>7138858.6666666679</v>
      </c>
      <c r="O1758" s="2">
        <f t="shared" si="97"/>
        <v>12839632</v>
      </c>
      <c r="P1758" s="32">
        <v>0.3</v>
      </c>
    </row>
    <row r="1759" spans="1:16" ht="24" hidden="1" customHeight="1" x14ac:dyDescent="0.2">
      <c r="A1759" s="13">
        <v>1726</v>
      </c>
      <c r="B1759" s="14" t="s">
        <v>1899</v>
      </c>
      <c r="C1759" s="14" t="s">
        <v>2018</v>
      </c>
      <c r="D1759" s="14" t="s">
        <v>2037</v>
      </c>
      <c r="E1759" s="15">
        <v>611121050810021</v>
      </c>
      <c r="F1759" s="13">
        <v>26</v>
      </c>
      <c r="G1759" s="13">
        <v>22</v>
      </c>
      <c r="H1759" s="13">
        <v>48</v>
      </c>
      <c r="I1759" s="11">
        <v>10266560</v>
      </c>
      <c r="J1759" s="11">
        <v>9253946.666666666</v>
      </c>
      <c r="K1759" s="11">
        <v>10266560</v>
      </c>
      <c r="L1759" s="11">
        <v>9253946.666666666</v>
      </c>
      <c r="M1759" s="11">
        <f t="shared" si="92"/>
        <v>8213248</v>
      </c>
      <c r="N1759" s="11">
        <f t="shared" si="93"/>
        <v>7403157.333333333</v>
      </c>
      <c r="O1759" s="2">
        <f t="shared" si="97"/>
        <v>13346528</v>
      </c>
      <c r="P1759" s="32">
        <v>0.3</v>
      </c>
    </row>
    <row r="1760" spans="1:16" ht="24" hidden="1" customHeight="1" x14ac:dyDescent="0.2">
      <c r="A1760" s="8">
        <v>1727</v>
      </c>
      <c r="B1760" s="9" t="s">
        <v>1899</v>
      </c>
      <c r="C1760" s="9" t="s">
        <v>2018</v>
      </c>
      <c r="D1760" s="9" t="s">
        <v>2038</v>
      </c>
      <c r="E1760" s="10">
        <v>611121050820011</v>
      </c>
      <c r="F1760" s="8">
        <v>22</v>
      </c>
      <c r="G1760" s="8">
        <v>24</v>
      </c>
      <c r="H1760" s="8">
        <v>46</v>
      </c>
      <c r="I1760" s="11">
        <v>9876640</v>
      </c>
      <c r="J1760" s="11">
        <v>8923573.333333334</v>
      </c>
      <c r="K1760" s="12">
        <v>9876640</v>
      </c>
      <c r="L1760" s="12">
        <v>8923573.333333334</v>
      </c>
      <c r="M1760" s="12">
        <f t="shared" si="92"/>
        <v>7901312</v>
      </c>
      <c r="N1760" s="12">
        <f t="shared" si="93"/>
        <v>7138858.6666666679</v>
      </c>
      <c r="O1760" s="2">
        <f t="shared" si="97"/>
        <v>12839632</v>
      </c>
      <c r="P1760" s="32">
        <v>0.3</v>
      </c>
    </row>
    <row r="1761" spans="1:17" ht="24" hidden="1" customHeight="1" x14ac:dyDescent="0.2">
      <c r="A1761" s="13">
        <v>1728</v>
      </c>
      <c r="B1761" s="14" t="s">
        <v>1899</v>
      </c>
      <c r="C1761" s="14" t="s">
        <v>2018</v>
      </c>
      <c r="D1761" s="14" t="s">
        <v>2039</v>
      </c>
      <c r="E1761" s="15">
        <v>611121050810071</v>
      </c>
      <c r="F1761" s="13">
        <v>22</v>
      </c>
      <c r="G1761" s="13">
        <v>24</v>
      </c>
      <c r="H1761" s="13">
        <v>46</v>
      </c>
      <c r="I1761" s="11">
        <v>9876640</v>
      </c>
      <c r="J1761" s="11">
        <v>8923573.333333334</v>
      </c>
      <c r="K1761" s="11">
        <v>9876640</v>
      </c>
      <c r="L1761" s="11">
        <v>8923573.333333334</v>
      </c>
      <c r="M1761" s="11">
        <f t="shared" si="92"/>
        <v>7901312</v>
      </c>
      <c r="N1761" s="11">
        <f t="shared" si="93"/>
        <v>7138858.6666666679</v>
      </c>
      <c r="O1761" s="2">
        <f t="shared" si="97"/>
        <v>12839632</v>
      </c>
      <c r="P1761" s="32">
        <v>0.3</v>
      </c>
    </row>
    <row r="1762" spans="1:17" ht="24" hidden="1" customHeight="1" x14ac:dyDescent="0.2">
      <c r="A1762" s="8">
        <v>1729</v>
      </c>
      <c r="B1762" s="9" t="s">
        <v>1899</v>
      </c>
      <c r="C1762" s="9" t="s">
        <v>2018</v>
      </c>
      <c r="D1762" s="9" t="s">
        <v>2040</v>
      </c>
      <c r="E1762" s="10">
        <v>611121050800061</v>
      </c>
      <c r="F1762" s="8">
        <v>22</v>
      </c>
      <c r="G1762" s="8">
        <v>24</v>
      </c>
      <c r="H1762" s="8">
        <v>46</v>
      </c>
      <c r="I1762" s="11">
        <v>9876640</v>
      </c>
      <c r="J1762" s="11">
        <v>8970613.333333334</v>
      </c>
      <c r="K1762" s="12">
        <v>9876640</v>
      </c>
      <c r="L1762" s="12">
        <v>8970613.333333334</v>
      </c>
      <c r="M1762" s="12">
        <f t="shared" si="92"/>
        <v>7901312</v>
      </c>
      <c r="N1762" s="12">
        <f t="shared" si="93"/>
        <v>7176490.6666666679</v>
      </c>
      <c r="O1762" s="2">
        <f t="shared" si="97"/>
        <v>12839632</v>
      </c>
      <c r="P1762" s="32">
        <v>0.3</v>
      </c>
    </row>
    <row r="1763" spans="1:17" ht="24" hidden="1" customHeight="1" x14ac:dyDescent="0.2">
      <c r="A1763" s="13">
        <v>1730</v>
      </c>
      <c r="B1763" s="14" t="s">
        <v>1899</v>
      </c>
      <c r="C1763" s="14" t="s">
        <v>2018</v>
      </c>
      <c r="D1763" s="14" t="s">
        <v>2041</v>
      </c>
      <c r="E1763" s="15">
        <v>611121050800021</v>
      </c>
      <c r="F1763" s="13">
        <v>22</v>
      </c>
      <c r="G1763" s="13">
        <v>24</v>
      </c>
      <c r="H1763" s="13">
        <v>46</v>
      </c>
      <c r="I1763" s="11">
        <v>9876640</v>
      </c>
      <c r="J1763" s="11">
        <v>8923573.333333334</v>
      </c>
      <c r="K1763" s="11">
        <v>9876640</v>
      </c>
      <c r="L1763" s="11">
        <v>8923573.333333334</v>
      </c>
      <c r="M1763" s="11">
        <f t="shared" ref="M1763:M1768" si="98">K1763*0.8</f>
        <v>7901312</v>
      </c>
      <c r="N1763" s="11">
        <f t="shared" ref="N1763:N1768" si="99">L1763*0.8</f>
        <v>7138858.6666666679</v>
      </c>
      <c r="O1763" s="2">
        <f t="shared" si="97"/>
        <v>12839632</v>
      </c>
      <c r="P1763" s="32">
        <v>0.3</v>
      </c>
    </row>
    <row r="1764" spans="1:17" ht="24" hidden="1" customHeight="1" x14ac:dyDescent="0.2">
      <c r="A1764" s="8">
        <v>1731</v>
      </c>
      <c r="B1764" s="9" t="s">
        <v>1899</v>
      </c>
      <c r="C1764" s="9" t="s">
        <v>2018</v>
      </c>
      <c r="D1764" s="9" t="s">
        <v>2042</v>
      </c>
      <c r="E1764" s="10">
        <v>332231050130101</v>
      </c>
      <c r="F1764" s="8">
        <v>15</v>
      </c>
      <c r="G1764" s="8">
        <v>30</v>
      </c>
      <c r="H1764" s="8">
        <v>45</v>
      </c>
      <c r="I1764" s="11">
        <v>11179266.666666666</v>
      </c>
      <c r="J1764" s="11">
        <v>10081920</v>
      </c>
      <c r="K1764" s="12">
        <v>11179266.666666666</v>
      </c>
      <c r="L1764" s="12">
        <v>10081920</v>
      </c>
      <c r="M1764" s="12">
        <f t="shared" si="98"/>
        <v>8943413.333333334</v>
      </c>
      <c r="N1764" s="12">
        <f>L1764*0.8</f>
        <v>8065536</v>
      </c>
      <c r="O1764" s="2">
        <f t="shared" si="97"/>
        <v>14533046.666666666</v>
      </c>
      <c r="P1764" s="32">
        <v>0.3</v>
      </c>
    </row>
    <row r="1765" spans="1:17" ht="24" hidden="1" customHeight="1" x14ac:dyDescent="0.2">
      <c r="A1765" s="13">
        <v>1732</v>
      </c>
      <c r="B1765" s="14" t="s">
        <v>1899</v>
      </c>
      <c r="C1765" s="14" t="s">
        <v>2043</v>
      </c>
      <c r="D1765" s="14" t="s">
        <v>2044</v>
      </c>
      <c r="E1765" s="15">
        <v>723320690030011</v>
      </c>
      <c r="F1765" s="13">
        <v>17</v>
      </c>
      <c r="G1765" s="13">
        <v>50</v>
      </c>
      <c r="H1765" s="13">
        <v>67</v>
      </c>
      <c r="I1765" s="11">
        <v>14437920</v>
      </c>
      <c r="J1765" s="11">
        <v>13041760</v>
      </c>
      <c r="K1765" s="11">
        <v>14437920</v>
      </c>
      <c r="L1765" s="11">
        <v>13041760</v>
      </c>
      <c r="M1765" s="11">
        <f t="shared" si="98"/>
        <v>11550336</v>
      </c>
      <c r="N1765" s="11">
        <f t="shared" si="99"/>
        <v>10433408</v>
      </c>
      <c r="O1765" s="2">
        <f t="shared" si="97"/>
        <v>17325504</v>
      </c>
      <c r="P1765" s="32">
        <v>0.2</v>
      </c>
    </row>
    <row r="1766" spans="1:17" ht="24" hidden="1" customHeight="1" x14ac:dyDescent="0.2">
      <c r="A1766" s="8">
        <v>1733</v>
      </c>
      <c r="B1766" s="9" t="s">
        <v>1899</v>
      </c>
      <c r="C1766" s="9" t="s">
        <v>2045</v>
      </c>
      <c r="D1766" s="9" t="s">
        <v>2046</v>
      </c>
      <c r="E1766" s="10">
        <v>314330710160011</v>
      </c>
      <c r="F1766" s="8">
        <v>23</v>
      </c>
      <c r="G1766" s="8">
        <v>69</v>
      </c>
      <c r="H1766" s="8">
        <v>92</v>
      </c>
      <c r="I1766" s="11">
        <v>26166440</v>
      </c>
      <c r="J1766" s="11">
        <v>22947600</v>
      </c>
      <c r="K1766" s="12">
        <v>26166440</v>
      </c>
      <c r="L1766" s="12">
        <v>22947600</v>
      </c>
      <c r="M1766" s="12">
        <f t="shared" si="98"/>
        <v>20933152</v>
      </c>
      <c r="N1766" s="12">
        <f t="shared" si="99"/>
        <v>18358080</v>
      </c>
      <c r="O1766" s="2">
        <f t="shared" si="97"/>
        <v>31399728</v>
      </c>
      <c r="P1766" s="32">
        <v>0.2</v>
      </c>
    </row>
    <row r="1767" spans="1:17" ht="24" hidden="1" customHeight="1" x14ac:dyDescent="0.2">
      <c r="A1767" s="13">
        <v>1734</v>
      </c>
      <c r="B1767" s="14" t="s">
        <v>1899</v>
      </c>
      <c r="C1767" s="14" t="s">
        <v>2045</v>
      </c>
      <c r="D1767" s="14" t="s">
        <v>2047</v>
      </c>
      <c r="E1767" s="15">
        <v>213340710040001</v>
      </c>
      <c r="F1767" s="13">
        <v>40</v>
      </c>
      <c r="G1767" s="13">
        <v>61</v>
      </c>
      <c r="H1767" s="13">
        <v>101</v>
      </c>
      <c r="I1767" s="11">
        <v>33277440</v>
      </c>
      <c r="J1767" s="11">
        <v>29362480</v>
      </c>
      <c r="K1767" s="11">
        <v>33277440</v>
      </c>
      <c r="L1767" s="11">
        <v>29362480</v>
      </c>
      <c r="M1767" s="11">
        <f t="shared" si="98"/>
        <v>26621952</v>
      </c>
      <c r="N1767" s="11">
        <f t="shared" si="99"/>
        <v>23489984</v>
      </c>
      <c r="O1767" s="2">
        <f t="shared" si="97"/>
        <v>39932928</v>
      </c>
      <c r="P1767" s="32">
        <v>0.2</v>
      </c>
    </row>
    <row r="1768" spans="1:17" ht="24" hidden="1" customHeight="1" x14ac:dyDescent="0.2">
      <c r="A1768" s="8">
        <v>1735</v>
      </c>
      <c r="B1768" s="9" t="s">
        <v>1899</v>
      </c>
      <c r="C1768" s="9" t="s">
        <v>2045</v>
      </c>
      <c r="D1768" s="9" t="s">
        <v>2048</v>
      </c>
      <c r="E1768" s="10">
        <v>213340710070281</v>
      </c>
      <c r="F1768" s="8">
        <v>18</v>
      </c>
      <c r="G1768" s="8">
        <v>31</v>
      </c>
      <c r="H1768" s="8">
        <v>49</v>
      </c>
      <c r="I1768" s="11">
        <v>16415480</v>
      </c>
      <c r="J1768" s="11">
        <v>14379960</v>
      </c>
      <c r="K1768" s="12">
        <v>16415480</v>
      </c>
      <c r="L1768" s="12">
        <v>14379960</v>
      </c>
      <c r="M1768" s="12">
        <f t="shared" si="98"/>
        <v>13132384</v>
      </c>
      <c r="N1768" s="12">
        <f t="shared" si="99"/>
        <v>11503968</v>
      </c>
      <c r="O1768" s="2">
        <f t="shared" si="97"/>
        <v>19698576</v>
      </c>
      <c r="P1768" s="32">
        <v>0.2</v>
      </c>
    </row>
    <row r="1769" spans="1:17" ht="24" customHeight="1" x14ac:dyDescent="0.2">
      <c r="I1769" s="2"/>
      <c r="J1769" s="2"/>
    </row>
    <row r="1770" spans="1:17" ht="24" customHeight="1" x14ac:dyDescent="0.2">
      <c r="B1770" s="243" t="s">
        <v>2127</v>
      </c>
      <c r="C1770" s="243"/>
      <c r="D1770" s="243"/>
      <c r="E1770" s="243"/>
      <c r="F1770" s="243"/>
      <c r="G1770" s="243"/>
      <c r="H1770" s="243"/>
      <c r="I1770" s="243"/>
      <c r="J1770" s="243"/>
      <c r="K1770" s="243"/>
      <c r="L1770"/>
      <c r="M1770"/>
      <c r="N1770"/>
      <c r="O1770" s="65"/>
      <c r="P1770" s="75"/>
      <c r="Q1770" s="65"/>
    </row>
    <row r="1771" spans="1:17" ht="24" customHeight="1" x14ac:dyDescent="0.2">
      <c r="B1771" s="13" t="s">
        <v>0</v>
      </c>
      <c r="C1771" s="14" t="s">
        <v>2050</v>
      </c>
      <c r="D1771" s="14" t="s">
        <v>2051</v>
      </c>
      <c r="E1771" s="14" t="s">
        <v>4</v>
      </c>
      <c r="F1771" s="244" t="s">
        <v>2052</v>
      </c>
      <c r="G1771" s="244"/>
      <c r="H1771" s="244"/>
      <c r="I1771" s="14" t="s">
        <v>2053</v>
      </c>
      <c r="J1771" s="11"/>
      <c r="K1771" s="11" t="s">
        <v>2053</v>
      </c>
      <c r="L1771"/>
      <c r="M1771"/>
      <c r="N1771"/>
      <c r="O1771" s="65"/>
      <c r="P1771" s="75"/>
      <c r="Q1771" s="65"/>
    </row>
    <row r="1772" spans="1:17" ht="24" customHeight="1" x14ac:dyDescent="0.2">
      <c r="B1772" s="8">
        <v>1</v>
      </c>
      <c r="C1772" s="238" t="s">
        <v>2054</v>
      </c>
      <c r="D1772" s="9" t="s">
        <v>2055</v>
      </c>
      <c r="E1772" s="9">
        <v>5141300001</v>
      </c>
      <c r="F1772" s="245">
        <v>30</v>
      </c>
      <c r="G1772" s="245"/>
      <c r="H1772" s="245"/>
      <c r="I1772" s="9">
        <v>11000000</v>
      </c>
      <c r="J1772" s="11"/>
      <c r="K1772" s="19">
        <v>11000000</v>
      </c>
      <c r="L1772"/>
      <c r="M1772"/>
      <c r="N1772"/>
      <c r="O1772" s="65"/>
      <c r="P1772" s="75"/>
      <c r="Q1772" s="65"/>
    </row>
    <row r="1773" spans="1:17" ht="24" customHeight="1" x14ac:dyDescent="0.2">
      <c r="B1773" s="13">
        <v>2</v>
      </c>
      <c r="C1773" s="238"/>
      <c r="D1773" s="14" t="s">
        <v>2056</v>
      </c>
      <c r="E1773" s="14">
        <v>5141300002</v>
      </c>
      <c r="F1773" s="244">
        <v>30</v>
      </c>
      <c r="G1773" s="244"/>
      <c r="H1773" s="244"/>
      <c r="I1773" s="14">
        <v>7000000</v>
      </c>
      <c r="J1773" s="11"/>
      <c r="K1773" s="11">
        <v>7000000</v>
      </c>
      <c r="L1773"/>
      <c r="M1773"/>
      <c r="N1773"/>
      <c r="O1773" s="65"/>
      <c r="P1773" s="75"/>
      <c r="Q1773" s="65"/>
    </row>
    <row r="1774" spans="1:17" ht="24" customHeight="1" x14ac:dyDescent="0.2">
      <c r="B1774" s="8">
        <v>3</v>
      </c>
      <c r="C1774" s="238"/>
      <c r="D1774" s="9" t="s">
        <v>2057</v>
      </c>
      <c r="E1774" s="9">
        <v>5141300003</v>
      </c>
      <c r="F1774" s="245">
        <v>30</v>
      </c>
      <c r="G1774" s="245"/>
      <c r="H1774" s="245"/>
      <c r="I1774" s="9">
        <v>12000000</v>
      </c>
      <c r="J1774" s="11"/>
      <c r="K1774" s="19">
        <v>12000000</v>
      </c>
      <c r="L1774"/>
      <c r="M1774"/>
      <c r="N1774"/>
      <c r="O1774" s="65"/>
      <c r="P1774" s="75"/>
      <c r="Q1774" s="65"/>
    </row>
    <row r="1775" spans="1:17" ht="24" customHeight="1" x14ac:dyDescent="0.2">
      <c r="B1775" s="13">
        <v>4</v>
      </c>
      <c r="C1775" s="238"/>
      <c r="D1775" s="14" t="s">
        <v>2058</v>
      </c>
      <c r="E1775" s="14">
        <v>5141300004</v>
      </c>
      <c r="F1775" s="244">
        <v>30</v>
      </c>
      <c r="G1775" s="244"/>
      <c r="H1775" s="244"/>
      <c r="I1775" s="14">
        <v>6500000</v>
      </c>
      <c r="J1775" s="11"/>
      <c r="K1775" s="11">
        <v>6500000</v>
      </c>
      <c r="L1775"/>
      <c r="M1775"/>
      <c r="N1775"/>
      <c r="O1775" s="65"/>
      <c r="P1775" s="75"/>
      <c r="Q1775" s="65"/>
    </row>
    <row r="1776" spans="1:17" ht="24" customHeight="1" x14ac:dyDescent="0.2">
      <c r="B1776" s="8">
        <v>5</v>
      </c>
      <c r="C1776" s="238"/>
      <c r="D1776" s="9" t="s">
        <v>2059</v>
      </c>
      <c r="E1776" s="9">
        <v>5141300005</v>
      </c>
      <c r="F1776" s="245">
        <v>30</v>
      </c>
      <c r="G1776" s="245"/>
      <c r="H1776" s="245"/>
      <c r="I1776" s="9">
        <v>17000000</v>
      </c>
      <c r="J1776" s="11"/>
      <c r="K1776" s="19">
        <v>17000000</v>
      </c>
      <c r="L1776"/>
      <c r="M1776"/>
      <c r="N1776"/>
      <c r="O1776" s="65"/>
      <c r="P1776" s="75"/>
      <c r="Q1776" s="65"/>
    </row>
    <row r="1777" spans="2:17" ht="24" customHeight="1" x14ac:dyDescent="0.2">
      <c r="B1777" s="13">
        <v>6</v>
      </c>
      <c r="C1777" s="238"/>
      <c r="D1777" s="14" t="s">
        <v>2060</v>
      </c>
      <c r="E1777" s="14">
        <v>5141300006</v>
      </c>
      <c r="F1777" s="244">
        <v>30</v>
      </c>
      <c r="G1777" s="244"/>
      <c r="H1777" s="244"/>
      <c r="I1777" s="14">
        <v>20000000</v>
      </c>
      <c r="J1777" s="11"/>
      <c r="K1777" s="11">
        <v>20000000</v>
      </c>
      <c r="L1777"/>
      <c r="M1777"/>
      <c r="N1777"/>
      <c r="O1777" s="65"/>
      <c r="P1777" s="75"/>
      <c r="Q1777" s="65"/>
    </row>
    <row r="1778" spans="2:17" ht="24" customHeight="1" x14ac:dyDescent="0.2">
      <c r="B1778" s="8">
        <v>7</v>
      </c>
      <c r="C1778" s="238"/>
      <c r="D1778" s="9" t="s">
        <v>2061</v>
      </c>
      <c r="E1778" s="9">
        <v>5141300007</v>
      </c>
      <c r="F1778" s="245">
        <v>30</v>
      </c>
      <c r="G1778" s="245"/>
      <c r="H1778" s="245"/>
      <c r="I1778" s="9">
        <v>18000000</v>
      </c>
      <c r="J1778" s="11"/>
      <c r="K1778" s="19">
        <v>18000000</v>
      </c>
      <c r="L1778"/>
      <c r="M1778"/>
      <c r="N1778"/>
      <c r="O1778" s="65"/>
      <c r="P1778" s="75"/>
      <c r="Q1778" s="65"/>
    </row>
    <row r="1779" spans="2:17" ht="24" customHeight="1" x14ac:dyDescent="0.2">
      <c r="B1779" s="13">
        <v>8</v>
      </c>
      <c r="C1779" s="238"/>
      <c r="D1779" s="14" t="s">
        <v>2062</v>
      </c>
      <c r="E1779" s="14">
        <v>5141300008</v>
      </c>
      <c r="F1779" s="244">
        <v>30</v>
      </c>
      <c r="G1779" s="244"/>
      <c r="H1779" s="244"/>
      <c r="I1779" s="14">
        <v>25500000</v>
      </c>
      <c r="J1779" s="11"/>
      <c r="K1779" s="11">
        <v>25500000</v>
      </c>
      <c r="L1779"/>
      <c r="M1779"/>
      <c r="N1779"/>
      <c r="O1779" s="65"/>
      <c r="P1779" s="75"/>
      <c r="Q1779" s="65"/>
    </row>
    <row r="1780" spans="2:17" ht="24" customHeight="1" x14ac:dyDescent="0.2">
      <c r="B1780" s="8">
        <v>9</v>
      </c>
      <c r="C1780" s="238"/>
      <c r="D1780" s="9" t="s">
        <v>2063</v>
      </c>
      <c r="E1780" s="9">
        <v>5141300009</v>
      </c>
      <c r="F1780" s="245">
        <v>30</v>
      </c>
      <c r="G1780" s="245"/>
      <c r="H1780" s="245"/>
      <c r="I1780" s="9">
        <v>8000000</v>
      </c>
      <c r="J1780" s="11"/>
      <c r="K1780" s="19">
        <v>8000000</v>
      </c>
      <c r="L1780"/>
      <c r="M1780"/>
      <c r="N1780"/>
      <c r="O1780" s="65"/>
      <c r="P1780" s="75"/>
      <c r="Q1780" s="65"/>
    </row>
    <row r="1781" spans="2:17" ht="24" customHeight="1" x14ac:dyDescent="0.2">
      <c r="B1781" s="13">
        <v>10</v>
      </c>
      <c r="C1781" s="238"/>
      <c r="D1781" s="14" t="s">
        <v>2064</v>
      </c>
      <c r="E1781" s="14">
        <v>5141300010</v>
      </c>
      <c r="F1781" s="244">
        <v>30</v>
      </c>
      <c r="G1781" s="244"/>
      <c r="H1781" s="244"/>
      <c r="I1781" s="14">
        <v>13000000</v>
      </c>
      <c r="J1781" s="11"/>
      <c r="K1781" s="11">
        <v>13000000</v>
      </c>
      <c r="L1781"/>
      <c r="M1781"/>
      <c r="N1781"/>
      <c r="O1781" s="65"/>
      <c r="P1781" s="75"/>
      <c r="Q1781" s="65"/>
    </row>
    <row r="1782" spans="2:17" ht="24" customHeight="1" x14ac:dyDescent="0.2">
      <c r="B1782" s="8">
        <v>11</v>
      </c>
      <c r="C1782" s="238"/>
      <c r="D1782" s="9" t="s">
        <v>2065</v>
      </c>
      <c r="E1782" s="9">
        <v>5141300011</v>
      </c>
      <c r="F1782" s="245">
        <v>30</v>
      </c>
      <c r="G1782" s="245"/>
      <c r="H1782" s="245"/>
      <c r="I1782" s="9">
        <v>6500000</v>
      </c>
      <c r="J1782" s="11"/>
      <c r="K1782" s="19">
        <v>6500000</v>
      </c>
      <c r="L1782"/>
      <c r="M1782"/>
      <c r="N1782"/>
      <c r="O1782" s="65"/>
      <c r="P1782" s="75"/>
      <c r="Q1782" s="65"/>
    </row>
    <row r="1783" spans="2:17" ht="24" customHeight="1" thickBot="1" x14ac:dyDescent="0.25">
      <c r="B1783" s="13">
        <v>12</v>
      </c>
      <c r="C1783" s="238"/>
      <c r="D1783" s="21" t="s">
        <v>2066</v>
      </c>
      <c r="E1783" s="21">
        <v>5141300012</v>
      </c>
      <c r="F1783" s="248">
        <v>30</v>
      </c>
      <c r="G1783" s="248"/>
      <c r="H1783" s="248"/>
      <c r="I1783" s="21">
        <v>17000000</v>
      </c>
      <c r="J1783" s="24"/>
      <c r="K1783" s="24">
        <v>17000000</v>
      </c>
      <c r="L1783"/>
      <c r="M1783"/>
      <c r="N1783"/>
      <c r="O1783" s="65"/>
      <c r="P1783" s="75"/>
      <c r="Q1783" s="65"/>
    </row>
    <row r="1784" spans="2:17" ht="24" customHeight="1" thickTop="1" x14ac:dyDescent="0.2">
      <c r="B1784" s="8">
        <v>13</v>
      </c>
      <c r="C1784" s="235" t="s">
        <v>2067</v>
      </c>
      <c r="D1784" s="20" t="s">
        <v>2068</v>
      </c>
      <c r="E1784" s="20">
        <v>5141500001</v>
      </c>
      <c r="F1784" s="249">
        <v>30</v>
      </c>
      <c r="G1784" s="249"/>
      <c r="H1784" s="249"/>
      <c r="I1784" s="20">
        <v>13000000</v>
      </c>
      <c r="J1784" s="22"/>
      <c r="K1784" s="23">
        <v>13000000</v>
      </c>
      <c r="L1784"/>
      <c r="M1784"/>
      <c r="N1784"/>
      <c r="O1784" s="65"/>
      <c r="P1784" s="75"/>
      <c r="Q1784" s="65"/>
    </row>
    <row r="1785" spans="2:17" ht="24" customHeight="1" x14ac:dyDescent="0.2">
      <c r="B1785" s="13">
        <v>14</v>
      </c>
      <c r="C1785" s="235"/>
      <c r="D1785" s="14" t="s">
        <v>2069</v>
      </c>
      <c r="E1785" s="14">
        <v>5141500002</v>
      </c>
      <c r="F1785" s="244">
        <v>30</v>
      </c>
      <c r="G1785" s="244"/>
      <c r="H1785" s="244"/>
      <c r="I1785" s="14">
        <v>17500000</v>
      </c>
      <c r="J1785" s="11"/>
      <c r="K1785" s="11">
        <v>17500000</v>
      </c>
      <c r="L1785"/>
      <c r="M1785"/>
      <c r="N1785"/>
      <c r="O1785" s="65"/>
      <c r="P1785" s="75"/>
      <c r="Q1785" s="65"/>
    </row>
    <row r="1786" spans="2:17" ht="24" customHeight="1" x14ac:dyDescent="0.2">
      <c r="B1786" s="8">
        <v>15</v>
      </c>
      <c r="C1786" s="235"/>
      <c r="D1786" s="9" t="s">
        <v>2070</v>
      </c>
      <c r="E1786" s="9">
        <v>5141500003</v>
      </c>
      <c r="F1786" s="245">
        <v>30</v>
      </c>
      <c r="G1786" s="245"/>
      <c r="H1786" s="245"/>
      <c r="I1786" s="9">
        <v>10000000</v>
      </c>
      <c r="J1786" s="11"/>
      <c r="K1786" s="19">
        <v>10000000</v>
      </c>
      <c r="L1786"/>
      <c r="M1786"/>
      <c r="N1786"/>
      <c r="O1786" s="65"/>
      <c r="P1786" s="75"/>
      <c r="Q1786" s="65"/>
    </row>
    <row r="1787" spans="2:17" ht="24" customHeight="1" x14ac:dyDescent="0.2">
      <c r="B1787" s="13">
        <v>16</v>
      </c>
      <c r="C1787" s="235"/>
      <c r="D1787" s="14" t="s">
        <v>2071</v>
      </c>
      <c r="E1787" s="14">
        <v>5141500004</v>
      </c>
      <c r="F1787" s="244">
        <v>30</v>
      </c>
      <c r="G1787" s="244"/>
      <c r="H1787" s="244"/>
      <c r="I1787" s="14">
        <v>8500000</v>
      </c>
      <c r="J1787" s="11"/>
      <c r="K1787" s="11">
        <v>8500000</v>
      </c>
      <c r="L1787"/>
      <c r="M1787"/>
      <c r="N1787"/>
      <c r="O1787" s="65"/>
      <c r="P1787" s="75"/>
      <c r="Q1787" s="65"/>
    </row>
    <row r="1788" spans="2:17" ht="24" customHeight="1" thickBot="1" x14ac:dyDescent="0.25">
      <c r="B1788" s="8">
        <v>17</v>
      </c>
      <c r="C1788" s="236"/>
      <c r="D1788" s="26" t="s">
        <v>2072</v>
      </c>
      <c r="E1788" s="26">
        <v>5141500005</v>
      </c>
      <c r="F1788" s="246">
        <v>30</v>
      </c>
      <c r="G1788" s="246"/>
      <c r="H1788" s="246"/>
      <c r="I1788" s="26">
        <v>9000000</v>
      </c>
      <c r="J1788" s="24"/>
      <c r="K1788" s="27">
        <v>9000000</v>
      </c>
      <c r="L1788"/>
      <c r="M1788"/>
      <c r="N1788"/>
      <c r="O1788" s="65"/>
      <c r="P1788" s="75"/>
      <c r="Q1788" s="65"/>
    </row>
    <row r="1789" spans="2:17" ht="24" customHeight="1" thickTop="1" x14ac:dyDescent="0.2">
      <c r="B1789" s="13">
        <v>18</v>
      </c>
      <c r="C1789" s="240" t="s">
        <v>2073</v>
      </c>
      <c r="D1789" s="25" t="s">
        <v>2074</v>
      </c>
      <c r="E1789" s="25">
        <v>5141600001</v>
      </c>
      <c r="F1789" s="247">
        <v>30</v>
      </c>
      <c r="G1789" s="247"/>
      <c r="H1789" s="247"/>
      <c r="I1789" s="25">
        <v>15000000</v>
      </c>
      <c r="J1789" s="22"/>
      <c r="K1789" s="22">
        <v>15000000</v>
      </c>
      <c r="L1789"/>
      <c r="M1789"/>
      <c r="N1789"/>
      <c r="O1789" s="65"/>
      <c r="P1789" s="75"/>
      <c r="Q1789" s="65"/>
    </row>
    <row r="1790" spans="2:17" ht="24" customHeight="1" x14ac:dyDescent="0.2">
      <c r="B1790" s="8">
        <v>19</v>
      </c>
      <c r="C1790" s="241"/>
      <c r="D1790" s="9" t="s">
        <v>2075</v>
      </c>
      <c r="E1790" s="9">
        <v>5141600002</v>
      </c>
      <c r="F1790" s="245">
        <v>30</v>
      </c>
      <c r="G1790" s="245"/>
      <c r="H1790" s="245"/>
      <c r="I1790" s="9">
        <v>12000000</v>
      </c>
      <c r="J1790" s="11"/>
      <c r="K1790" s="19">
        <v>12000000</v>
      </c>
      <c r="L1790"/>
      <c r="M1790"/>
      <c r="N1790"/>
      <c r="O1790" s="65"/>
      <c r="P1790" s="75"/>
      <c r="Q1790" s="65"/>
    </row>
    <row r="1791" spans="2:17" ht="24" customHeight="1" x14ac:dyDescent="0.2">
      <c r="B1791" s="13">
        <v>20</v>
      </c>
      <c r="C1791" s="241"/>
      <c r="D1791" s="14" t="s">
        <v>2076</v>
      </c>
      <c r="E1791" s="14">
        <v>5141600003</v>
      </c>
      <c r="F1791" s="244">
        <v>30</v>
      </c>
      <c r="G1791" s="244"/>
      <c r="H1791" s="244"/>
      <c r="I1791" s="14">
        <v>5500000</v>
      </c>
      <c r="J1791" s="11"/>
      <c r="K1791" s="11">
        <v>5500000</v>
      </c>
      <c r="L1791"/>
      <c r="M1791"/>
      <c r="N1791"/>
      <c r="O1791" s="65"/>
      <c r="P1791" s="75"/>
      <c r="Q1791" s="65"/>
    </row>
    <row r="1792" spans="2:17" ht="24" customHeight="1" x14ac:dyDescent="0.2">
      <c r="B1792" s="8">
        <v>21</v>
      </c>
      <c r="C1792" s="241"/>
      <c r="D1792" s="9" t="s">
        <v>2077</v>
      </c>
      <c r="E1792" s="9">
        <v>5141600004</v>
      </c>
      <c r="F1792" s="245">
        <v>30</v>
      </c>
      <c r="G1792" s="245"/>
      <c r="H1792" s="245"/>
      <c r="I1792" s="9">
        <v>5500000</v>
      </c>
      <c r="J1792" s="11"/>
      <c r="K1792" s="19">
        <v>5500000</v>
      </c>
      <c r="L1792"/>
      <c r="M1792"/>
      <c r="N1792"/>
      <c r="O1792" s="65"/>
      <c r="P1792" s="75"/>
      <c r="Q1792" s="65"/>
    </row>
    <row r="1793" spans="2:17" ht="24" customHeight="1" x14ac:dyDescent="0.2">
      <c r="B1793" s="13">
        <v>22</v>
      </c>
      <c r="C1793" s="241"/>
      <c r="D1793" s="14" t="s">
        <v>2078</v>
      </c>
      <c r="E1793" s="14">
        <v>5141600005</v>
      </c>
      <c r="F1793" s="244">
        <v>30</v>
      </c>
      <c r="G1793" s="244"/>
      <c r="H1793" s="244"/>
      <c r="I1793" s="14">
        <v>4500000</v>
      </c>
      <c r="J1793" s="11"/>
      <c r="K1793" s="11">
        <v>4500000</v>
      </c>
      <c r="L1793"/>
      <c r="M1793"/>
      <c r="N1793"/>
      <c r="O1793" s="65"/>
      <c r="P1793" s="75"/>
      <c r="Q1793" s="65"/>
    </row>
    <row r="1794" spans="2:17" ht="24" customHeight="1" x14ac:dyDescent="0.2">
      <c r="B1794" s="8">
        <v>23</v>
      </c>
      <c r="C1794" s="241"/>
      <c r="D1794" s="9" t="s">
        <v>2079</v>
      </c>
      <c r="E1794" s="9">
        <v>5141600006</v>
      </c>
      <c r="F1794" s="245">
        <v>30</v>
      </c>
      <c r="G1794" s="245"/>
      <c r="H1794" s="245"/>
      <c r="I1794" s="9">
        <v>12500000</v>
      </c>
      <c r="J1794" s="11"/>
      <c r="K1794" s="19">
        <v>12500000</v>
      </c>
      <c r="L1794"/>
      <c r="M1794"/>
      <c r="N1794"/>
      <c r="O1794" s="65"/>
      <c r="P1794" s="75"/>
      <c r="Q1794" s="65"/>
    </row>
    <row r="1795" spans="2:17" ht="24" customHeight="1" x14ac:dyDescent="0.2">
      <c r="B1795" s="13">
        <v>24</v>
      </c>
      <c r="C1795" s="241"/>
      <c r="D1795" s="14" t="s">
        <v>2080</v>
      </c>
      <c r="E1795" s="14">
        <v>5141600007</v>
      </c>
      <c r="F1795" s="244">
        <v>30</v>
      </c>
      <c r="G1795" s="244"/>
      <c r="H1795" s="244"/>
      <c r="I1795" s="14">
        <v>32000000</v>
      </c>
      <c r="J1795" s="11"/>
      <c r="K1795" s="11">
        <v>32000000</v>
      </c>
      <c r="L1795"/>
      <c r="M1795"/>
      <c r="N1795"/>
      <c r="O1795" s="65"/>
      <c r="P1795" s="75"/>
      <c r="Q1795" s="65"/>
    </row>
    <row r="1796" spans="2:17" ht="24" customHeight="1" x14ac:dyDescent="0.2">
      <c r="B1796" s="8">
        <v>25</v>
      </c>
      <c r="C1796" s="241"/>
      <c r="D1796" s="9" t="s">
        <v>2081</v>
      </c>
      <c r="E1796" s="9">
        <v>5141600008</v>
      </c>
      <c r="F1796" s="245">
        <v>30</v>
      </c>
      <c r="G1796" s="245"/>
      <c r="H1796" s="245"/>
      <c r="I1796" s="9">
        <v>15000000</v>
      </c>
      <c r="J1796" s="11"/>
      <c r="K1796" s="19">
        <v>15000000</v>
      </c>
      <c r="L1796"/>
      <c r="M1796"/>
      <c r="N1796"/>
      <c r="O1796" s="65"/>
      <c r="P1796" s="75"/>
      <c r="Q1796" s="65"/>
    </row>
    <row r="1797" spans="2:17" ht="24" customHeight="1" x14ac:dyDescent="0.2">
      <c r="B1797" s="13">
        <v>26</v>
      </c>
      <c r="C1797" s="241"/>
      <c r="D1797" s="14" t="s">
        <v>2082</v>
      </c>
      <c r="E1797" s="14">
        <v>5141600009</v>
      </c>
      <c r="F1797" s="244">
        <v>30</v>
      </c>
      <c r="G1797" s="244"/>
      <c r="H1797" s="244"/>
      <c r="I1797" s="14">
        <v>10500000</v>
      </c>
      <c r="J1797" s="11"/>
      <c r="K1797" s="11">
        <v>10500000</v>
      </c>
      <c r="L1797"/>
      <c r="M1797"/>
      <c r="N1797"/>
      <c r="O1797" s="65"/>
      <c r="P1797" s="75"/>
      <c r="Q1797" s="65"/>
    </row>
    <row r="1798" spans="2:17" ht="24" customHeight="1" thickBot="1" x14ac:dyDescent="0.25">
      <c r="B1798" s="8">
        <v>27</v>
      </c>
      <c r="C1798" s="242"/>
      <c r="D1798" s="26" t="s">
        <v>2083</v>
      </c>
      <c r="E1798" s="26">
        <v>5141600010</v>
      </c>
      <c r="F1798" s="246">
        <v>30</v>
      </c>
      <c r="G1798" s="246"/>
      <c r="H1798" s="246"/>
      <c r="I1798" s="26">
        <v>10000000</v>
      </c>
      <c r="J1798" s="24"/>
      <c r="K1798" s="27">
        <v>10000000</v>
      </c>
      <c r="L1798"/>
      <c r="M1798"/>
      <c r="N1798"/>
      <c r="O1798" s="65"/>
      <c r="P1798" s="75"/>
      <c r="Q1798" s="65"/>
    </row>
    <row r="1799" spans="2:17" ht="24" customHeight="1" thickTop="1" x14ac:dyDescent="0.2">
      <c r="B1799" s="13">
        <v>28</v>
      </c>
      <c r="C1799" s="234" t="s">
        <v>2084</v>
      </c>
      <c r="D1799" s="25" t="s">
        <v>2085</v>
      </c>
      <c r="E1799" s="25">
        <v>5141100001</v>
      </c>
      <c r="F1799" s="247">
        <v>30</v>
      </c>
      <c r="G1799" s="247"/>
      <c r="H1799" s="247"/>
      <c r="I1799" s="25">
        <v>7000000</v>
      </c>
      <c r="J1799" s="22"/>
      <c r="K1799" s="22">
        <v>7000000</v>
      </c>
      <c r="L1799"/>
      <c r="M1799"/>
      <c r="N1799"/>
      <c r="O1799" s="65"/>
      <c r="P1799" s="75"/>
      <c r="Q1799" s="65"/>
    </row>
    <row r="1800" spans="2:17" ht="24" customHeight="1" x14ac:dyDescent="0.2">
      <c r="B1800" s="8">
        <v>29</v>
      </c>
      <c r="C1800" s="235"/>
      <c r="D1800" s="9" t="s">
        <v>2086</v>
      </c>
      <c r="E1800" s="9">
        <v>5141100002</v>
      </c>
      <c r="F1800" s="245">
        <v>30</v>
      </c>
      <c r="G1800" s="245"/>
      <c r="H1800" s="245"/>
      <c r="I1800" s="9">
        <v>8000000</v>
      </c>
      <c r="J1800" s="11"/>
      <c r="K1800" s="19">
        <v>8000000</v>
      </c>
      <c r="L1800"/>
      <c r="M1800"/>
      <c r="N1800"/>
      <c r="O1800" s="65"/>
      <c r="P1800" s="75"/>
      <c r="Q1800" s="65"/>
    </row>
    <row r="1801" spans="2:17" ht="24" customHeight="1" x14ac:dyDescent="0.2">
      <c r="B1801" s="13">
        <v>30</v>
      </c>
      <c r="C1801" s="235"/>
      <c r="D1801" s="14" t="s">
        <v>2087</v>
      </c>
      <c r="E1801" s="14">
        <v>5141100003</v>
      </c>
      <c r="F1801" s="244">
        <v>30</v>
      </c>
      <c r="G1801" s="244"/>
      <c r="H1801" s="244"/>
      <c r="I1801" s="14">
        <v>6500000</v>
      </c>
      <c r="J1801" s="11"/>
      <c r="K1801" s="11">
        <v>6500000</v>
      </c>
      <c r="L1801"/>
      <c r="M1801"/>
      <c r="N1801"/>
      <c r="O1801" s="65"/>
      <c r="P1801" s="75"/>
      <c r="Q1801" s="65"/>
    </row>
    <row r="1802" spans="2:17" ht="24" customHeight="1" x14ac:dyDescent="0.2">
      <c r="B1802" s="8">
        <v>31</v>
      </c>
      <c r="C1802" s="235"/>
      <c r="D1802" s="9" t="s">
        <v>2088</v>
      </c>
      <c r="E1802" s="9">
        <v>5141100004</v>
      </c>
      <c r="F1802" s="245">
        <v>30</v>
      </c>
      <c r="G1802" s="245"/>
      <c r="H1802" s="245"/>
      <c r="I1802" s="9">
        <v>7000000</v>
      </c>
      <c r="J1802" s="11"/>
      <c r="K1802" s="19">
        <v>7000000</v>
      </c>
      <c r="L1802"/>
      <c r="M1802"/>
      <c r="N1802"/>
      <c r="O1802" s="65"/>
      <c r="P1802" s="75"/>
      <c r="Q1802" s="65"/>
    </row>
    <row r="1803" spans="2:17" ht="24" customHeight="1" x14ac:dyDescent="0.2">
      <c r="B1803" s="13">
        <v>32</v>
      </c>
      <c r="C1803" s="235"/>
      <c r="D1803" s="14" t="s">
        <v>2089</v>
      </c>
      <c r="E1803" s="14">
        <v>5141100005</v>
      </c>
      <c r="F1803" s="244">
        <v>30</v>
      </c>
      <c r="G1803" s="244"/>
      <c r="H1803" s="244"/>
      <c r="I1803" s="14">
        <v>13500000</v>
      </c>
      <c r="J1803" s="11"/>
      <c r="K1803" s="11">
        <v>13500000</v>
      </c>
      <c r="L1803"/>
      <c r="M1803"/>
      <c r="N1803"/>
      <c r="O1803" s="65"/>
      <c r="P1803" s="75"/>
      <c r="Q1803" s="65"/>
    </row>
    <row r="1804" spans="2:17" ht="24" customHeight="1" x14ac:dyDescent="0.2">
      <c r="B1804" s="8">
        <v>33</v>
      </c>
      <c r="C1804" s="235"/>
      <c r="D1804" s="9" t="s">
        <v>2090</v>
      </c>
      <c r="E1804" s="9">
        <v>5141100006</v>
      </c>
      <c r="F1804" s="245">
        <v>30</v>
      </c>
      <c r="G1804" s="245"/>
      <c r="H1804" s="245"/>
      <c r="I1804" s="9">
        <v>11000000</v>
      </c>
      <c r="J1804" s="11"/>
      <c r="K1804" s="19">
        <v>11000000</v>
      </c>
      <c r="L1804"/>
      <c r="M1804"/>
      <c r="N1804"/>
      <c r="O1804" s="65"/>
      <c r="P1804" s="75"/>
      <c r="Q1804" s="65"/>
    </row>
    <row r="1805" spans="2:17" ht="24" customHeight="1" x14ac:dyDescent="0.2">
      <c r="B1805" s="13">
        <v>34</v>
      </c>
      <c r="C1805" s="235"/>
      <c r="D1805" s="14" t="s">
        <v>2091</v>
      </c>
      <c r="E1805" s="14">
        <v>5141100007</v>
      </c>
      <c r="F1805" s="244">
        <v>30</v>
      </c>
      <c r="G1805" s="244"/>
      <c r="H1805" s="244"/>
      <c r="I1805" s="14">
        <v>13000000</v>
      </c>
      <c r="J1805" s="11"/>
      <c r="K1805" s="11">
        <v>13000000</v>
      </c>
      <c r="L1805"/>
      <c r="M1805"/>
      <c r="N1805"/>
      <c r="O1805" s="65"/>
      <c r="P1805" s="75"/>
      <c r="Q1805" s="65"/>
    </row>
    <row r="1806" spans="2:17" ht="24" customHeight="1" x14ac:dyDescent="0.2">
      <c r="B1806" s="8">
        <v>35</v>
      </c>
      <c r="C1806" s="235"/>
      <c r="D1806" s="9" t="s">
        <v>2092</v>
      </c>
      <c r="E1806" s="9">
        <v>5141100008</v>
      </c>
      <c r="F1806" s="245">
        <v>30</v>
      </c>
      <c r="G1806" s="245"/>
      <c r="H1806" s="245"/>
      <c r="I1806" s="9">
        <v>8000000</v>
      </c>
      <c r="J1806" s="11"/>
      <c r="K1806" s="19">
        <v>8000000</v>
      </c>
      <c r="L1806"/>
      <c r="M1806"/>
      <c r="N1806"/>
      <c r="O1806" s="65"/>
      <c r="P1806" s="75"/>
      <c r="Q1806" s="65"/>
    </row>
    <row r="1807" spans="2:17" ht="24" customHeight="1" thickBot="1" x14ac:dyDescent="0.25">
      <c r="B1807" s="13">
        <v>36</v>
      </c>
      <c r="C1807" s="236"/>
      <c r="D1807" s="21" t="s">
        <v>2093</v>
      </c>
      <c r="E1807" s="21">
        <v>5141100009</v>
      </c>
      <c r="F1807" s="248">
        <v>30</v>
      </c>
      <c r="G1807" s="248"/>
      <c r="H1807" s="248"/>
      <c r="I1807" s="21">
        <v>9500000</v>
      </c>
      <c r="J1807" s="24"/>
      <c r="K1807" s="24">
        <v>9500000</v>
      </c>
      <c r="L1807"/>
      <c r="M1807"/>
      <c r="N1807"/>
      <c r="O1807" s="65"/>
      <c r="P1807" s="75"/>
      <c r="Q1807" s="65"/>
    </row>
    <row r="1808" spans="2:17" ht="24" customHeight="1" thickTop="1" x14ac:dyDescent="0.2">
      <c r="B1808" s="8">
        <v>37</v>
      </c>
      <c r="C1808" s="237" t="s">
        <v>2094</v>
      </c>
      <c r="D1808" s="20" t="s">
        <v>2095</v>
      </c>
      <c r="E1808" s="20">
        <v>5141200001</v>
      </c>
      <c r="F1808" s="249">
        <v>30</v>
      </c>
      <c r="G1808" s="249"/>
      <c r="H1808" s="249"/>
      <c r="I1808" s="20">
        <v>9500000</v>
      </c>
      <c r="J1808" s="22"/>
      <c r="K1808" s="23">
        <v>9500000</v>
      </c>
      <c r="L1808"/>
      <c r="M1808"/>
      <c r="N1808"/>
      <c r="O1808" s="65"/>
      <c r="P1808" s="75"/>
      <c r="Q1808" s="65"/>
    </row>
    <row r="1809" spans="2:17" ht="24" customHeight="1" x14ac:dyDescent="0.2">
      <c r="B1809" s="13">
        <v>38</v>
      </c>
      <c r="C1809" s="238"/>
      <c r="D1809" s="14" t="s">
        <v>2096</v>
      </c>
      <c r="E1809" s="14">
        <v>5142100001</v>
      </c>
      <c r="F1809" s="244">
        <v>30</v>
      </c>
      <c r="G1809" s="244"/>
      <c r="H1809" s="244"/>
      <c r="I1809" s="14">
        <v>11500000</v>
      </c>
      <c r="J1809" s="11"/>
      <c r="K1809" s="11">
        <v>11500000</v>
      </c>
      <c r="L1809"/>
      <c r="M1809"/>
      <c r="N1809"/>
      <c r="O1809" s="65"/>
      <c r="P1809" s="75"/>
      <c r="Q1809" s="65"/>
    </row>
    <row r="1810" spans="2:17" ht="24" customHeight="1" x14ac:dyDescent="0.2">
      <c r="B1810" s="8">
        <v>39</v>
      </c>
      <c r="C1810" s="238"/>
      <c r="D1810" s="9" t="s">
        <v>2097</v>
      </c>
      <c r="E1810" s="9">
        <v>5142100002</v>
      </c>
      <c r="F1810" s="245">
        <v>30</v>
      </c>
      <c r="G1810" s="245"/>
      <c r="H1810" s="245"/>
      <c r="I1810" s="9">
        <v>14000000</v>
      </c>
      <c r="J1810" s="11"/>
      <c r="K1810" s="19">
        <v>14000000</v>
      </c>
      <c r="L1810"/>
      <c r="M1810"/>
      <c r="N1810"/>
      <c r="O1810" s="65"/>
      <c r="P1810" s="75"/>
      <c r="Q1810" s="65"/>
    </row>
    <row r="1811" spans="2:17" ht="24" customHeight="1" x14ac:dyDescent="0.2">
      <c r="B1811" s="13">
        <v>40</v>
      </c>
      <c r="C1811" s="238"/>
      <c r="D1811" s="14" t="s">
        <v>2098</v>
      </c>
      <c r="E1811" s="14">
        <v>5142100003</v>
      </c>
      <c r="F1811" s="244">
        <v>30</v>
      </c>
      <c r="G1811" s="244"/>
      <c r="H1811" s="244"/>
      <c r="I1811" s="14">
        <v>22000000</v>
      </c>
      <c r="J1811" s="11"/>
      <c r="K1811" s="11">
        <v>22000000</v>
      </c>
      <c r="L1811"/>
      <c r="M1811"/>
      <c r="N1811"/>
      <c r="O1811" s="65"/>
      <c r="P1811" s="75"/>
      <c r="Q1811" s="65"/>
    </row>
    <row r="1812" spans="2:17" ht="24" customHeight="1" thickBot="1" x14ac:dyDescent="0.25">
      <c r="B1812" s="8">
        <v>41</v>
      </c>
      <c r="C1812" s="238"/>
      <c r="D1812" s="26" t="s">
        <v>2099</v>
      </c>
      <c r="E1812" s="26">
        <v>5142100004</v>
      </c>
      <c r="F1812" s="246">
        <v>30</v>
      </c>
      <c r="G1812" s="246"/>
      <c r="H1812" s="246"/>
      <c r="I1812" s="26">
        <v>10500000</v>
      </c>
      <c r="J1812" s="24"/>
      <c r="K1812" s="27">
        <v>10500000</v>
      </c>
      <c r="L1812"/>
      <c r="M1812"/>
      <c r="N1812"/>
      <c r="O1812" s="65"/>
      <c r="P1812" s="75"/>
      <c r="Q1812" s="65"/>
    </row>
    <row r="1813" spans="2:17" ht="24" customHeight="1" thickTop="1" x14ac:dyDescent="0.2">
      <c r="B1813" s="13">
        <v>42</v>
      </c>
      <c r="C1813" s="235" t="s">
        <v>2100</v>
      </c>
      <c r="D1813" s="25" t="s">
        <v>2101</v>
      </c>
      <c r="E1813" s="25">
        <v>5142200001</v>
      </c>
      <c r="F1813" s="247">
        <v>30</v>
      </c>
      <c r="G1813" s="247"/>
      <c r="H1813" s="247"/>
      <c r="I1813" s="25">
        <v>36500000</v>
      </c>
      <c r="J1813" s="22"/>
      <c r="K1813" s="22">
        <v>36500000</v>
      </c>
      <c r="L1813"/>
      <c r="M1813"/>
      <c r="N1813"/>
      <c r="O1813" s="65"/>
      <c r="P1813" s="75"/>
      <c r="Q1813" s="65"/>
    </row>
    <row r="1814" spans="2:17" ht="24" customHeight="1" x14ac:dyDescent="0.2">
      <c r="B1814" s="8">
        <v>43</v>
      </c>
      <c r="C1814" s="235"/>
      <c r="D1814" s="9" t="s">
        <v>2102</v>
      </c>
      <c r="E1814" s="9">
        <v>5142200002</v>
      </c>
      <c r="F1814" s="245">
        <v>30</v>
      </c>
      <c r="G1814" s="245"/>
      <c r="H1814" s="245"/>
      <c r="I1814" s="9">
        <v>10000000</v>
      </c>
      <c r="J1814" s="11"/>
      <c r="K1814" s="19">
        <v>10000000</v>
      </c>
      <c r="L1814"/>
      <c r="M1814"/>
      <c r="N1814"/>
      <c r="O1814" s="65"/>
      <c r="P1814" s="75"/>
      <c r="Q1814" s="65"/>
    </row>
    <row r="1815" spans="2:17" ht="24" customHeight="1" x14ac:dyDescent="0.2">
      <c r="B1815" s="13">
        <v>44</v>
      </c>
      <c r="C1815" s="235"/>
      <c r="D1815" s="14" t="s">
        <v>2103</v>
      </c>
      <c r="E1815" s="14">
        <v>5142200003</v>
      </c>
      <c r="F1815" s="244">
        <v>30</v>
      </c>
      <c r="G1815" s="244"/>
      <c r="H1815" s="244"/>
      <c r="I1815" s="14">
        <v>17000000</v>
      </c>
      <c r="J1815" s="11"/>
      <c r="K1815" s="11">
        <v>17000000</v>
      </c>
      <c r="L1815"/>
      <c r="M1815"/>
      <c r="N1815"/>
      <c r="O1815" s="65"/>
      <c r="P1815" s="75"/>
      <c r="Q1815" s="65"/>
    </row>
    <row r="1816" spans="2:17" ht="24" customHeight="1" x14ac:dyDescent="0.2">
      <c r="B1816" s="8">
        <v>45</v>
      </c>
      <c r="C1816" s="235"/>
      <c r="D1816" s="9" t="s">
        <v>2104</v>
      </c>
      <c r="E1816" s="9">
        <v>5142200004</v>
      </c>
      <c r="F1816" s="245">
        <v>30</v>
      </c>
      <c r="G1816" s="245"/>
      <c r="H1816" s="245"/>
      <c r="I1816" s="9">
        <v>13500000</v>
      </c>
      <c r="J1816" s="11"/>
      <c r="K1816" s="19">
        <v>13500000</v>
      </c>
      <c r="L1816"/>
      <c r="M1816"/>
      <c r="N1816"/>
      <c r="O1816" s="65"/>
      <c r="P1816" s="75"/>
      <c r="Q1816" s="65"/>
    </row>
    <row r="1817" spans="2:17" ht="24" customHeight="1" x14ac:dyDescent="0.2">
      <c r="B1817" s="13">
        <v>46</v>
      </c>
      <c r="C1817" s="235"/>
      <c r="D1817" s="14" t="s">
        <v>2105</v>
      </c>
      <c r="E1817" s="14">
        <v>5142200005</v>
      </c>
      <c r="F1817" s="244">
        <v>30</v>
      </c>
      <c r="G1817" s="244"/>
      <c r="H1817" s="244"/>
      <c r="I1817" s="14">
        <v>26000000</v>
      </c>
      <c r="J1817" s="11"/>
      <c r="K1817" s="11">
        <v>26000000</v>
      </c>
      <c r="L1817"/>
      <c r="M1817"/>
      <c r="N1817"/>
      <c r="O1817" s="65"/>
      <c r="P1817" s="75"/>
      <c r="Q1817" s="65"/>
    </row>
    <row r="1818" spans="2:17" ht="24" customHeight="1" x14ac:dyDescent="0.2">
      <c r="B1818" s="8">
        <v>47</v>
      </c>
      <c r="C1818" s="235"/>
      <c r="D1818" s="9" t="s">
        <v>2106</v>
      </c>
      <c r="E1818" s="9">
        <v>5142200006</v>
      </c>
      <c r="F1818" s="245">
        <v>30</v>
      </c>
      <c r="G1818" s="245"/>
      <c r="H1818" s="245"/>
      <c r="I1818" s="9">
        <v>30000000</v>
      </c>
      <c r="J1818" s="11"/>
      <c r="K1818" s="19">
        <v>30000000</v>
      </c>
      <c r="L1818"/>
      <c r="M1818"/>
      <c r="N1818"/>
      <c r="O1818" s="65"/>
      <c r="P1818" s="75"/>
      <c r="Q1818" s="65"/>
    </row>
    <row r="1819" spans="2:17" ht="24" customHeight="1" thickBot="1" x14ac:dyDescent="0.25">
      <c r="B1819" s="13">
        <v>48</v>
      </c>
      <c r="C1819" s="235"/>
      <c r="D1819" s="21" t="s">
        <v>2107</v>
      </c>
      <c r="E1819" s="14">
        <v>5142200007</v>
      </c>
      <c r="F1819" s="244">
        <v>30</v>
      </c>
      <c r="G1819" s="244"/>
      <c r="H1819" s="244"/>
      <c r="I1819" s="14">
        <v>15500000</v>
      </c>
      <c r="J1819" s="11"/>
      <c r="K1819" s="11">
        <v>15500000</v>
      </c>
      <c r="L1819"/>
      <c r="M1819"/>
      <c r="N1819"/>
      <c r="O1819" s="65"/>
      <c r="P1819" s="75"/>
      <c r="Q1819" s="65"/>
    </row>
    <row r="1820" spans="2:17" ht="24" customHeight="1" thickTop="1" x14ac:dyDescent="0.2">
      <c r="B1820" s="8">
        <v>49</v>
      </c>
      <c r="C1820" s="238" t="s">
        <v>2108</v>
      </c>
      <c r="D1820" s="20" t="s">
        <v>2109</v>
      </c>
      <c r="E1820" s="9">
        <v>5142300001</v>
      </c>
      <c r="F1820" s="245">
        <v>30</v>
      </c>
      <c r="G1820" s="245"/>
      <c r="H1820" s="245"/>
      <c r="I1820" s="9">
        <v>13500000</v>
      </c>
      <c r="J1820" s="11"/>
      <c r="K1820" s="19">
        <v>13500000</v>
      </c>
      <c r="L1820"/>
      <c r="M1820"/>
      <c r="N1820"/>
      <c r="O1820" s="65"/>
      <c r="P1820" s="75"/>
      <c r="Q1820" s="65"/>
    </row>
    <row r="1821" spans="2:17" ht="24" customHeight="1" x14ac:dyDescent="0.2">
      <c r="B1821" s="13">
        <v>50</v>
      </c>
      <c r="C1821" s="250"/>
      <c r="D1821" s="14" t="s">
        <v>2110</v>
      </c>
      <c r="E1821" s="14">
        <v>5142300002</v>
      </c>
      <c r="F1821" s="244">
        <v>30</v>
      </c>
      <c r="G1821" s="244"/>
      <c r="H1821" s="244"/>
      <c r="I1821" s="14">
        <v>19000000</v>
      </c>
      <c r="J1821" s="11"/>
      <c r="K1821" s="11">
        <v>19000000</v>
      </c>
      <c r="L1821"/>
      <c r="M1821"/>
      <c r="N1821"/>
      <c r="O1821" s="65"/>
      <c r="P1821" s="75"/>
      <c r="Q1821" s="65"/>
    </row>
    <row r="1822" spans="2:17" ht="24" customHeight="1" x14ac:dyDescent="0.2">
      <c r="B1822" s="8">
        <v>51</v>
      </c>
      <c r="C1822" s="250"/>
      <c r="D1822" s="9" t="s">
        <v>2111</v>
      </c>
      <c r="E1822" s="9">
        <v>5142300003</v>
      </c>
      <c r="F1822" s="245">
        <v>30</v>
      </c>
      <c r="G1822" s="245"/>
      <c r="H1822" s="245"/>
      <c r="I1822" s="9">
        <v>16000000</v>
      </c>
      <c r="J1822" s="11"/>
      <c r="K1822" s="19">
        <v>16000000</v>
      </c>
      <c r="L1822"/>
      <c r="M1822"/>
      <c r="N1822"/>
      <c r="O1822" s="65"/>
      <c r="P1822" s="75"/>
      <c r="Q1822" s="65"/>
    </row>
    <row r="1823" spans="2:17" ht="24" customHeight="1" x14ac:dyDescent="0.2">
      <c r="B1823" s="13">
        <v>52</v>
      </c>
      <c r="C1823" s="250"/>
      <c r="D1823" s="14" t="s">
        <v>2112</v>
      </c>
      <c r="E1823" s="14">
        <v>5142300004</v>
      </c>
      <c r="F1823" s="244">
        <v>30</v>
      </c>
      <c r="G1823" s="244"/>
      <c r="H1823" s="244"/>
      <c r="I1823" s="14">
        <v>12000000</v>
      </c>
      <c r="J1823" s="11"/>
      <c r="K1823" s="11">
        <v>12000000</v>
      </c>
      <c r="L1823"/>
      <c r="M1823"/>
      <c r="N1823"/>
      <c r="O1823" s="65"/>
      <c r="P1823" s="75"/>
      <c r="Q1823" s="65"/>
    </row>
    <row r="1824" spans="2:17" ht="24" customHeight="1" thickBot="1" x14ac:dyDescent="0.25">
      <c r="B1824" s="8">
        <v>53</v>
      </c>
      <c r="C1824" s="251"/>
      <c r="D1824" s="26" t="s">
        <v>2113</v>
      </c>
      <c r="E1824" s="26">
        <v>5142300005</v>
      </c>
      <c r="F1824" s="246">
        <v>30</v>
      </c>
      <c r="G1824" s="246"/>
      <c r="H1824" s="246"/>
      <c r="I1824" s="26">
        <v>8000000</v>
      </c>
      <c r="J1824" s="24"/>
      <c r="K1824" s="27">
        <v>8000000</v>
      </c>
      <c r="L1824"/>
      <c r="M1824"/>
      <c r="N1824"/>
      <c r="O1824" s="65"/>
      <c r="P1824" s="75"/>
      <c r="Q1824" s="65"/>
    </row>
    <row r="1825" spans="2:17" ht="24" customHeight="1" thickTop="1" x14ac:dyDescent="0.2">
      <c r="B1825" s="13">
        <v>54</v>
      </c>
      <c r="C1825" s="234" t="s">
        <v>2114</v>
      </c>
      <c r="D1825" s="25" t="s">
        <v>2115</v>
      </c>
      <c r="E1825" s="25">
        <v>1439100001</v>
      </c>
      <c r="F1825" s="247">
        <v>30</v>
      </c>
      <c r="G1825" s="247"/>
      <c r="H1825" s="247"/>
      <c r="I1825" s="25">
        <v>12000000</v>
      </c>
      <c r="J1825" s="22"/>
      <c r="K1825" s="22">
        <v>12000000</v>
      </c>
      <c r="L1825"/>
      <c r="M1825"/>
      <c r="N1825"/>
      <c r="O1825" s="65"/>
      <c r="P1825" s="75"/>
      <c r="Q1825" s="65"/>
    </row>
    <row r="1826" spans="2:17" ht="24" customHeight="1" x14ac:dyDescent="0.2">
      <c r="B1826" s="8">
        <v>55</v>
      </c>
      <c r="C1826" s="250"/>
      <c r="D1826" s="9" t="s">
        <v>2116</v>
      </c>
      <c r="E1826" s="9">
        <v>1439100002</v>
      </c>
      <c r="F1826" s="245">
        <v>30</v>
      </c>
      <c r="G1826" s="245"/>
      <c r="H1826" s="245"/>
      <c r="I1826" s="9">
        <v>11000000</v>
      </c>
      <c r="J1826" s="11"/>
      <c r="K1826" s="19">
        <v>11000000</v>
      </c>
      <c r="L1826"/>
      <c r="M1826"/>
      <c r="N1826"/>
      <c r="O1826" s="65"/>
      <c r="P1826" s="75"/>
      <c r="Q1826" s="65"/>
    </row>
    <row r="1827" spans="2:17" ht="24" customHeight="1" x14ac:dyDescent="0.2">
      <c r="B1827" s="13">
        <v>56</v>
      </c>
      <c r="C1827" s="250"/>
      <c r="D1827" s="14" t="s">
        <v>2117</v>
      </c>
      <c r="E1827" s="14">
        <v>1439100003</v>
      </c>
      <c r="F1827" s="244">
        <v>30</v>
      </c>
      <c r="G1827" s="244"/>
      <c r="H1827" s="244"/>
      <c r="I1827" s="14">
        <v>11000000</v>
      </c>
      <c r="J1827" s="11"/>
      <c r="K1827" s="11">
        <v>11000000</v>
      </c>
      <c r="L1827"/>
      <c r="M1827"/>
      <c r="N1827"/>
      <c r="O1827" s="65"/>
      <c r="P1827" s="75"/>
      <c r="Q1827" s="65"/>
    </row>
    <row r="1828" spans="2:17" ht="24" customHeight="1" x14ac:dyDescent="0.2">
      <c r="B1828" s="8">
        <v>57</v>
      </c>
      <c r="C1828" s="250"/>
      <c r="D1828" s="9" t="s">
        <v>2118</v>
      </c>
      <c r="E1828" s="9">
        <v>1439100004</v>
      </c>
      <c r="F1828" s="245">
        <v>30</v>
      </c>
      <c r="G1828" s="245"/>
      <c r="H1828" s="245"/>
      <c r="I1828" s="9">
        <v>12000000</v>
      </c>
      <c r="J1828" s="11"/>
      <c r="K1828" s="19">
        <v>12000000</v>
      </c>
      <c r="L1828"/>
      <c r="M1828"/>
      <c r="N1828"/>
      <c r="O1828" s="65"/>
      <c r="P1828" s="75"/>
      <c r="Q1828" s="65"/>
    </row>
    <row r="1829" spans="2:17" ht="24" customHeight="1" x14ac:dyDescent="0.2">
      <c r="B1829" s="13">
        <v>58</v>
      </c>
      <c r="C1829" s="250"/>
      <c r="D1829" s="14" t="s">
        <v>2119</v>
      </c>
      <c r="E1829" s="14">
        <v>1439100005</v>
      </c>
      <c r="F1829" s="244">
        <v>30</v>
      </c>
      <c r="G1829" s="244"/>
      <c r="H1829" s="244"/>
      <c r="I1829" s="14">
        <v>12500000</v>
      </c>
      <c r="J1829" s="11"/>
      <c r="K1829" s="11">
        <v>12500000</v>
      </c>
      <c r="L1829"/>
      <c r="M1829"/>
      <c r="N1829"/>
      <c r="O1829" s="65"/>
      <c r="P1829" s="75"/>
      <c r="Q1829" s="65"/>
    </row>
    <row r="1830" spans="2:17" ht="24" customHeight="1" x14ac:dyDescent="0.2">
      <c r="B1830" s="8">
        <v>59</v>
      </c>
      <c r="C1830" s="250"/>
      <c r="D1830" s="9" t="s">
        <v>2120</v>
      </c>
      <c r="E1830" s="9">
        <v>1439100006</v>
      </c>
      <c r="F1830" s="245">
        <v>30</v>
      </c>
      <c r="G1830" s="245"/>
      <c r="H1830" s="245"/>
      <c r="I1830" s="9">
        <v>6500000</v>
      </c>
      <c r="J1830" s="11"/>
      <c r="K1830" s="19">
        <v>6500000</v>
      </c>
      <c r="L1830"/>
      <c r="M1830"/>
      <c r="N1830"/>
      <c r="O1830" s="65"/>
      <c r="P1830" s="75"/>
      <c r="Q1830" s="65"/>
    </row>
    <row r="1831" spans="2:17" ht="24" customHeight="1" x14ac:dyDescent="0.2">
      <c r="B1831" s="13">
        <v>60</v>
      </c>
      <c r="C1831" s="250"/>
      <c r="D1831" s="14" t="s">
        <v>2121</v>
      </c>
      <c r="E1831" s="14">
        <v>1439100007</v>
      </c>
      <c r="F1831" s="244">
        <v>30</v>
      </c>
      <c r="G1831" s="244"/>
      <c r="H1831" s="244"/>
      <c r="I1831" s="14">
        <v>6500000</v>
      </c>
      <c r="J1831" s="11"/>
      <c r="K1831" s="11">
        <v>6500000</v>
      </c>
      <c r="L1831"/>
      <c r="M1831"/>
      <c r="N1831"/>
      <c r="O1831" s="65"/>
      <c r="P1831" s="75"/>
      <c r="Q1831" s="65"/>
    </row>
    <row r="1832" spans="2:17" ht="24" customHeight="1" x14ac:dyDescent="0.2">
      <c r="B1832" s="243" t="s">
        <v>2169</v>
      </c>
      <c r="C1832" s="243"/>
      <c r="D1832" s="243"/>
      <c r="E1832" s="243"/>
      <c r="F1832" s="243"/>
      <c r="G1832" s="243"/>
      <c r="H1832" s="243"/>
      <c r="I1832" s="243"/>
      <c r="J1832" s="243"/>
      <c r="K1832" s="243"/>
      <c r="L1832"/>
      <c r="M1832"/>
      <c r="N1832"/>
      <c r="O1832" s="65"/>
      <c r="P1832" s="75"/>
      <c r="Q1832" s="65"/>
    </row>
    <row r="1833" spans="2:17" ht="24" customHeight="1" x14ac:dyDescent="0.2">
      <c r="B1833" s="13">
        <v>61</v>
      </c>
      <c r="C1833" s="252"/>
      <c r="D1833" s="14" t="s">
        <v>2130</v>
      </c>
      <c r="E1833" s="14">
        <v>5142600081</v>
      </c>
      <c r="F1833" s="244">
        <v>30</v>
      </c>
      <c r="G1833" s="244"/>
      <c r="H1833" s="244"/>
      <c r="I1833" s="14"/>
      <c r="J1833" s="11"/>
      <c r="K1833" s="11">
        <v>20000000</v>
      </c>
      <c r="L1833"/>
      <c r="M1833"/>
      <c r="N1833"/>
      <c r="O1833" s="65">
        <v>20000000</v>
      </c>
      <c r="P1833" s="75">
        <f>(O1833-K1833)/K1833</f>
        <v>0</v>
      </c>
      <c r="Q1833" s="65"/>
    </row>
    <row r="1834" spans="2:17" ht="24" customHeight="1" x14ac:dyDescent="0.2">
      <c r="B1834" s="8">
        <v>62</v>
      </c>
      <c r="C1834" s="253"/>
      <c r="D1834" s="9" t="s">
        <v>2131</v>
      </c>
      <c r="E1834" s="9">
        <v>5142600082</v>
      </c>
      <c r="F1834" s="245">
        <v>30</v>
      </c>
      <c r="G1834" s="245"/>
      <c r="H1834" s="245"/>
      <c r="I1834" s="9"/>
      <c r="J1834" s="11"/>
      <c r="K1834" s="19">
        <v>12000000</v>
      </c>
      <c r="L1834"/>
      <c r="M1834"/>
      <c r="N1834"/>
      <c r="O1834" s="65">
        <v>15000000</v>
      </c>
      <c r="P1834" s="75">
        <f t="shared" ref="P1834:P1872" si="100">(O1834-K1834)/K1834</f>
        <v>0.25</v>
      </c>
      <c r="Q1834" s="65"/>
    </row>
    <row r="1835" spans="2:17" ht="24" customHeight="1" x14ac:dyDescent="0.2">
      <c r="B1835" s="13">
        <v>63</v>
      </c>
      <c r="C1835" s="253"/>
      <c r="D1835" s="14" t="s">
        <v>2132</v>
      </c>
      <c r="E1835" s="14">
        <v>5142600083</v>
      </c>
      <c r="F1835" s="244">
        <v>30</v>
      </c>
      <c r="G1835" s="244"/>
      <c r="H1835" s="244"/>
      <c r="I1835" s="14"/>
      <c r="J1835" s="11"/>
      <c r="K1835" s="11">
        <v>9000000</v>
      </c>
      <c r="L1835"/>
      <c r="M1835"/>
      <c r="N1835"/>
      <c r="O1835" s="65">
        <v>9000000</v>
      </c>
      <c r="P1835" s="75">
        <f t="shared" si="100"/>
        <v>0</v>
      </c>
      <c r="Q1835" s="65"/>
    </row>
    <row r="1836" spans="2:17" ht="24" customHeight="1" x14ac:dyDescent="0.2">
      <c r="B1836" s="8">
        <v>64</v>
      </c>
      <c r="C1836" s="253"/>
      <c r="D1836" s="9" t="s">
        <v>2099</v>
      </c>
      <c r="E1836" s="9">
        <v>514220570060011</v>
      </c>
      <c r="F1836" s="245">
        <v>43</v>
      </c>
      <c r="G1836" s="245"/>
      <c r="H1836" s="245"/>
      <c r="I1836" s="9"/>
      <c r="J1836" s="11"/>
      <c r="K1836" s="19">
        <v>8500000</v>
      </c>
      <c r="L1836"/>
      <c r="M1836"/>
      <c r="N1836"/>
      <c r="O1836" s="65"/>
      <c r="P1836" s="75"/>
      <c r="Q1836" s="65"/>
    </row>
    <row r="1837" spans="2:17" ht="24" customHeight="1" x14ac:dyDescent="0.2">
      <c r="B1837" s="13">
        <v>65</v>
      </c>
      <c r="C1837" s="253"/>
      <c r="D1837" s="14" t="s">
        <v>2133</v>
      </c>
      <c r="E1837" s="14">
        <v>5142600084</v>
      </c>
      <c r="F1837" s="244">
        <v>30</v>
      </c>
      <c r="G1837" s="244"/>
      <c r="H1837" s="244"/>
      <c r="I1837" s="14"/>
      <c r="J1837" s="11"/>
      <c r="K1837" s="11">
        <v>8500000</v>
      </c>
      <c r="L1837"/>
      <c r="M1837"/>
      <c r="N1837"/>
      <c r="O1837" s="65">
        <v>30000000</v>
      </c>
      <c r="P1837" s="75">
        <f t="shared" si="100"/>
        <v>2.5294117647058822</v>
      </c>
      <c r="Q1837" s="65"/>
    </row>
    <row r="1838" spans="2:17" ht="24" customHeight="1" x14ac:dyDescent="0.2">
      <c r="B1838" s="8">
        <v>66</v>
      </c>
      <c r="C1838" s="253"/>
      <c r="D1838" s="9" t="s">
        <v>2134</v>
      </c>
      <c r="E1838" s="9">
        <v>5142600090</v>
      </c>
      <c r="F1838" s="245">
        <v>30</v>
      </c>
      <c r="G1838" s="245"/>
      <c r="H1838" s="245"/>
      <c r="I1838" s="9"/>
      <c r="J1838" s="11"/>
      <c r="K1838" s="19">
        <v>20000000</v>
      </c>
      <c r="L1838"/>
      <c r="M1838"/>
      <c r="N1838"/>
      <c r="O1838" s="65">
        <v>25000000</v>
      </c>
      <c r="P1838" s="75">
        <f t="shared" si="100"/>
        <v>0.25</v>
      </c>
      <c r="Q1838" s="65"/>
    </row>
    <row r="1839" spans="2:17" ht="24" customHeight="1" x14ac:dyDescent="0.2">
      <c r="B1839" s="13">
        <v>67</v>
      </c>
      <c r="C1839" s="253"/>
      <c r="D1839" s="14" t="s">
        <v>2135</v>
      </c>
      <c r="E1839" s="14">
        <v>5142600085</v>
      </c>
      <c r="F1839" s="244">
        <v>30</v>
      </c>
      <c r="G1839" s="244"/>
      <c r="H1839" s="244"/>
      <c r="I1839" s="14"/>
      <c r="J1839" s="11"/>
      <c r="K1839" s="11">
        <v>19500000</v>
      </c>
      <c r="O1839" s="65">
        <v>19500000</v>
      </c>
      <c r="P1839" s="75">
        <f t="shared" si="100"/>
        <v>0</v>
      </c>
    </row>
    <row r="1840" spans="2:17" ht="24" customHeight="1" x14ac:dyDescent="0.2">
      <c r="B1840" s="8">
        <v>68</v>
      </c>
      <c r="C1840" s="253"/>
      <c r="D1840" s="9" t="s">
        <v>2136</v>
      </c>
      <c r="E1840" s="9">
        <v>5142600086</v>
      </c>
      <c r="F1840" s="245">
        <v>30</v>
      </c>
      <c r="G1840" s="245"/>
      <c r="H1840" s="245"/>
      <c r="I1840" s="9"/>
      <c r="J1840" s="11"/>
      <c r="K1840" s="19">
        <v>9000000</v>
      </c>
      <c r="O1840" s="65">
        <v>9000000</v>
      </c>
      <c r="P1840" s="75">
        <f t="shared" si="100"/>
        <v>0</v>
      </c>
    </row>
    <row r="1841" spans="2:16" ht="24" customHeight="1" x14ac:dyDescent="0.2">
      <c r="B1841" s="13">
        <v>69</v>
      </c>
      <c r="C1841" s="253"/>
      <c r="D1841" s="14" t="s">
        <v>2137</v>
      </c>
      <c r="E1841" s="14">
        <v>5142600087</v>
      </c>
      <c r="F1841" s="244">
        <v>30</v>
      </c>
      <c r="G1841" s="244"/>
      <c r="H1841" s="244"/>
      <c r="I1841" s="14"/>
      <c r="J1841" s="11"/>
      <c r="K1841" s="11">
        <v>11000000</v>
      </c>
      <c r="O1841" s="65">
        <v>11000000</v>
      </c>
      <c r="P1841" s="75">
        <f t="shared" si="100"/>
        <v>0</v>
      </c>
    </row>
    <row r="1842" spans="2:16" ht="24" customHeight="1" x14ac:dyDescent="0.2">
      <c r="B1842" s="8">
        <v>70</v>
      </c>
      <c r="C1842" s="253"/>
      <c r="D1842" s="9" t="s">
        <v>2138</v>
      </c>
      <c r="E1842" s="9">
        <v>5142600091</v>
      </c>
      <c r="F1842" s="245">
        <v>30</v>
      </c>
      <c r="G1842" s="245"/>
      <c r="H1842" s="245"/>
      <c r="I1842" s="9"/>
      <c r="J1842" s="11"/>
      <c r="K1842" s="19">
        <v>16000000</v>
      </c>
      <c r="O1842" s="65">
        <v>16000000</v>
      </c>
      <c r="P1842" s="75">
        <f t="shared" si="100"/>
        <v>0</v>
      </c>
    </row>
    <row r="1843" spans="2:16" ht="24" customHeight="1" x14ac:dyDescent="0.2">
      <c r="B1843" s="13">
        <v>71</v>
      </c>
      <c r="C1843" s="253"/>
      <c r="D1843" s="14" t="s">
        <v>2139</v>
      </c>
      <c r="E1843" s="14">
        <v>5142600093</v>
      </c>
      <c r="F1843" s="244">
        <v>30</v>
      </c>
      <c r="G1843" s="244"/>
      <c r="H1843" s="244"/>
      <c r="I1843" s="14"/>
      <c r="J1843" s="11"/>
      <c r="K1843" s="11">
        <v>8500000</v>
      </c>
      <c r="O1843" s="65">
        <v>8500000</v>
      </c>
      <c r="P1843" s="75">
        <f t="shared" si="100"/>
        <v>0</v>
      </c>
    </row>
    <row r="1844" spans="2:16" ht="24" customHeight="1" x14ac:dyDescent="0.2">
      <c r="B1844" s="8">
        <v>72</v>
      </c>
      <c r="C1844" s="253"/>
      <c r="D1844" s="9" t="s">
        <v>2140</v>
      </c>
      <c r="E1844" s="9">
        <v>5142600092</v>
      </c>
      <c r="F1844" s="245">
        <v>30</v>
      </c>
      <c r="G1844" s="245"/>
      <c r="H1844" s="245"/>
      <c r="I1844" s="9"/>
      <c r="J1844" s="11"/>
      <c r="K1844" s="19">
        <v>8500000</v>
      </c>
      <c r="O1844" s="65">
        <v>8500000</v>
      </c>
      <c r="P1844" s="75">
        <f t="shared" si="100"/>
        <v>0</v>
      </c>
    </row>
    <row r="1845" spans="2:16" ht="24" customHeight="1" x14ac:dyDescent="0.2">
      <c r="B1845" s="13">
        <v>73</v>
      </c>
      <c r="C1845" s="253"/>
      <c r="D1845" s="14" t="s">
        <v>2141</v>
      </c>
      <c r="E1845" s="14">
        <v>5142600089</v>
      </c>
      <c r="F1845" s="244">
        <v>30</v>
      </c>
      <c r="G1845" s="244"/>
      <c r="H1845" s="244"/>
      <c r="I1845" s="14"/>
      <c r="J1845" s="11"/>
      <c r="K1845" s="11">
        <v>20000000</v>
      </c>
      <c r="O1845" s="65">
        <v>40000000</v>
      </c>
      <c r="P1845" s="75">
        <f t="shared" si="100"/>
        <v>1</v>
      </c>
    </row>
    <row r="1846" spans="2:16" ht="24" customHeight="1" x14ac:dyDescent="0.2">
      <c r="B1846" s="8">
        <v>74</v>
      </c>
      <c r="C1846" s="253"/>
      <c r="D1846" s="9" t="s">
        <v>2142</v>
      </c>
      <c r="E1846" s="9">
        <v>1439100008</v>
      </c>
      <c r="F1846" s="245">
        <v>30</v>
      </c>
      <c r="G1846" s="245"/>
      <c r="H1846" s="245"/>
      <c r="I1846" s="9"/>
      <c r="J1846" s="11"/>
      <c r="K1846" s="19">
        <v>13000000</v>
      </c>
      <c r="O1846" s="65">
        <v>15000000</v>
      </c>
      <c r="P1846" s="75">
        <f t="shared" si="100"/>
        <v>0.15384615384615385</v>
      </c>
    </row>
    <row r="1847" spans="2:16" ht="24" customHeight="1" x14ac:dyDescent="0.2">
      <c r="B1847" s="13">
        <v>75</v>
      </c>
      <c r="C1847" s="253"/>
      <c r="D1847" s="14" t="s">
        <v>2143</v>
      </c>
      <c r="E1847" s="14">
        <v>14210000</v>
      </c>
      <c r="F1847" s="244">
        <v>30</v>
      </c>
      <c r="G1847" s="244"/>
      <c r="H1847" s="244"/>
      <c r="I1847" s="14"/>
      <c r="J1847" s="11"/>
      <c r="K1847" s="11">
        <v>8500000</v>
      </c>
      <c r="O1847" s="65"/>
      <c r="P1847" s="75"/>
    </row>
    <row r="1848" spans="2:16" ht="24" customHeight="1" x14ac:dyDescent="0.2">
      <c r="B1848" s="8">
        <v>76</v>
      </c>
      <c r="C1848" s="253"/>
      <c r="D1848" s="9" t="s">
        <v>2144</v>
      </c>
      <c r="E1848" s="9">
        <v>1439220000</v>
      </c>
      <c r="F1848" s="245">
        <v>30</v>
      </c>
      <c r="G1848" s="245"/>
      <c r="H1848" s="245"/>
      <c r="I1848" s="9"/>
      <c r="J1848" s="11"/>
      <c r="K1848" s="19">
        <v>8500000</v>
      </c>
      <c r="O1848" s="65"/>
      <c r="P1848" s="75"/>
    </row>
    <row r="1849" spans="2:16" ht="24" customHeight="1" x14ac:dyDescent="0.2">
      <c r="B1849" s="13">
        <v>77</v>
      </c>
      <c r="C1849" s="253"/>
      <c r="D1849" s="14" t="s">
        <v>2145</v>
      </c>
      <c r="E1849" s="14">
        <v>5141600070</v>
      </c>
      <c r="F1849" s="244">
        <v>30</v>
      </c>
      <c r="G1849" s="244"/>
      <c r="H1849" s="244"/>
      <c r="I1849" s="14"/>
      <c r="J1849" s="11"/>
      <c r="K1849" s="11">
        <v>15000000</v>
      </c>
      <c r="O1849" s="65">
        <v>20000000</v>
      </c>
      <c r="P1849" s="75">
        <f t="shared" si="100"/>
        <v>0.33333333333333331</v>
      </c>
    </row>
    <row r="1850" spans="2:16" ht="24" customHeight="1" x14ac:dyDescent="0.2">
      <c r="B1850" s="8">
        <v>78</v>
      </c>
      <c r="C1850" s="253"/>
      <c r="D1850" s="9" t="s">
        <v>2146</v>
      </c>
      <c r="E1850" s="9">
        <v>5141600073</v>
      </c>
      <c r="F1850" s="245">
        <v>30</v>
      </c>
      <c r="G1850" s="245"/>
      <c r="H1850" s="245"/>
      <c r="I1850" s="9"/>
      <c r="J1850" s="11"/>
      <c r="K1850" s="19">
        <v>11000000</v>
      </c>
      <c r="O1850" s="65"/>
      <c r="P1850" s="75"/>
    </row>
    <row r="1851" spans="2:16" ht="24" customHeight="1" x14ac:dyDescent="0.2">
      <c r="B1851" s="13">
        <v>79</v>
      </c>
      <c r="C1851" s="253"/>
      <c r="D1851" s="14" t="s">
        <v>2147</v>
      </c>
      <c r="E1851" s="14">
        <v>5141600074</v>
      </c>
      <c r="F1851" s="244">
        <v>30</v>
      </c>
      <c r="G1851" s="244"/>
      <c r="H1851" s="244"/>
      <c r="I1851" s="14"/>
      <c r="J1851" s="11"/>
      <c r="K1851" s="11">
        <v>11000000</v>
      </c>
      <c r="O1851" s="65"/>
      <c r="P1851" s="75"/>
    </row>
    <row r="1852" spans="2:16" ht="24" customHeight="1" x14ac:dyDescent="0.2">
      <c r="B1852" s="8">
        <v>80</v>
      </c>
      <c r="C1852" s="253"/>
      <c r="D1852" s="9" t="s">
        <v>2148</v>
      </c>
      <c r="E1852" s="9">
        <v>5141600075</v>
      </c>
      <c r="F1852" s="245">
        <v>30</v>
      </c>
      <c r="G1852" s="245"/>
      <c r="H1852" s="245"/>
      <c r="I1852" s="9"/>
      <c r="J1852" s="11"/>
      <c r="K1852" s="19">
        <v>8000000</v>
      </c>
      <c r="O1852" s="65">
        <v>8000000</v>
      </c>
      <c r="P1852" s="75">
        <f t="shared" si="100"/>
        <v>0</v>
      </c>
    </row>
    <row r="1853" spans="2:16" ht="24" customHeight="1" x14ac:dyDescent="0.2">
      <c r="B1853" s="13">
        <v>81</v>
      </c>
      <c r="C1853" s="253"/>
      <c r="D1853" s="14" t="s">
        <v>2149</v>
      </c>
      <c r="E1853" s="14">
        <v>5141600076</v>
      </c>
      <c r="F1853" s="244">
        <v>30</v>
      </c>
      <c r="G1853" s="244"/>
      <c r="H1853" s="244"/>
      <c r="I1853" s="14"/>
      <c r="J1853" s="11"/>
      <c r="K1853" s="11">
        <v>9000000</v>
      </c>
      <c r="O1853" s="65">
        <v>15000000</v>
      </c>
      <c r="P1853" s="75">
        <f t="shared" si="100"/>
        <v>0.66666666666666663</v>
      </c>
    </row>
    <row r="1854" spans="2:16" ht="24" customHeight="1" x14ac:dyDescent="0.2">
      <c r="B1854" s="8">
        <v>82</v>
      </c>
      <c r="C1854" s="253"/>
      <c r="D1854" s="9" t="s">
        <v>2150</v>
      </c>
      <c r="E1854" s="9">
        <v>5141600077</v>
      </c>
      <c r="F1854" s="245">
        <v>30</v>
      </c>
      <c r="G1854" s="245"/>
      <c r="H1854" s="245"/>
      <c r="I1854" s="9"/>
      <c r="J1854" s="11"/>
      <c r="K1854" s="19">
        <v>13000000</v>
      </c>
      <c r="O1854" s="65">
        <v>20000000</v>
      </c>
      <c r="P1854" s="75">
        <f t="shared" si="100"/>
        <v>0.53846153846153844</v>
      </c>
    </row>
    <row r="1855" spans="2:16" ht="24" customHeight="1" x14ac:dyDescent="0.2">
      <c r="B1855" s="13">
        <v>83</v>
      </c>
      <c r="C1855" s="253"/>
      <c r="D1855" s="14" t="s">
        <v>2151</v>
      </c>
      <c r="E1855" s="14">
        <v>5141600078</v>
      </c>
      <c r="F1855" s="244">
        <v>30</v>
      </c>
      <c r="G1855" s="244"/>
      <c r="H1855" s="244"/>
      <c r="I1855" s="14"/>
      <c r="J1855" s="11"/>
      <c r="K1855" s="11">
        <v>26000000</v>
      </c>
      <c r="O1855" s="65"/>
      <c r="P1855" s="75"/>
    </row>
    <row r="1856" spans="2:16" ht="24" customHeight="1" x14ac:dyDescent="0.2">
      <c r="B1856" s="8">
        <v>84</v>
      </c>
      <c r="C1856" s="253"/>
      <c r="D1856" s="9" t="s">
        <v>2152</v>
      </c>
      <c r="E1856" s="9">
        <v>5142610070</v>
      </c>
      <c r="F1856" s="245">
        <v>30</v>
      </c>
      <c r="G1856" s="245"/>
      <c r="H1856" s="245"/>
      <c r="I1856" s="9"/>
      <c r="J1856" s="11"/>
      <c r="K1856" s="19">
        <v>20000000</v>
      </c>
      <c r="O1856" s="65">
        <v>20000000</v>
      </c>
      <c r="P1856" s="75">
        <f t="shared" si="100"/>
        <v>0</v>
      </c>
    </row>
    <row r="1857" spans="2:16" ht="24" customHeight="1" x14ac:dyDescent="0.2">
      <c r="B1857" s="13">
        <v>85</v>
      </c>
      <c r="C1857" s="253"/>
      <c r="D1857" s="14" t="s">
        <v>2153</v>
      </c>
      <c r="E1857" s="14">
        <v>514260077</v>
      </c>
      <c r="F1857" s="244">
        <v>30</v>
      </c>
      <c r="G1857" s="244"/>
      <c r="H1857" s="244"/>
      <c r="I1857" s="14"/>
      <c r="J1857" s="11"/>
      <c r="K1857" s="11">
        <v>7000000</v>
      </c>
      <c r="O1857" s="65"/>
      <c r="P1857" s="75"/>
    </row>
    <row r="1858" spans="2:16" ht="24" customHeight="1" x14ac:dyDescent="0.2">
      <c r="B1858" s="8">
        <v>86</v>
      </c>
      <c r="C1858" s="253"/>
      <c r="D1858" s="9" t="s">
        <v>2154</v>
      </c>
      <c r="E1858" s="9">
        <v>514260078</v>
      </c>
      <c r="F1858" s="245">
        <v>30</v>
      </c>
      <c r="G1858" s="245"/>
      <c r="H1858" s="245"/>
      <c r="I1858" s="9"/>
      <c r="J1858" s="11"/>
      <c r="K1858" s="19">
        <v>25000000</v>
      </c>
      <c r="O1858" s="65"/>
      <c r="P1858" s="75"/>
    </row>
    <row r="1859" spans="2:16" ht="24" customHeight="1" x14ac:dyDescent="0.2">
      <c r="B1859" s="13">
        <v>87</v>
      </c>
      <c r="C1859" s="253"/>
      <c r="D1859" s="14" t="s">
        <v>2155</v>
      </c>
      <c r="E1859" s="14">
        <v>5142600079</v>
      </c>
      <c r="F1859" s="244">
        <v>30</v>
      </c>
      <c r="G1859" s="244"/>
      <c r="H1859" s="244"/>
      <c r="I1859" s="14"/>
      <c r="J1859" s="11"/>
      <c r="K1859" s="11">
        <v>20000000</v>
      </c>
      <c r="O1859" s="65">
        <v>30000000</v>
      </c>
      <c r="P1859" s="75">
        <f t="shared" si="100"/>
        <v>0.5</v>
      </c>
    </row>
    <row r="1860" spans="2:16" ht="24" customHeight="1" x14ac:dyDescent="0.2">
      <c r="B1860" s="8">
        <v>88</v>
      </c>
      <c r="C1860" s="253"/>
      <c r="D1860" s="9" t="s">
        <v>2156</v>
      </c>
      <c r="E1860" s="9">
        <v>5142600080</v>
      </c>
      <c r="F1860" s="245">
        <v>30</v>
      </c>
      <c r="G1860" s="245"/>
      <c r="H1860" s="245"/>
      <c r="I1860" s="9"/>
      <c r="J1860" s="11"/>
      <c r="K1860" s="19">
        <v>15000000</v>
      </c>
      <c r="O1860" s="65">
        <v>30000000</v>
      </c>
      <c r="P1860" s="75">
        <f t="shared" si="100"/>
        <v>1</v>
      </c>
    </row>
    <row r="1861" spans="2:16" ht="24" customHeight="1" x14ac:dyDescent="0.2">
      <c r="B1861" s="13">
        <v>89</v>
      </c>
      <c r="C1861" s="253"/>
      <c r="D1861" s="14" t="s">
        <v>2157</v>
      </c>
      <c r="E1861" s="14">
        <v>5142600082</v>
      </c>
      <c r="F1861" s="244">
        <v>30</v>
      </c>
      <c r="G1861" s="244"/>
      <c r="H1861" s="244"/>
      <c r="I1861" s="14"/>
      <c r="J1861" s="11"/>
      <c r="K1861" s="11">
        <v>14500000</v>
      </c>
      <c r="O1861" s="65">
        <v>15000000</v>
      </c>
      <c r="P1861" s="75">
        <f t="shared" si="100"/>
        <v>3.4482758620689655E-2</v>
      </c>
    </row>
    <row r="1862" spans="2:16" ht="24" customHeight="1" x14ac:dyDescent="0.2">
      <c r="B1862" s="8">
        <v>90</v>
      </c>
      <c r="C1862" s="253"/>
      <c r="D1862" s="9" t="s">
        <v>2158</v>
      </c>
      <c r="E1862" s="9">
        <v>5142640000</v>
      </c>
      <c r="F1862" s="245">
        <v>150</v>
      </c>
      <c r="G1862" s="245"/>
      <c r="H1862" s="245"/>
      <c r="I1862" s="9"/>
      <c r="J1862" s="11"/>
      <c r="K1862" s="19">
        <v>60000000</v>
      </c>
      <c r="O1862" s="65"/>
      <c r="P1862" s="75"/>
    </row>
    <row r="1863" spans="2:16" ht="24" customHeight="1" x14ac:dyDescent="0.2">
      <c r="B1863" s="13">
        <v>91</v>
      </c>
      <c r="C1863" s="253"/>
      <c r="D1863" s="14" t="s">
        <v>2159</v>
      </c>
      <c r="E1863" s="14">
        <v>5142200007</v>
      </c>
      <c r="F1863" s="244">
        <v>30</v>
      </c>
      <c r="G1863" s="244"/>
      <c r="H1863" s="244"/>
      <c r="I1863" s="14"/>
      <c r="J1863" s="11"/>
      <c r="K1863" s="11">
        <v>18500000</v>
      </c>
      <c r="O1863" s="65">
        <v>18500000</v>
      </c>
      <c r="P1863" s="75">
        <f t="shared" si="100"/>
        <v>0</v>
      </c>
    </row>
    <row r="1864" spans="2:16" ht="24" customHeight="1" x14ac:dyDescent="0.2">
      <c r="B1864" s="8">
        <v>92</v>
      </c>
      <c r="C1864" s="253"/>
      <c r="D1864" s="9" t="s">
        <v>2160</v>
      </c>
      <c r="E1864" s="9">
        <v>5142600085</v>
      </c>
      <c r="F1864" s="245">
        <v>30</v>
      </c>
      <c r="G1864" s="245"/>
      <c r="H1864" s="245"/>
      <c r="I1864" s="9"/>
      <c r="J1864" s="11"/>
      <c r="K1864" s="19">
        <v>18500000</v>
      </c>
      <c r="O1864" s="65">
        <v>19500000</v>
      </c>
      <c r="P1864" s="75">
        <f t="shared" si="100"/>
        <v>5.4054054054054057E-2</v>
      </c>
    </row>
    <row r="1865" spans="2:16" ht="24" customHeight="1" x14ac:dyDescent="0.2">
      <c r="B1865" s="28">
        <v>93</v>
      </c>
      <c r="C1865" s="253"/>
      <c r="D1865" s="14" t="s">
        <v>2161</v>
      </c>
      <c r="E1865" s="14">
        <v>5142650000</v>
      </c>
      <c r="F1865" s="244">
        <v>180</v>
      </c>
      <c r="G1865" s="244"/>
      <c r="H1865" s="244"/>
      <c r="I1865" s="14"/>
      <c r="J1865" s="11"/>
      <c r="K1865" s="11">
        <v>80000000</v>
      </c>
      <c r="O1865" s="65"/>
      <c r="P1865" s="75"/>
    </row>
    <row r="1866" spans="2:16" ht="24" customHeight="1" x14ac:dyDescent="0.2">
      <c r="B1866" s="30">
        <v>94</v>
      </c>
      <c r="C1866" s="254"/>
      <c r="D1866" s="9" t="s">
        <v>2162</v>
      </c>
      <c r="E1866" s="9">
        <v>5142660000</v>
      </c>
      <c r="F1866" s="245">
        <v>120</v>
      </c>
      <c r="G1866" s="245"/>
      <c r="H1866" s="245"/>
      <c r="I1866" s="9"/>
      <c r="J1866" s="11"/>
      <c r="K1866" s="19">
        <v>68000000</v>
      </c>
      <c r="O1866" s="65"/>
      <c r="P1866" s="75"/>
    </row>
    <row r="1867" spans="2:16" ht="24" customHeight="1" x14ac:dyDescent="0.2">
      <c r="B1867" s="29">
        <v>95</v>
      </c>
      <c r="C1867" s="253"/>
      <c r="D1867" s="14" t="s">
        <v>2098</v>
      </c>
      <c r="E1867" s="14">
        <v>5142100003</v>
      </c>
      <c r="F1867" s="244">
        <v>30</v>
      </c>
      <c r="G1867" s="244"/>
      <c r="H1867" s="244"/>
      <c r="I1867" s="14"/>
      <c r="J1867" s="11"/>
      <c r="K1867" s="11">
        <v>12000000</v>
      </c>
      <c r="O1867" s="65">
        <v>12000000</v>
      </c>
      <c r="P1867" s="75">
        <f t="shared" si="100"/>
        <v>0</v>
      </c>
    </row>
    <row r="1868" spans="2:16" ht="24" customHeight="1" x14ac:dyDescent="0.2">
      <c r="B1868" s="8">
        <v>96</v>
      </c>
      <c r="C1868" s="253"/>
      <c r="D1868" s="9" t="s">
        <v>2163</v>
      </c>
      <c r="E1868" s="9">
        <v>5142600088</v>
      </c>
      <c r="F1868" s="245">
        <v>30</v>
      </c>
      <c r="G1868" s="245"/>
      <c r="H1868" s="245"/>
      <c r="I1868" s="9"/>
      <c r="J1868" s="11"/>
      <c r="K1868" s="19">
        <v>14000000</v>
      </c>
      <c r="O1868" s="65">
        <v>14000000</v>
      </c>
      <c r="P1868" s="75">
        <f t="shared" si="100"/>
        <v>0</v>
      </c>
    </row>
    <row r="1869" spans="2:16" ht="24" customHeight="1" x14ac:dyDescent="0.2">
      <c r="B1869" s="13">
        <v>97</v>
      </c>
      <c r="C1869" s="253"/>
      <c r="D1869" s="14" t="s">
        <v>2164</v>
      </c>
      <c r="E1869" s="14">
        <v>5142670000</v>
      </c>
      <c r="F1869" s="244">
        <v>30</v>
      </c>
      <c r="G1869" s="244"/>
      <c r="H1869" s="244"/>
      <c r="I1869" s="14"/>
      <c r="J1869" s="11"/>
      <c r="K1869" s="11">
        <v>13500000</v>
      </c>
      <c r="O1869" s="65"/>
      <c r="P1869" s="75"/>
    </row>
    <row r="1870" spans="2:16" ht="24" customHeight="1" x14ac:dyDescent="0.2">
      <c r="B1870" s="8">
        <v>98</v>
      </c>
      <c r="C1870" s="253"/>
      <c r="D1870" s="9" t="s">
        <v>2165</v>
      </c>
      <c r="E1870" s="9">
        <v>5241610000</v>
      </c>
      <c r="F1870" s="245">
        <v>150</v>
      </c>
      <c r="G1870" s="245"/>
      <c r="H1870" s="245"/>
      <c r="I1870" s="9"/>
      <c r="J1870" s="11"/>
      <c r="K1870" s="19">
        <v>100000000</v>
      </c>
      <c r="O1870" s="65"/>
      <c r="P1870" s="75"/>
    </row>
    <row r="1871" spans="2:16" ht="24" customHeight="1" x14ac:dyDescent="0.2">
      <c r="B1871" s="13">
        <v>99</v>
      </c>
      <c r="C1871" s="253"/>
      <c r="D1871" s="14" t="s">
        <v>2166</v>
      </c>
      <c r="E1871" s="14">
        <v>5142600072</v>
      </c>
      <c r="F1871" s="244">
        <v>30</v>
      </c>
      <c r="G1871" s="244"/>
      <c r="H1871" s="244"/>
      <c r="I1871" s="14"/>
      <c r="J1871" s="11"/>
      <c r="K1871" s="11">
        <v>19500000</v>
      </c>
      <c r="O1871" s="65">
        <v>19500000</v>
      </c>
      <c r="P1871" s="75">
        <f t="shared" si="100"/>
        <v>0</v>
      </c>
    </row>
    <row r="1872" spans="2:16" ht="24" customHeight="1" x14ac:dyDescent="0.2">
      <c r="B1872" s="8">
        <v>100</v>
      </c>
      <c r="C1872" s="253"/>
      <c r="D1872" s="9" t="s">
        <v>2152</v>
      </c>
      <c r="E1872" s="9">
        <v>5142610070</v>
      </c>
      <c r="F1872" s="245">
        <v>30</v>
      </c>
      <c r="G1872" s="245"/>
      <c r="H1872" s="245"/>
      <c r="I1872" s="9"/>
      <c r="J1872" s="11"/>
      <c r="K1872" s="19">
        <v>14000000</v>
      </c>
      <c r="O1872" s="65">
        <v>20000000</v>
      </c>
      <c r="P1872" s="75">
        <f t="shared" si="100"/>
        <v>0.42857142857142855</v>
      </c>
    </row>
    <row r="1873" spans="2:16" ht="24" customHeight="1" x14ac:dyDescent="0.2">
      <c r="B1873" s="13">
        <v>101</v>
      </c>
      <c r="C1873" s="253"/>
      <c r="D1873" s="14" t="s">
        <v>2167</v>
      </c>
      <c r="E1873" s="14">
        <v>5141160000</v>
      </c>
      <c r="F1873" s="244">
        <v>180</v>
      </c>
      <c r="G1873" s="244"/>
      <c r="H1873" s="244"/>
      <c r="I1873" s="14"/>
      <c r="J1873" s="11"/>
      <c r="K1873" s="11">
        <v>115000000</v>
      </c>
      <c r="O1873" s="65"/>
      <c r="P1873" s="75"/>
    </row>
    <row r="1874" spans="2:16" ht="24" customHeight="1" x14ac:dyDescent="0.2">
      <c r="B1874" s="8">
        <v>102</v>
      </c>
      <c r="C1874" s="253"/>
      <c r="D1874" s="9" t="s">
        <v>2168</v>
      </c>
      <c r="E1874" s="9">
        <v>51416120000</v>
      </c>
      <c r="F1874" s="245">
        <v>180</v>
      </c>
      <c r="G1874" s="245"/>
      <c r="H1874" s="245"/>
      <c r="I1874" s="9"/>
      <c r="J1874" s="11"/>
      <c r="K1874" s="19">
        <v>95000000</v>
      </c>
      <c r="O1874" s="65"/>
      <c r="P1874" s="75"/>
    </row>
    <row r="1875" spans="2:16" ht="24" customHeight="1" x14ac:dyDescent="0.2">
      <c r="P1875" s="75"/>
    </row>
  </sheetData>
  <autoFilter ref="A2:Q1768">
    <filterColumn colId="15">
      <customFilters>
        <customFilter operator="greaterThanOrEqual" val="0.4"/>
      </customFilters>
    </filterColumn>
  </autoFilter>
  <mergeCells count="115">
    <mergeCell ref="F1874:H1874"/>
    <mergeCell ref="F1835:H1835"/>
    <mergeCell ref="C1833:C1874"/>
    <mergeCell ref="F1869:H1869"/>
    <mergeCell ref="F1870:H1870"/>
    <mergeCell ref="F1871:H1871"/>
    <mergeCell ref="F1872:H1872"/>
    <mergeCell ref="F1873:H1873"/>
    <mergeCell ref="F1864:H1864"/>
    <mergeCell ref="F1865:H1865"/>
    <mergeCell ref="F1866:H1866"/>
    <mergeCell ref="F1867:H1867"/>
    <mergeCell ref="F1868:H1868"/>
    <mergeCell ref="F1859:H1859"/>
    <mergeCell ref="F1860:H1860"/>
    <mergeCell ref="F1861:H1861"/>
    <mergeCell ref="F1862:H1862"/>
    <mergeCell ref="F1863:H1863"/>
    <mergeCell ref="F1854:H1854"/>
    <mergeCell ref="F1855:H1855"/>
    <mergeCell ref="F1856:H1856"/>
    <mergeCell ref="F1857:H1857"/>
    <mergeCell ref="F1858:H1858"/>
    <mergeCell ref="F1849:H1849"/>
    <mergeCell ref="F1850:H1850"/>
    <mergeCell ref="F1851:H1851"/>
    <mergeCell ref="F1852:H1852"/>
    <mergeCell ref="F1853:H1853"/>
    <mergeCell ref="F1848:H1848"/>
    <mergeCell ref="F1837:H1837"/>
    <mergeCell ref="F1838:H1838"/>
    <mergeCell ref="F1840:H1840"/>
    <mergeCell ref="F1841:H1841"/>
    <mergeCell ref="F1843:H1843"/>
    <mergeCell ref="F1844:H1844"/>
    <mergeCell ref="F1845:H1845"/>
    <mergeCell ref="F1846:H1846"/>
    <mergeCell ref="F1847:H1847"/>
    <mergeCell ref="F1842:H1842"/>
    <mergeCell ref="F1839:H1839"/>
    <mergeCell ref="F1819:H1819"/>
    <mergeCell ref="F1820:H1820"/>
    <mergeCell ref="F1821:H1821"/>
    <mergeCell ref="F1812:H1812"/>
    <mergeCell ref="F1813:H1813"/>
    <mergeCell ref="F1814:H1814"/>
    <mergeCell ref="F1815:H1815"/>
    <mergeCell ref="F1816:H1816"/>
    <mergeCell ref="F1836:H1836"/>
    <mergeCell ref="F1833:H1833"/>
    <mergeCell ref="F1834:H1834"/>
    <mergeCell ref="F1822:H1822"/>
    <mergeCell ref="F1823:H1823"/>
    <mergeCell ref="F1824:H1824"/>
    <mergeCell ref="F1825:H1825"/>
    <mergeCell ref="F1831:H1831"/>
    <mergeCell ref="F1826:H1826"/>
    <mergeCell ref="F1827:H1827"/>
    <mergeCell ref="F1828:H1828"/>
    <mergeCell ref="F1829:H1829"/>
    <mergeCell ref="F1830:H1830"/>
    <mergeCell ref="B1832:K1832"/>
    <mergeCell ref="C1820:C1824"/>
    <mergeCell ref="C1825:C1831"/>
    <mergeCell ref="F1810:H1810"/>
    <mergeCell ref="F1811:H1811"/>
    <mergeCell ref="F1802:H1802"/>
    <mergeCell ref="F1803:H1803"/>
    <mergeCell ref="F1804:H1804"/>
    <mergeCell ref="F1805:H1805"/>
    <mergeCell ref="F1806:H1806"/>
    <mergeCell ref="F1817:H1817"/>
    <mergeCell ref="F1818:H1818"/>
    <mergeCell ref="F1801:H1801"/>
    <mergeCell ref="F1792:H1792"/>
    <mergeCell ref="F1793:H1793"/>
    <mergeCell ref="F1794:H1794"/>
    <mergeCell ref="F1795:H1795"/>
    <mergeCell ref="F1796:H1796"/>
    <mergeCell ref="F1807:H1807"/>
    <mergeCell ref="F1808:H1808"/>
    <mergeCell ref="F1809:H1809"/>
    <mergeCell ref="F1782:H1782"/>
    <mergeCell ref="F1783:H1783"/>
    <mergeCell ref="F1784:H1784"/>
    <mergeCell ref="F1785:H1785"/>
    <mergeCell ref="F1786:H1786"/>
    <mergeCell ref="F1797:H1797"/>
    <mergeCell ref="F1798:H1798"/>
    <mergeCell ref="F1799:H1799"/>
    <mergeCell ref="F1800:H1800"/>
    <mergeCell ref="C1799:C1807"/>
    <mergeCell ref="C1808:C1812"/>
    <mergeCell ref="C1813:C1819"/>
    <mergeCell ref="A1:L1"/>
    <mergeCell ref="C1772:C1783"/>
    <mergeCell ref="C1784:C1788"/>
    <mergeCell ref="C1789:C1798"/>
    <mergeCell ref="B1770:K1770"/>
    <mergeCell ref="F1771:H1771"/>
    <mergeCell ref="F1772:H1772"/>
    <mergeCell ref="F1773:H1773"/>
    <mergeCell ref="F1774:H1774"/>
    <mergeCell ref="F1775:H1775"/>
    <mergeCell ref="F1776:H1776"/>
    <mergeCell ref="F1777:H1777"/>
    <mergeCell ref="F1778:H1778"/>
    <mergeCell ref="F1779:H1779"/>
    <mergeCell ref="F1780:H1780"/>
    <mergeCell ref="F1781:H1781"/>
    <mergeCell ref="F1787:H1787"/>
    <mergeCell ref="F1788:H1788"/>
    <mergeCell ref="F1789:H1789"/>
    <mergeCell ref="F1790:H1790"/>
    <mergeCell ref="F1791:H1791"/>
  </mergeCells>
  <printOptions horizontalCentered="1"/>
  <pageMargins left="0.25" right="0.25" top="0.5" bottom="0.25" header="0.3" footer="0.3"/>
  <pageSetup paperSize="9" scale="92" fitToHeight="0" orientation="portrait" r:id="rId1"/>
  <headerFooter>
    <oddHeader>&amp;C&amp;"Lalezar,Regular"&amp;18نرخنامه آموزشگاه‌های فنی و حرفه‌ای - سال 1402</oddHeader>
    <oddFooter>&amp;C&amp;"Calibri,Bold"&amp;12صفحه &amp;P از &amp;N</oddFooter>
  </headerFooter>
  <rowBreaks count="24" manualBreakCount="24">
    <brk id="81" max="13" man="1"/>
    <brk id="154" max="13" man="1"/>
    <brk id="226" max="13" man="1"/>
    <brk id="303" max="13" man="1"/>
    <brk id="375" max="13" man="1"/>
    <brk id="447" max="13" man="1"/>
    <brk id="519" max="13" man="1"/>
    <brk id="592" max="13" man="1"/>
    <brk id="664" max="13" man="1"/>
    <brk id="736" max="13" man="1"/>
    <brk id="808" max="13" man="1"/>
    <brk id="891" max="13" man="1"/>
    <brk id="963" max="13" man="1"/>
    <brk id="1035" max="13" man="1"/>
    <brk id="1107" max="13" man="1"/>
    <brk id="1179" max="13" man="1"/>
    <brk id="1251" max="13" man="1"/>
    <brk id="1323" max="13" man="1"/>
    <brk id="1395" max="13" man="1"/>
    <brk id="1475" max="13" man="1"/>
    <brk id="1547" max="13" man="1"/>
    <brk id="1618" max="13" man="1"/>
    <brk id="1689" max="13" man="1"/>
    <brk id="1769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X1880"/>
  <sheetViews>
    <sheetView rightToLeft="1" zoomScale="110" zoomScaleNormal="110" zoomScaleSheetLayoutView="90" workbookViewId="0">
      <pane xSplit="4" ySplit="2" topLeftCell="H1777" activePane="bottomRight" state="frozen"/>
      <selection pane="topRight" activeCell="E1" sqref="E1"/>
      <selection pane="bottomLeft" activeCell="A3" sqref="A3"/>
      <selection pane="bottomRight" activeCell="F1779" sqref="F1779:H1779"/>
    </sheetView>
  </sheetViews>
  <sheetFormatPr defaultColWidth="9" defaultRowHeight="24" customHeight="1" x14ac:dyDescent="0.2"/>
  <cols>
    <col min="1" max="1" width="6.625" style="3" customWidth="1"/>
    <col min="2" max="2" width="11.375" style="1" hidden="1" customWidth="1"/>
    <col min="3" max="3" width="17.875" style="1" customWidth="1"/>
    <col min="4" max="4" width="35.375" style="1" customWidth="1"/>
    <col min="5" max="5" width="28.75" style="4" customWidth="1"/>
    <col min="6" max="6" width="6.625" style="3" customWidth="1"/>
    <col min="7" max="7" width="6.625" style="3" hidden="1" customWidth="1"/>
    <col min="8" max="8" width="10" style="3" customWidth="1"/>
    <col min="9" max="9" width="11.875" style="3" hidden="1" customWidth="1"/>
    <col min="10" max="10" width="13.25" style="3" hidden="1" customWidth="1"/>
    <col min="11" max="11" width="14.125" style="2" bestFit="1" customWidth="1"/>
    <col min="12" max="12" width="13.75" style="2" hidden="1" customWidth="1"/>
    <col min="13" max="13" width="14.125" style="2" hidden="1" customWidth="1"/>
    <col min="14" max="14" width="21.875" style="2" hidden="1" customWidth="1"/>
    <col min="15" max="15" width="13" style="93" customWidth="1"/>
    <col min="16" max="16" width="22.5" style="32" hidden="1" customWidth="1"/>
    <col min="17" max="17" width="13.75" style="2" hidden="1" customWidth="1"/>
    <col min="18" max="18" width="14.25" style="2" hidden="1" customWidth="1"/>
    <col min="19" max="19" width="16" style="98" customWidth="1"/>
    <col min="20" max="20" width="10.125" style="2" bestFit="1" customWidth="1"/>
    <col min="21" max="22" width="9" style="3"/>
    <col min="23" max="23" width="15.25" style="3" customWidth="1"/>
    <col min="24" max="16384" width="9" style="3"/>
  </cols>
  <sheetData>
    <row r="1" spans="1:20" ht="24" customHeight="1" x14ac:dyDescent="0.2">
      <c r="A1" s="239" t="s">
        <v>2337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3"/>
      <c r="N1" s="3"/>
      <c r="S1" s="3"/>
    </row>
    <row r="2" spans="1:20" s="1" customFormat="1" ht="24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2124</v>
      </c>
      <c r="G2" s="5" t="s">
        <v>2125</v>
      </c>
      <c r="H2" s="5" t="s">
        <v>2126</v>
      </c>
      <c r="I2" s="7" t="s">
        <v>2122</v>
      </c>
      <c r="J2" s="7" t="s">
        <v>2123</v>
      </c>
      <c r="K2" s="7" t="s">
        <v>2049</v>
      </c>
      <c r="L2" s="7" t="s">
        <v>2123</v>
      </c>
      <c r="M2" s="7" t="s">
        <v>2129</v>
      </c>
      <c r="N2" s="7" t="s">
        <v>2128</v>
      </c>
      <c r="O2" s="100" t="s">
        <v>2170</v>
      </c>
      <c r="P2" s="80" t="s">
        <v>2318</v>
      </c>
      <c r="Q2" s="73" t="s">
        <v>2319</v>
      </c>
      <c r="R2" s="71" t="s">
        <v>2335</v>
      </c>
      <c r="S2" s="98" t="s">
        <v>2347</v>
      </c>
      <c r="T2" s="71"/>
    </row>
    <row r="3" spans="1:20" ht="24" hidden="1" customHeight="1" x14ac:dyDescent="0.2">
      <c r="A3" s="8">
        <v>1</v>
      </c>
      <c r="B3" s="9" t="s">
        <v>5</v>
      </c>
      <c r="C3" s="9" t="s">
        <v>6</v>
      </c>
      <c r="D3" s="9" t="s">
        <v>7</v>
      </c>
      <c r="E3" s="10">
        <v>263140450010011</v>
      </c>
      <c r="F3" s="8">
        <v>25</v>
      </c>
      <c r="G3" s="8">
        <v>15</v>
      </c>
      <c r="H3" s="8">
        <v>40</v>
      </c>
      <c r="I3" s="11">
        <v>12973270.208333334</v>
      </c>
      <c r="J3" s="11">
        <v>11850536.875</v>
      </c>
      <c r="K3" s="12">
        <v>12973270.208333334</v>
      </c>
      <c r="L3" s="12">
        <v>11850536.875</v>
      </c>
      <c r="M3" s="12">
        <f>K3*0.8</f>
        <v>10378616.166666668</v>
      </c>
      <c r="N3" s="12">
        <f>L3*0.8</f>
        <v>9480429.5</v>
      </c>
      <c r="O3" s="93">
        <f>K3+K3*0.2</f>
        <v>15567924.25</v>
      </c>
      <c r="P3" s="32">
        <v>0.2</v>
      </c>
      <c r="R3" s="2">
        <v>10970000</v>
      </c>
      <c r="S3" s="32"/>
    </row>
    <row r="4" spans="1:20" ht="24" hidden="1" customHeight="1" x14ac:dyDescent="0.2">
      <c r="A4" s="13">
        <v>2</v>
      </c>
      <c r="B4" s="14" t="s">
        <v>5</v>
      </c>
      <c r="C4" s="14" t="s">
        <v>6</v>
      </c>
      <c r="D4" s="14" t="s">
        <v>8</v>
      </c>
      <c r="E4" s="15">
        <v>432120450010001</v>
      </c>
      <c r="F4" s="13">
        <v>70</v>
      </c>
      <c r="G4" s="13">
        <v>122</v>
      </c>
      <c r="H4" s="13">
        <v>192</v>
      </c>
      <c r="I4" s="11">
        <v>37753056.875</v>
      </c>
      <c r="J4" s="11">
        <v>33908523.541666664</v>
      </c>
      <c r="K4" s="11">
        <v>37753056.875</v>
      </c>
      <c r="L4" s="11">
        <v>33908523.541666664</v>
      </c>
      <c r="M4" s="11">
        <f t="shared" ref="M4:N73" si="0">K4*0.8</f>
        <v>30202445.5</v>
      </c>
      <c r="N4" s="11">
        <f t="shared" si="0"/>
        <v>27126818.833333332</v>
      </c>
      <c r="O4" s="93">
        <f>K4+K4*0.2</f>
        <v>45303668.25</v>
      </c>
      <c r="P4" s="32">
        <v>0.2</v>
      </c>
      <c r="R4" s="2">
        <v>53090000</v>
      </c>
      <c r="S4" s="32"/>
    </row>
    <row r="5" spans="1:20" ht="24" hidden="1" customHeight="1" x14ac:dyDescent="0.2">
      <c r="A5" s="8">
        <v>3</v>
      </c>
      <c r="B5" s="9" t="s">
        <v>5</v>
      </c>
      <c r="C5" s="9" t="s">
        <v>6</v>
      </c>
      <c r="D5" s="9" t="s">
        <v>9</v>
      </c>
      <c r="E5" s="10">
        <v>332130450010001</v>
      </c>
      <c r="F5" s="8">
        <v>75</v>
      </c>
      <c r="G5" s="8">
        <v>15</v>
      </c>
      <c r="H5" s="8">
        <v>90</v>
      </c>
      <c r="I5" s="11">
        <v>22399336.875</v>
      </c>
      <c r="J5" s="11">
        <v>20340616.875</v>
      </c>
      <c r="K5" s="12">
        <v>22399336.875</v>
      </c>
      <c r="L5" s="12">
        <v>20340616.875</v>
      </c>
      <c r="M5" s="12">
        <f t="shared" si="0"/>
        <v>17919469.5</v>
      </c>
      <c r="N5" s="12">
        <f t="shared" si="0"/>
        <v>16272493.5</v>
      </c>
      <c r="O5" s="93">
        <f>K5+K5*20%</f>
        <v>26879204.25</v>
      </c>
      <c r="P5" s="32">
        <v>0.2</v>
      </c>
      <c r="R5" s="2">
        <v>24540000</v>
      </c>
      <c r="S5" s="32"/>
    </row>
    <row r="6" spans="1:20" ht="24" hidden="1" customHeight="1" x14ac:dyDescent="0.2">
      <c r="A6" s="13">
        <v>4</v>
      </c>
      <c r="B6" s="14" t="s">
        <v>5</v>
      </c>
      <c r="C6" s="14" t="s">
        <v>6</v>
      </c>
      <c r="D6" s="14" t="s">
        <v>10</v>
      </c>
      <c r="E6" s="15">
        <v>332230450010002</v>
      </c>
      <c r="F6" s="13">
        <v>60</v>
      </c>
      <c r="G6" s="13">
        <v>90</v>
      </c>
      <c r="H6" s="13">
        <v>150</v>
      </c>
      <c r="I6" s="11">
        <v>37485270.208333336</v>
      </c>
      <c r="J6" s="11">
        <v>34118096.875</v>
      </c>
      <c r="K6" s="11">
        <v>37485270.208333336</v>
      </c>
      <c r="L6" s="11">
        <v>34118096.875</v>
      </c>
      <c r="M6" s="11">
        <f t="shared" si="0"/>
        <v>29988216.166666672</v>
      </c>
      <c r="N6" s="11">
        <f t="shared" si="0"/>
        <v>27294477.5</v>
      </c>
      <c r="O6" s="93">
        <f t="shared" ref="O6:O10" si="1">K6+K6*0.2</f>
        <v>44982324.25</v>
      </c>
      <c r="P6" s="32">
        <v>0.2</v>
      </c>
      <c r="R6" s="2">
        <v>41430000</v>
      </c>
      <c r="S6" s="32"/>
    </row>
    <row r="7" spans="1:20" ht="24" hidden="1" customHeight="1" x14ac:dyDescent="0.2">
      <c r="A7" s="8">
        <v>5</v>
      </c>
      <c r="B7" s="9" t="s">
        <v>5</v>
      </c>
      <c r="C7" s="9" t="s">
        <v>6</v>
      </c>
      <c r="D7" s="9" t="s">
        <v>11</v>
      </c>
      <c r="E7" s="10">
        <v>524220450010011</v>
      </c>
      <c r="F7" s="8">
        <v>6</v>
      </c>
      <c r="G7" s="8">
        <v>18</v>
      </c>
      <c r="H7" s="8">
        <v>24</v>
      </c>
      <c r="I7" s="11">
        <v>5718480</v>
      </c>
      <c r="J7" s="11">
        <v>4948520</v>
      </c>
      <c r="K7" s="12">
        <v>5718480</v>
      </c>
      <c r="L7" s="12">
        <v>4948520</v>
      </c>
      <c r="M7" s="12">
        <f t="shared" si="0"/>
        <v>4574784</v>
      </c>
      <c r="N7" s="12">
        <f t="shared" si="0"/>
        <v>3958816</v>
      </c>
      <c r="O7" s="93">
        <f t="shared" si="1"/>
        <v>6862176</v>
      </c>
      <c r="P7" s="32">
        <v>0.2</v>
      </c>
      <c r="R7" s="2">
        <v>6650000</v>
      </c>
      <c r="S7" s="32"/>
    </row>
    <row r="8" spans="1:20" ht="24" hidden="1" customHeight="1" x14ac:dyDescent="0.2">
      <c r="A8" s="13">
        <v>6</v>
      </c>
      <c r="B8" s="14" t="s">
        <v>5</v>
      </c>
      <c r="C8" s="14" t="s">
        <v>6</v>
      </c>
      <c r="D8" s="14" t="s">
        <v>12</v>
      </c>
      <c r="E8" s="15">
        <v>332230450010011</v>
      </c>
      <c r="F8" s="13">
        <v>4</v>
      </c>
      <c r="G8" s="13">
        <v>12</v>
      </c>
      <c r="H8" s="13">
        <v>16</v>
      </c>
      <c r="I8" s="11">
        <v>4788803.541666667</v>
      </c>
      <c r="J8" s="11">
        <v>4308736.875</v>
      </c>
      <c r="K8" s="11">
        <v>4788803.541666667</v>
      </c>
      <c r="L8" s="11">
        <v>4308736.875</v>
      </c>
      <c r="M8" s="11">
        <f t="shared" si="0"/>
        <v>3831042.833333334</v>
      </c>
      <c r="N8" s="11">
        <f t="shared" si="0"/>
        <v>3446989.5</v>
      </c>
      <c r="O8" s="93">
        <f t="shared" si="1"/>
        <v>5746564.25</v>
      </c>
      <c r="P8" s="32">
        <v>0.2</v>
      </c>
      <c r="R8" s="2">
        <v>4430000</v>
      </c>
      <c r="S8" s="32"/>
    </row>
    <row r="9" spans="1:20" ht="24" hidden="1" customHeight="1" x14ac:dyDescent="0.2">
      <c r="A9" s="8">
        <v>7</v>
      </c>
      <c r="B9" s="9" t="s">
        <v>5</v>
      </c>
      <c r="C9" s="9" t="s">
        <v>6</v>
      </c>
      <c r="D9" s="9" t="s">
        <v>13</v>
      </c>
      <c r="E9" s="10">
        <v>431220450010001</v>
      </c>
      <c r="F9" s="8">
        <v>74</v>
      </c>
      <c r="G9" s="8">
        <v>46</v>
      </c>
      <c r="H9" s="8">
        <v>120</v>
      </c>
      <c r="I9" s="11">
        <v>27456480</v>
      </c>
      <c r="J9" s="11">
        <v>24044640</v>
      </c>
      <c r="K9" s="12">
        <v>27456480</v>
      </c>
      <c r="L9" s="12">
        <v>24044640</v>
      </c>
      <c r="M9" s="12">
        <f t="shared" si="0"/>
        <v>21965184</v>
      </c>
      <c r="N9" s="12">
        <f t="shared" si="0"/>
        <v>19235712</v>
      </c>
      <c r="O9" s="93">
        <f t="shared" si="1"/>
        <v>32947776</v>
      </c>
      <c r="P9" s="32">
        <v>0.2</v>
      </c>
      <c r="R9" s="2">
        <v>32930000</v>
      </c>
      <c r="S9" s="32"/>
    </row>
    <row r="10" spans="1:20" ht="24" hidden="1" customHeight="1" x14ac:dyDescent="0.2">
      <c r="A10" s="13">
        <v>8</v>
      </c>
      <c r="B10" s="14" t="s">
        <v>5</v>
      </c>
      <c r="C10" s="14" t="s">
        <v>6</v>
      </c>
      <c r="D10" s="14" t="s">
        <v>14</v>
      </c>
      <c r="E10" s="15" t="s">
        <v>15</v>
      </c>
      <c r="F10" s="13">
        <v>74</v>
      </c>
      <c r="G10" s="13">
        <v>46</v>
      </c>
      <c r="H10" s="13">
        <v>120</v>
      </c>
      <c r="I10" s="11">
        <v>27396000</v>
      </c>
      <c r="J10" s="11">
        <v>23903520</v>
      </c>
      <c r="K10" s="11">
        <v>27396000</v>
      </c>
      <c r="L10" s="11">
        <v>23903520</v>
      </c>
      <c r="M10" s="11">
        <f t="shared" si="0"/>
        <v>21916800</v>
      </c>
      <c r="N10" s="11">
        <f t="shared" si="0"/>
        <v>19122816</v>
      </c>
      <c r="O10" s="93">
        <f t="shared" si="1"/>
        <v>32875200</v>
      </c>
      <c r="P10" s="32">
        <v>0.2</v>
      </c>
      <c r="R10" s="2">
        <v>32930000</v>
      </c>
      <c r="S10" s="32"/>
    </row>
    <row r="11" spans="1:20" ht="24" customHeight="1" x14ac:dyDescent="0.2">
      <c r="A11" s="8">
        <v>9</v>
      </c>
      <c r="B11" s="9" t="s">
        <v>5</v>
      </c>
      <c r="C11" s="9" t="s">
        <v>6</v>
      </c>
      <c r="D11" s="9" t="s">
        <v>16</v>
      </c>
      <c r="E11" s="10" t="s">
        <v>17</v>
      </c>
      <c r="F11" s="8">
        <v>40</v>
      </c>
      <c r="G11" s="8">
        <v>70</v>
      </c>
      <c r="H11" s="8">
        <v>110</v>
      </c>
      <c r="I11" s="11">
        <v>26178960</v>
      </c>
      <c r="J11" s="11">
        <v>22808680</v>
      </c>
      <c r="K11" s="12">
        <v>26178960</v>
      </c>
      <c r="L11" s="12">
        <v>22808680</v>
      </c>
      <c r="M11" s="12">
        <f t="shared" si="0"/>
        <v>20943168</v>
      </c>
      <c r="N11" s="12">
        <f t="shared" si="0"/>
        <v>18246944</v>
      </c>
      <c r="O11" s="93">
        <v>52357920</v>
      </c>
      <c r="P11" s="32">
        <v>1</v>
      </c>
      <c r="Q11" s="2">
        <v>80000000</v>
      </c>
      <c r="R11" s="2">
        <v>30410000</v>
      </c>
      <c r="S11" s="98">
        <f>K11+K11*30%</f>
        <v>34032648</v>
      </c>
    </row>
    <row r="12" spans="1:20" ht="24" customHeight="1" x14ac:dyDescent="0.2">
      <c r="A12" s="13">
        <v>10</v>
      </c>
      <c r="B12" s="14" t="s">
        <v>5</v>
      </c>
      <c r="C12" s="14" t="s">
        <v>6</v>
      </c>
      <c r="D12" s="14" t="s">
        <v>18</v>
      </c>
      <c r="E12" s="15">
        <v>331130450020001</v>
      </c>
      <c r="F12" s="13">
        <v>35</v>
      </c>
      <c r="G12" s="13">
        <v>85</v>
      </c>
      <c r="H12" s="13">
        <v>120</v>
      </c>
      <c r="I12" s="11">
        <v>35301750.208333336</v>
      </c>
      <c r="J12" s="11">
        <v>32522256.875</v>
      </c>
      <c r="K12" s="11">
        <v>35301750.208333336</v>
      </c>
      <c r="L12" s="11">
        <v>32522256.875</v>
      </c>
      <c r="M12" s="11">
        <f t="shared" si="0"/>
        <v>28241400.166666672</v>
      </c>
      <c r="N12" s="11">
        <f t="shared" si="0"/>
        <v>26017805.5</v>
      </c>
      <c r="O12" s="93">
        <v>70603500.416666672</v>
      </c>
      <c r="P12" s="32">
        <v>1</v>
      </c>
      <c r="Q12" s="2">
        <v>60000000</v>
      </c>
      <c r="R12" s="2">
        <v>33250000</v>
      </c>
      <c r="S12" s="98">
        <f t="shared" ref="S12:S21" si="2">K12+K12*30%</f>
        <v>45892275.270833336</v>
      </c>
    </row>
    <row r="13" spans="1:20" ht="24" customHeight="1" x14ac:dyDescent="0.2">
      <c r="A13" s="8">
        <v>11</v>
      </c>
      <c r="B13" s="9" t="s">
        <v>5</v>
      </c>
      <c r="C13" s="9" t="s">
        <v>6</v>
      </c>
      <c r="D13" s="9" t="s">
        <v>19</v>
      </c>
      <c r="E13" s="10">
        <v>241340450010001</v>
      </c>
      <c r="F13" s="8">
        <v>37</v>
      </c>
      <c r="G13" s="8">
        <v>63</v>
      </c>
      <c r="H13" s="8">
        <v>100</v>
      </c>
      <c r="I13" s="11">
        <v>38044330.208333336</v>
      </c>
      <c r="J13" s="11">
        <v>35254090.208333336</v>
      </c>
      <c r="K13" s="12">
        <v>38044330.208333336</v>
      </c>
      <c r="L13" s="12">
        <v>35254090.208333336</v>
      </c>
      <c r="M13" s="12">
        <f t="shared" si="0"/>
        <v>30435464.166666672</v>
      </c>
      <c r="N13" s="12">
        <f t="shared" si="0"/>
        <v>28203272.166666672</v>
      </c>
      <c r="O13" s="93">
        <v>76088660.416666672</v>
      </c>
      <c r="P13" s="32">
        <v>1</v>
      </c>
      <c r="Q13" s="2">
        <v>120000000</v>
      </c>
      <c r="R13" s="2">
        <v>27640000</v>
      </c>
      <c r="S13" s="98">
        <f t="shared" si="2"/>
        <v>49457629.270833336</v>
      </c>
    </row>
    <row r="14" spans="1:20" ht="24" customHeight="1" x14ac:dyDescent="0.2">
      <c r="A14" s="13">
        <v>12</v>
      </c>
      <c r="B14" s="14" t="s">
        <v>5</v>
      </c>
      <c r="C14" s="14" t="s">
        <v>6</v>
      </c>
      <c r="D14" s="14" t="s">
        <v>20</v>
      </c>
      <c r="E14" s="15">
        <v>331130450030001</v>
      </c>
      <c r="F14" s="13">
        <v>27</v>
      </c>
      <c r="G14" s="13">
        <v>91</v>
      </c>
      <c r="H14" s="13">
        <v>118</v>
      </c>
      <c r="I14" s="11">
        <v>32554180</v>
      </c>
      <c r="J14" s="11">
        <v>28395120</v>
      </c>
      <c r="K14" s="11">
        <v>32554180</v>
      </c>
      <c r="L14" s="11">
        <v>28395120</v>
      </c>
      <c r="M14" s="11">
        <f t="shared" si="0"/>
        <v>26043344</v>
      </c>
      <c r="N14" s="11">
        <f t="shared" si="0"/>
        <v>22716096</v>
      </c>
      <c r="O14" s="93">
        <v>65108360</v>
      </c>
      <c r="P14" s="32">
        <v>1</v>
      </c>
      <c r="Q14" s="2">
        <v>10000000</v>
      </c>
      <c r="R14" s="2">
        <v>32760000</v>
      </c>
      <c r="S14" s="98">
        <f t="shared" si="2"/>
        <v>42320434</v>
      </c>
    </row>
    <row r="15" spans="1:20" ht="24" customHeight="1" x14ac:dyDescent="0.2">
      <c r="A15" s="8">
        <v>13</v>
      </c>
      <c r="B15" s="9" t="s">
        <v>5</v>
      </c>
      <c r="C15" s="9" t="s">
        <v>6</v>
      </c>
      <c r="D15" s="9" t="s">
        <v>21</v>
      </c>
      <c r="E15" s="10">
        <v>331130450020031</v>
      </c>
      <c r="F15" s="8">
        <v>20</v>
      </c>
      <c r="G15" s="8">
        <v>50</v>
      </c>
      <c r="H15" s="8">
        <v>70</v>
      </c>
      <c r="I15" s="11">
        <v>26062396.875</v>
      </c>
      <c r="J15" s="11">
        <v>24067996.875</v>
      </c>
      <c r="K15" s="12">
        <v>26062396.875</v>
      </c>
      <c r="L15" s="12">
        <v>22680000</v>
      </c>
      <c r="M15" s="12">
        <f t="shared" si="0"/>
        <v>20849917.5</v>
      </c>
      <c r="N15" s="12">
        <f t="shared" si="0"/>
        <v>18144000</v>
      </c>
      <c r="O15" s="93">
        <v>52124793.75</v>
      </c>
      <c r="P15" s="32">
        <v>1</v>
      </c>
      <c r="Q15" s="2">
        <v>70000000</v>
      </c>
      <c r="R15" s="2">
        <v>19400000</v>
      </c>
      <c r="S15" s="98">
        <f t="shared" si="2"/>
        <v>33881115.9375</v>
      </c>
    </row>
    <row r="16" spans="1:20" ht="24" customHeight="1" x14ac:dyDescent="0.2">
      <c r="A16" s="8"/>
      <c r="B16" s="9" t="s">
        <v>5</v>
      </c>
      <c r="C16" s="9" t="s">
        <v>6</v>
      </c>
      <c r="D16" s="9" t="s">
        <v>2329</v>
      </c>
      <c r="E16" s="50" t="s">
        <v>2272</v>
      </c>
      <c r="F16" s="8"/>
      <c r="G16" s="8"/>
      <c r="H16" s="8">
        <v>55</v>
      </c>
      <c r="I16" s="11"/>
      <c r="J16" s="11"/>
      <c r="K16" s="70">
        <f t="shared" ref="K16:K21" si="3">H16*380000</f>
        <v>20900000</v>
      </c>
      <c r="L16" s="50"/>
      <c r="M16" s="50"/>
      <c r="N16" s="50"/>
      <c r="O16" s="93">
        <v>41800000</v>
      </c>
      <c r="P16" s="32">
        <v>1</v>
      </c>
      <c r="Q16" s="2">
        <v>60000000</v>
      </c>
      <c r="R16" s="2" t="e">
        <v>#N/A</v>
      </c>
      <c r="S16" s="98">
        <f t="shared" si="2"/>
        <v>27170000</v>
      </c>
    </row>
    <row r="17" spans="1:19" ht="24" customHeight="1" x14ac:dyDescent="0.2">
      <c r="A17" s="8"/>
      <c r="B17" s="9"/>
      <c r="C17" s="9" t="s">
        <v>6</v>
      </c>
      <c r="D17" s="9" t="s">
        <v>2330</v>
      </c>
      <c r="E17" s="50" t="s">
        <v>2272</v>
      </c>
      <c r="F17" s="8"/>
      <c r="G17" s="8"/>
      <c r="H17" s="8">
        <v>46</v>
      </c>
      <c r="I17" s="11"/>
      <c r="J17" s="11"/>
      <c r="K17" s="70">
        <f t="shared" si="3"/>
        <v>17480000</v>
      </c>
      <c r="L17" s="50"/>
      <c r="M17" s="50"/>
      <c r="N17" s="50"/>
      <c r="O17" s="93">
        <v>34960000</v>
      </c>
      <c r="P17" s="32">
        <v>1</v>
      </c>
      <c r="Q17" s="2">
        <v>50000000</v>
      </c>
      <c r="R17" s="2" t="e">
        <v>#N/A</v>
      </c>
      <c r="S17" s="98">
        <f t="shared" si="2"/>
        <v>22724000</v>
      </c>
    </row>
    <row r="18" spans="1:19" ht="24" customHeight="1" x14ac:dyDescent="0.2">
      <c r="A18" s="8"/>
      <c r="B18" s="9"/>
      <c r="C18" s="9" t="s">
        <v>6</v>
      </c>
      <c r="D18" s="9" t="s">
        <v>2331</v>
      </c>
      <c r="E18" s="50" t="s">
        <v>2272</v>
      </c>
      <c r="F18" s="8"/>
      <c r="G18" s="8"/>
      <c r="H18" s="8">
        <v>40</v>
      </c>
      <c r="I18" s="11"/>
      <c r="J18" s="11"/>
      <c r="K18" s="70">
        <f t="shared" si="3"/>
        <v>15200000</v>
      </c>
      <c r="L18" s="50"/>
      <c r="M18" s="50"/>
      <c r="N18" s="50"/>
      <c r="O18" s="93">
        <v>30400000</v>
      </c>
      <c r="P18" s="32">
        <v>1</v>
      </c>
      <c r="Q18" s="2">
        <v>60000000</v>
      </c>
      <c r="R18" s="2" t="e">
        <v>#N/A</v>
      </c>
      <c r="S18" s="98">
        <f t="shared" si="2"/>
        <v>19760000</v>
      </c>
    </row>
    <row r="19" spans="1:19" ht="24" customHeight="1" x14ac:dyDescent="0.2">
      <c r="A19" s="8"/>
      <c r="B19" s="9"/>
      <c r="C19" s="9" t="s">
        <v>6</v>
      </c>
      <c r="D19" s="9" t="s">
        <v>2332</v>
      </c>
      <c r="E19" s="50" t="s">
        <v>2272</v>
      </c>
      <c r="F19" s="8"/>
      <c r="G19" s="8"/>
      <c r="H19" s="8">
        <v>30</v>
      </c>
      <c r="I19" s="11"/>
      <c r="J19" s="11"/>
      <c r="K19" s="70">
        <f t="shared" si="3"/>
        <v>11400000</v>
      </c>
      <c r="L19" s="50"/>
      <c r="M19" s="50"/>
      <c r="N19" s="50"/>
      <c r="O19" s="93">
        <v>22800000</v>
      </c>
      <c r="P19" s="32">
        <v>1</v>
      </c>
      <c r="Q19" s="2">
        <v>70000000</v>
      </c>
      <c r="R19" s="2" t="e">
        <v>#N/A</v>
      </c>
      <c r="S19" s="98">
        <f t="shared" si="2"/>
        <v>14820000</v>
      </c>
    </row>
    <row r="20" spans="1:19" ht="24" customHeight="1" x14ac:dyDescent="0.2">
      <c r="A20" s="8"/>
      <c r="B20" s="9"/>
      <c r="C20" s="9" t="s">
        <v>6</v>
      </c>
      <c r="D20" s="9" t="s">
        <v>2334</v>
      </c>
      <c r="E20" s="50" t="s">
        <v>2272</v>
      </c>
      <c r="F20" s="8"/>
      <c r="G20" s="8"/>
      <c r="H20" s="8">
        <v>60</v>
      </c>
      <c r="I20" s="11"/>
      <c r="J20" s="11"/>
      <c r="K20" s="70">
        <f t="shared" si="3"/>
        <v>22800000</v>
      </c>
      <c r="L20" s="50"/>
      <c r="M20" s="50"/>
      <c r="N20" s="50"/>
      <c r="O20" s="93">
        <v>45600000</v>
      </c>
      <c r="P20" s="32">
        <v>1</v>
      </c>
      <c r="Q20" s="2">
        <v>10000000</v>
      </c>
      <c r="R20" s="2" t="e">
        <v>#N/A</v>
      </c>
      <c r="S20" s="98">
        <f t="shared" si="2"/>
        <v>29640000</v>
      </c>
    </row>
    <row r="21" spans="1:19" ht="24" customHeight="1" x14ac:dyDescent="0.2">
      <c r="A21" s="8"/>
      <c r="B21" s="9"/>
      <c r="C21" s="9" t="s">
        <v>6</v>
      </c>
      <c r="D21" s="9" t="s">
        <v>2333</v>
      </c>
      <c r="E21" s="50" t="s">
        <v>2272</v>
      </c>
      <c r="F21" s="8"/>
      <c r="G21" s="8"/>
      <c r="H21" s="8">
        <v>30</v>
      </c>
      <c r="I21" s="11"/>
      <c r="J21" s="11"/>
      <c r="K21" s="70">
        <f t="shared" si="3"/>
        <v>11400000</v>
      </c>
      <c r="L21" s="50"/>
      <c r="M21" s="50"/>
      <c r="N21" s="50"/>
      <c r="O21" s="93">
        <v>22800000</v>
      </c>
      <c r="P21" s="32">
        <v>1</v>
      </c>
      <c r="Q21" s="2">
        <v>70000000</v>
      </c>
      <c r="R21" s="2" t="e">
        <v>#N/A</v>
      </c>
      <c r="S21" s="98">
        <f t="shared" si="2"/>
        <v>14820000</v>
      </c>
    </row>
    <row r="22" spans="1:19" ht="24" hidden="1" customHeight="1" x14ac:dyDescent="0.2">
      <c r="A22" s="13">
        <v>14</v>
      </c>
      <c r="B22" s="14" t="s">
        <v>5</v>
      </c>
      <c r="C22" s="14" t="s">
        <v>6</v>
      </c>
      <c r="D22" s="14" t="s">
        <v>22</v>
      </c>
      <c r="E22" s="15">
        <v>333130450020001</v>
      </c>
      <c r="F22" s="13">
        <v>20</v>
      </c>
      <c r="G22" s="13">
        <v>60</v>
      </c>
      <c r="H22" s="13">
        <v>80</v>
      </c>
      <c r="I22" s="11">
        <v>40726630.208333336</v>
      </c>
      <c r="J22" s="11">
        <v>37945296.875</v>
      </c>
      <c r="K22" s="11">
        <v>31162000</v>
      </c>
      <c r="L22" s="11">
        <v>25968000</v>
      </c>
      <c r="M22" s="11">
        <f t="shared" si="0"/>
        <v>24929600</v>
      </c>
      <c r="N22" s="11">
        <f t="shared" si="0"/>
        <v>20774400</v>
      </c>
      <c r="O22" s="93">
        <v>37394400</v>
      </c>
      <c r="P22" s="32">
        <v>0.2</v>
      </c>
      <c r="R22" s="2">
        <v>22190000</v>
      </c>
      <c r="S22" s="32"/>
    </row>
    <row r="23" spans="1:19" ht="24" hidden="1" customHeight="1" x14ac:dyDescent="0.2">
      <c r="A23" s="8">
        <v>15</v>
      </c>
      <c r="B23" s="9" t="s">
        <v>5</v>
      </c>
      <c r="C23" s="9" t="s">
        <v>6</v>
      </c>
      <c r="D23" s="9" t="s">
        <v>23</v>
      </c>
      <c r="E23" s="10" t="s">
        <v>24</v>
      </c>
      <c r="F23" s="8">
        <v>60</v>
      </c>
      <c r="G23" s="8">
        <v>20</v>
      </c>
      <c r="H23" s="8">
        <v>80</v>
      </c>
      <c r="I23" s="11">
        <v>32294000</v>
      </c>
      <c r="J23" s="11">
        <v>28720000</v>
      </c>
      <c r="K23" s="12">
        <v>25248000</v>
      </c>
      <c r="L23" s="12">
        <v>21040000</v>
      </c>
      <c r="M23" s="12">
        <f t="shared" si="0"/>
        <v>20198400</v>
      </c>
      <c r="N23" s="12">
        <f t="shared" si="0"/>
        <v>16832000</v>
      </c>
      <c r="O23" s="93">
        <v>30297600</v>
      </c>
      <c r="P23" s="32">
        <v>0.2</v>
      </c>
      <c r="R23" s="2">
        <v>21870000</v>
      </c>
      <c r="S23" s="32"/>
    </row>
    <row r="24" spans="1:19" ht="24" hidden="1" customHeight="1" x14ac:dyDescent="0.2">
      <c r="A24" s="13">
        <v>16</v>
      </c>
      <c r="B24" s="14" t="s">
        <v>5</v>
      </c>
      <c r="C24" s="14" t="s">
        <v>6</v>
      </c>
      <c r="D24" s="14" t="s">
        <v>25</v>
      </c>
      <c r="E24" s="15">
        <v>332430450030011</v>
      </c>
      <c r="F24" s="13">
        <v>22</v>
      </c>
      <c r="G24" s="13">
        <v>18</v>
      </c>
      <c r="H24" s="13">
        <v>40</v>
      </c>
      <c r="I24" s="11">
        <v>18205470.208333332</v>
      </c>
      <c r="J24" s="11">
        <v>17233176.875</v>
      </c>
      <c r="K24" s="11">
        <v>15322000</v>
      </c>
      <c r="L24" s="11">
        <v>12768000</v>
      </c>
      <c r="M24" s="11">
        <f t="shared" si="0"/>
        <v>12257600</v>
      </c>
      <c r="N24" s="11">
        <f t="shared" si="0"/>
        <v>10214400</v>
      </c>
      <c r="O24" s="93">
        <v>18386400</v>
      </c>
      <c r="P24" s="32">
        <v>0.2</v>
      </c>
      <c r="R24" s="2">
        <v>11000000</v>
      </c>
      <c r="S24" s="32"/>
    </row>
    <row r="25" spans="1:19" ht="24" hidden="1" customHeight="1" x14ac:dyDescent="0.2">
      <c r="A25" s="8">
        <v>17</v>
      </c>
      <c r="B25" s="9" t="s">
        <v>5</v>
      </c>
      <c r="C25" s="9" t="s">
        <v>6</v>
      </c>
      <c r="D25" s="9" t="s">
        <v>26</v>
      </c>
      <c r="E25" s="10">
        <v>335430450000011</v>
      </c>
      <c r="F25" s="8">
        <v>74</v>
      </c>
      <c r="G25" s="8">
        <v>154</v>
      </c>
      <c r="H25" s="8">
        <v>228</v>
      </c>
      <c r="I25" s="11">
        <v>51797550.208333336</v>
      </c>
      <c r="J25" s="11">
        <v>46512616.875</v>
      </c>
      <c r="K25" s="12">
        <v>51797550.208333336</v>
      </c>
      <c r="L25" s="12">
        <v>46512616.875</v>
      </c>
      <c r="M25" s="12">
        <f t="shared" si="0"/>
        <v>41438040.166666672</v>
      </c>
      <c r="N25" s="12">
        <f t="shared" si="0"/>
        <v>37210093.5</v>
      </c>
      <c r="O25" s="93">
        <v>62157060.25</v>
      </c>
      <c r="P25" s="32">
        <v>0.2</v>
      </c>
      <c r="R25" s="2">
        <v>63120000</v>
      </c>
      <c r="S25" s="32"/>
    </row>
    <row r="26" spans="1:19" ht="24" hidden="1" customHeight="1" x14ac:dyDescent="0.2">
      <c r="A26" s="13">
        <v>18</v>
      </c>
      <c r="B26" s="14" t="s">
        <v>5</v>
      </c>
      <c r="C26" s="14" t="s">
        <v>6</v>
      </c>
      <c r="D26" s="14" t="s">
        <v>27</v>
      </c>
      <c r="E26" s="15">
        <v>431120450080001</v>
      </c>
      <c r="F26" s="13">
        <v>139</v>
      </c>
      <c r="G26" s="13">
        <v>241</v>
      </c>
      <c r="H26" s="13">
        <v>380</v>
      </c>
      <c r="I26" s="11">
        <v>71220656.875</v>
      </c>
      <c r="J26" s="11">
        <v>61903430.208333336</v>
      </c>
      <c r="K26" s="11">
        <v>71220656.875</v>
      </c>
      <c r="L26" s="11">
        <v>61903430.208333336</v>
      </c>
      <c r="M26" s="11">
        <f t="shared" si="0"/>
        <v>56976525.5</v>
      </c>
      <c r="N26" s="11">
        <f t="shared" si="0"/>
        <v>49522744.166666672</v>
      </c>
      <c r="O26" s="93">
        <v>85464788.25</v>
      </c>
      <c r="P26" s="32">
        <v>0.2</v>
      </c>
      <c r="R26" s="2">
        <v>105070000</v>
      </c>
      <c r="S26" s="32"/>
    </row>
    <row r="27" spans="1:19" ht="24" hidden="1" customHeight="1" x14ac:dyDescent="0.2">
      <c r="A27" s="8">
        <v>19</v>
      </c>
      <c r="B27" s="9" t="s">
        <v>5</v>
      </c>
      <c r="C27" s="9" t="s">
        <v>6</v>
      </c>
      <c r="D27" s="9" t="s">
        <v>28</v>
      </c>
      <c r="E27" s="10">
        <v>431120450090001</v>
      </c>
      <c r="F27" s="8">
        <v>119</v>
      </c>
      <c r="G27" s="8">
        <v>221</v>
      </c>
      <c r="H27" s="8">
        <v>340</v>
      </c>
      <c r="I27" s="11">
        <v>66887856.875</v>
      </c>
      <c r="J27" s="11">
        <v>60271083.541666664</v>
      </c>
      <c r="K27" s="12">
        <v>66887856.875</v>
      </c>
      <c r="L27" s="12">
        <v>60271083.541666664</v>
      </c>
      <c r="M27" s="12">
        <f t="shared" si="0"/>
        <v>53510285.5</v>
      </c>
      <c r="N27" s="12">
        <f t="shared" si="0"/>
        <v>48216866.833333336</v>
      </c>
      <c r="O27" s="93">
        <v>80265428.25</v>
      </c>
      <c r="P27" s="32">
        <v>0.2</v>
      </c>
      <c r="R27" s="2">
        <v>94060000</v>
      </c>
      <c r="S27" s="32"/>
    </row>
    <row r="28" spans="1:19" ht="24" hidden="1" customHeight="1" x14ac:dyDescent="0.2">
      <c r="A28" s="13">
        <v>20</v>
      </c>
      <c r="B28" s="14" t="s">
        <v>5</v>
      </c>
      <c r="C28" s="14" t="s">
        <v>6</v>
      </c>
      <c r="D28" s="14" t="s">
        <v>29</v>
      </c>
      <c r="E28" s="15">
        <v>431320450010002</v>
      </c>
      <c r="F28" s="13">
        <v>38</v>
      </c>
      <c r="G28" s="13">
        <v>82</v>
      </c>
      <c r="H28" s="13">
        <v>120</v>
      </c>
      <c r="I28" s="11">
        <v>26601760</v>
      </c>
      <c r="J28" s="11">
        <v>24344293.333333332</v>
      </c>
      <c r="K28" s="11">
        <v>26601760</v>
      </c>
      <c r="L28" s="11">
        <v>24344293.333333332</v>
      </c>
      <c r="M28" s="11">
        <f t="shared" si="0"/>
        <v>21281408</v>
      </c>
      <c r="N28" s="11">
        <f t="shared" si="0"/>
        <v>19475434.666666668</v>
      </c>
      <c r="O28" s="93">
        <v>31922112</v>
      </c>
      <c r="P28" s="32">
        <v>0.2</v>
      </c>
      <c r="R28" s="2">
        <v>33230000</v>
      </c>
      <c r="S28" s="32"/>
    </row>
    <row r="29" spans="1:19" ht="24" hidden="1" customHeight="1" x14ac:dyDescent="0.2">
      <c r="A29" s="8">
        <v>21</v>
      </c>
      <c r="B29" s="9" t="s">
        <v>5</v>
      </c>
      <c r="C29" s="9" t="s">
        <v>6</v>
      </c>
      <c r="D29" s="9" t="s">
        <v>30</v>
      </c>
      <c r="E29" s="10" t="s">
        <v>31</v>
      </c>
      <c r="F29" s="8">
        <v>80</v>
      </c>
      <c r="G29" s="8">
        <v>40</v>
      </c>
      <c r="H29" s="8">
        <v>120</v>
      </c>
      <c r="I29" s="11">
        <v>27079920</v>
      </c>
      <c r="J29" s="11">
        <v>23646840</v>
      </c>
      <c r="K29" s="12">
        <v>27079920</v>
      </c>
      <c r="L29" s="12">
        <v>23646840</v>
      </c>
      <c r="M29" s="12">
        <f t="shared" si="0"/>
        <v>21663936</v>
      </c>
      <c r="N29" s="12">
        <f t="shared" si="0"/>
        <v>18917472</v>
      </c>
      <c r="O29" s="93">
        <v>32495904</v>
      </c>
      <c r="P29" s="32">
        <v>0.2</v>
      </c>
      <c r="R29" s="2">
        <v>32890000</v>
      </c>
      <c r="S29" s="32"/>
    </row>
    <row r="30" spans="1:19" ht="24" hidden="1" customHeight="1" x14ac:dyDescent="0.2">
      <c r="A30" s="13">
        <v>22</v>
      </c>
      <c r="B30" s="14" t="s">
        <v>5</v>
      </c>
      <c r="C30" s="14" t="s">
        <v>6</v>
      </c>
      <c r="D30" s="14" t="s">
        <v>32</v>
      </c>
      <c r="E30" s="15" t="s">
        <v>33</v>
      </c>
      <c r="F30" s="13">
        <v>50</v>
      </c>
      <c r="G30" s="13">
        <v>90</v>
      </c>
      <c r="H30" s="13">
        <v>140</v>
      </c>
      <c r="I30" s="11">
        <v>32357520</v>
      </c>
      <c r="J30" s="11">
        <v>28300200</v>
      </c>
      <c r="K30" s="11">
        <v>32357520</v>
      </c>
      <c r="L30" s="11">
        <v>28300200</v>
      </c>
      <c r="M30" s="11">
        <f t="shared" si="0"/>
        <v>25886016</v>
      </c>
      <c r="N30" s="11">
        <f t="shared" si="0"/>
        <v>22640160</v>
      </c>
      <c r="O30" s="93">
        <v>38829024</v>
      </c>
      <c r="P30" s="32">
        <v>0.2</v>
      </c>
      <c r="R30" s="2">
        <v>38720000</v>
      </c>
      <c r="S30" s="32"/>
    </row>
    <row r="31" spans="1:19" ht="24" hidden="1" customHeight="1" x14ac:dyDescent="0.2">
      <c r="A31" s="8">
        <v>23</v>
      </c>
      <c r="B31" s="9" t="s">
        <v>5</v>
      </c>
      <c r="C31" s="9" t="s">
        <v>6</v>
      </c>
      <c r="D31" s="9" t="s">
        <v>34</v>
      </c>
      <c r="E31" s="10">
        <v>241140450030001</v>
      </c>
      <c r="F31" s="8">
        <v>55</v>
      </c>
      <c r="G31" s="8">
        <v>95</v>
      </c>
      <c r="H31" s="8">
        <v>150</v>
      </c>
      <c r="I31" s="11">
        <v>41723640.208333336</v>
      </c>
      <c r="J31" s="11">
        <v>37604146.875</v>
      </c>
      <c r="K31" s="12">
        <v>41723640.208333336</v>
      </c>
      <c r="L31" s="12">
        <v>37604146.875</v>
      </c>
      <c r="M31" s="12">
        <f t="shared" si="0"/>
        <v>33378912.166666672</v>
      </c>
      <c r="N31" s="12">
        <f t="shared" si="0"/>
        <v>30083317.5</v>
      </c>
      <c r="O31" s="93">
        <v>50068368.25</v>
      </c>
      <c r="P31" s="32">
        <v>0.2</v>
      </c>
      <c r="R31" s="2">
        <v>41470000</v>
      </c>
      <c r="S31" s="32"/>
    </row>
    <row r="32" spans="1:19" ht="24" hidden="1" customHeight="1" x14ac:dyDescent="0.2">
      <c r="A32" s="13">
        <v>24</v>
      </c>
      <c r="B32" s="14" t="s">
        <v>5</v>
      </c>
      <c r="C32" s="14" t="s">
        <v>6</v>
      </c>
      <c r="D32" s="14" t="s">
        <v>35</v>
      </c>
      <c r="E32" s="15">
        <v>431120450020001</v>
      </c>
      <c r="F32" s="13">
        <v>60</v>
      </c>
      <c r="G32" s="13">
        <v>80</v>
      </c>
      <c r="H32" s="13">
        <v>140</v>
      </c>
      <c r="I32" s="11">
        <v>31240036.875</v>
      </c>
      <c r="J32" s="11">
        <v>28518276.875</v>
      </c>
      <c r="K32" s="11">
        <v>31240036.875</v>
      </c>
      <c r="L32" s="11">
        <v>28518276.875</v>
      </c>
      <c r="M32" s="11">
        <f t="shared" si="0"/>
        <v>24992029.5</v>
      </c>
      <c r="N32" s="11">
        <f t="shared" si="0"/>
        <v>22814621.5</v>
      </c>
      <c r="O32" s="93">
        <v>37488044.25</v>
      </c>
      <c r="P32" s="32">
        <v>0.2</v>
      </c>
      <c r="R32" s="2">
        <v>38640000</v>
      </c>
      <c r="S32" s="32"/>
    </row>
    <row r="33" spans="1:19" ht="24" hidden="1" customHeight="1" x14ac:dyDescent="0.2">
      <c r="A33" s="8">
        <v>25</v>
      </c>
      <c r="B33" s="9" t="s">
        <v>5</v>
      </c>
      <c r="C33" s="9" t="s">
        <v>6</v>
      </c>
      <c r="D33" s="9" t="s">
        <v>36</v>
      </c>
      <c r="E33" s="10" t="s">
        <v>37</v>
      </c>
      <c r="F33" s="8">
        <v>60</v>
      </c>
      <c r="G33" s="8">
        <v>80</v>
      </c>
      <c r="H33" s="8">
        <v>140</v>
      </c>
      <c r="I33" s="11">
        <v>32469120</v>
      </c>
      <c r="J33" s="11">
        <v>28336080</v>
      </c>
      <c r="K33" s="12">
        <v>32469120</v>
      </c>
      <c r="L33" s="12">
        <v>28336080</v>
      </c>
      <c r="M33" s="12">
        <f t="shared" si="0"/>
        <v>25975296</v>
      </c>
      <c r="N33" s="12">
        <f t="shared" si="0"/>
        <v>22668864</v>
      </c>
      <c r="O33" s="93">
        <v>38962944</v>
      </c>
      <c r="P33" s="32">
        <v>0.2</v>
      </c>
      <c r="R33" s="2">
        <v>38640000</v>
      </c>
      <c r="S33" s="32"/>
    </row>
    <row r="34" spans="1:19" ht="24" hidden="1" customHeight="1" x14ac:dyDescent="0.2">
      <c r="A34" s="13">
        <v>26</v>
      </c>
      <c r="B34" s="14" t="s">
        <v>5</v>
      </c>
      <c r="C34" s="14" t="s">
        <v>6</v>
      </c>
      <c r="D34" s="14" t="s">
        <v>38</v>
      </c>
      <c r="E34" s="15" t="s">
        <v>39</v>
      </c>
      <c r="F34" s="13">
        <v>59</v>
      </c>
      <c r="G34" s="13">
        <v>91</v>
      </c>
      <c r="H34" s="13">
        <v>150</v>
      </c>
      <c r="I34" s="11">
        <v>34649280</v>
      </c>
      <c r="J34" s="11">
        <v>30038640</v>
      </c>
      <c r="K34" s="11">
        <v>34649280</v>
      </c>
      <c r="L34" s="11">
        <v>30038640</v>
      </c>
      <c r="M34" s="11">
        <f t="shared" si="0"/>
        <v>27719424</v>
      </c>
      <c r="N34" s="11">
        <f t="shared" si="0"/>
        <v>24030912</v>
      </c>
      <c r="O34" s="93">
        <v>41579136</v>
      </c>
      <c r="P34" s="32">
        <v>0.2</v>
      </c>
      <c r="R34" s="2">
        <v>41440000</v>
      </c>
      <c r="S34" s="32"/>
    </row>
    <row r="35" spans="1:19" ht="24" hidden="1" customHeight="1" x14ac:dyDescent="0.2">
      <c r="A35" s="8">
        <v>27</v>
      </c>
      <c r="B35" s="9" t="s">
        <v>5</v>
      </c>
      <c r="C35" s="9" t="s">
        <v>6</v>
      </c>
      <c r="D35" s="9" t="s">
        <v>40</v>
      </c>
      <c r="E35" s="10" t="s">
        <v>41</v>
      </c>
      <c r="F35" s="8">
        <v>60</v>
      </c>
      <c r="G35" s="8">
        <v>70</v>
      </c>
      <c r="H35" s="8">
        <v>130</v>
      </c>
      <c r="I35" s="11">
        <v>30432000</v>
      </c>
      <c r="J35" s="11">
        <v>26472160</v>
      </c>
      <c r="K35" s="12">
        <v>30432000</v>
      </c>
      <c r="L35" s="12">
        <v>26472160</v>
      </c>
      <c r="M35" s="12">
        <f t="shared" si="0"/>
        <v>24345600</v>
      </c>
      <c r="N35" s="12">
        <f t="shared" si="0"/>
        <v>21177728</v>
      </c>
      <c r="O35" s="93">
        <v>36518400</v>
      </c>
      <c r="P35" s="32">
        <v>0.2</v>
      </c>
      <c r="R35" s="2">
        <v>35840000</v>
      </c>
      <c r="S35" s="32"/>
    </row>
    <row r="36" spans="1:19" ht="24" hidden="1" customHeight="1" x14ac:dyDescent="0.2">
      <c r="A36" s="13">
        <v>28</v>
      </c>
      <c r="B36" s="14" t="s">
        <v>5</v>
      </c>
      <c r="C36" s="14" t="s">
        <v>6</v>
      </c>
      <c r="D36" s="14" t="s">
        <v>42</v>
      </c>
      <c r="E36" s="15">
        <v>431120450040001</v>
      </c>
      <c r="F36" s="13">
        <v>33</v>
      </c>
      <c r="G36" s="13">
        <v>55</v>
      </c>
      <c r="H36" s="13">
        <v>88</v>
      </c>
      <c r="I36" s="11">
        <v>21943936.875</v>
      </c>
      <c r="J36" s="11">
        <v>20078976.875</v>
      </c>
      <c r="K36" s="11">
        <v>21943936.875</v>
      </c>
      <c r="L36" s="11">
        <v>20078976.875</v>
      </c>
      <c r="M36" s="11">
        <f t="shared" si="0"/>
        <v>17555149.5</v>
      </c>
      <c r="N36" s="11">
        <f t="shared" si="0"/>
        <v>16063181.5</v>
      </c>
      <c r="O36" s="93">
        <v>26332724.25</v>
      </c>
      <c r="P36" s="32">
        <v>0.2</v>
      </c>
      <c r="R36" s="2">
        <v>24320000</v>
      </c>
      <c r="S36" s="32"/>
    </row>
    <row r="37" spans="1:19" ht="24" hidden="1" customHeight="1" x14ac:dyDescent="0.2">
      <c r="A37" s="8">
        <v>29</v>
      </c>
      <c r="B37" s="9" t="s">
        <v>5</v>
      </c>
      <c r="C37" s="9" t="s">
        <v>6</v>
      </c>
      <c r="D37" s="9" t="s">
        <v>43</v>
      </c>
      <c r="E37" s="10" t="s">
        <v>44</v>
      </c>
      <c r="F37" s="8">
        <v>50</v>
      </c>
      <c r="G37" s="8">
        <v>86</v>
      </c>
      <c r="H37" s="8">
        <v>136</v>
      </c>
      <c r="I37" s="11">
        <v>31965600</v>
      </c>
      <c r="J37" s="11">
        <v>27815680</v>
      </c>
      <c r="K37" s="12">
        <v>31965600</v>
      </c>
      <c r="L37" s="12">
        <v>27815680</v>
      </c>
      <c r="M37" s="12">
        <f t="shared" si="0"/>
        <v>25572480</v>
      </c>
      <c r="N37" s="12">
        <f t="shared" si="0"/>
        <v>22252544</v>
      </c>
      <c r="O37" s="93">
        <v>38358720</v>
      </c>
      <c r="P37" s="32">
        <v>0.2</v>
      </c>
      <c r="R37" s="2">
        <v>37600000</v>
      </c>
      <c r="S37" s="32"/>
    </row>
    <row r="38" spans="1:19" ht="24" hidden="1" customHeight="1" x14ac:dyDescent="0.2">
      <c r="A38" s="13">
        <v>30</v>
      </c>
      <c r="B38" s="14" t="s">
        <v>5</v>
      </c>
      <c r="C38" s="14" t="s">
        <v>6</v>
      </c>
      <c r="D38" s="14" t="s">
        <v>45</v>
      </c>
      <c r="E38" s="15">
        <v>241140450050002</v>
      </c>
      <c r="F38" s="13">
        <v>112</v>
      </c>
      <c r="G38" s="13">
        <v>103</v>
      </c>
      <c r="H38" s="13">
        <v>215</v>
      </c>
      <c r="I38" s="11">
        <v>55047320</v>
      </c>
      <c r="J38" s="11">
        <v>49619680</v>
      </c>
      <c r="K38" s="11">
        <v>55047320</v>
      </c>
      <c r="L38" s="11">
        <v>49619680</v>
      </c>
      <c r="M38" s="11">
        <f t="shared" si="0"/>
        <v>44037856</v>
      </c>
      <c r="N38" s="11">
        <f t="shared" si="0"/>
        <v>39695744</v>
      </c>
      <c r="O38" s="93">
        <v>66056784</v>
      </c>
      <c r="P38" s="32">
        <v>0.2</v>
      </c>
      <c r="R38" s="2">
        <v>59180000</v>
      </c>
      <c r="S38" s="32"/>
    </row>
    <row r="39" spans="1:19" ht="24" hidden="1" customHeight="1" x14ac:dyDescent="0.2">
      <c r="A39" s="8">
        <v>31</v>
      </c>
      <c r="B39" s="9" t="s">
        <v>5</v>
      </c>
      <c r="C39" s="9" t="s">
        <v>6</v>
      </c>
      <c r="D39" s="9" t="s">
        <v>46</v>
      </c>
      <c r="E39" s="10" t="s">
        <v>47</v>
      </c>
      <c r="F39" s="8">
        <v>72</v>
      </c>
      <c r="G39" s="8">
        <v>38</v>
      </c>
      <c r="H39" s="8">
        <v>110</v>
      </c>
      <c r="I39" s="11">
        <v>25991760</v>
      </c>
      <c r="J39" s="11">
        <v>22609000</v>
      </c>
      <c r="K39" s="12">
        <v>25991760</v>
      </c>
      <c r="L39" s="12">
        <v>22609000</v>
      </c>
      <c r="M39" s="12">
        <f t="shared" si="0"/>
        <v>20793408</v>
      </c>
      <c r="N39" s="12">
        <f t="shared" si="0"/>
        <v>18087200</v>
      </c>
      <c r="O39" s="93">
        <v>31190112</v>
      </c>
      <c r="P39" s="32">
        <v>0.2</v>
      </c>
      <c r="R39" s="2">
        <v>30160000</v>
      </c>
      <c r="S39" s="32"/>
    </row>
    <row r="40" spans="1:19" ht="24" hidden="1" customHeight="1" x14ac:dyDescent="0.2">
      <c r="A40" s="13">
        <v>32</v>
      </c>
      <c r="B40" s="14" t="s">
        <v>5</v>
      </c>
      <c r="C40" s="14" t="s">
        <v>6</v>
      </c>
      <c r="D40" s="14" t="s">
        <v>48</v>
      </c>
      <c r="E40" s="15">
        <v>431120450020011</v>
      </c>
      <c r="F40" s="13">
        <v>32</v>
      </c>
      <c r="G40" s="13">
        <v>56</v>
      </c>
      <c r="H40" s="13">
        <v>88</v>
      </c>
      <c r="I40" s="11">
        <v>21796693.333333332</v>
      </c>
      <c r="J40" s="11">
        <v>20132000</v>
      </c>
      <c r="K40" s="11">
        <v>21796693.333333332</v>
      </c>
      <c r="L40" s="11">
        <v>20132000</v>
      </c>
      <c r="M40" s="11">
        <f t="shared" si="0"/>
        <v>17437354.666666668</v>
      </c>
      <c r="N40" s="11">
        <f t="shared" si="0"/>
        <v>16105600</v>
      </c>
      <c r="O40" s="93">
        <v>26156032</v>
      </c>
      <c r="P40" s="32">
        <v>0.2</v>
      </c>
      <c r="R40" s="2">
        <v>24330000</v>
      </c>
      <c r="S40" s="32"/>
    </row>
    <row r="41" spans="1:19" ht="24" hidden="1" customHeight="1" x14ac:dyDescent="0.2">
      <c r="A41" s="8">
        <v>33</v>
      </c>
      <c r="B41" s="9" t="s">
        <v>5</v>
      </c>
      <c r="C41" s="9" t="s">
        <v>6</v>
      </c>
      <c r="D41" s="9" t="s">
        <v>49</v>
      </c>
      <c r="E41" s="10">
        <v>431120450010101</v>
      </c>
      <c r="F41" s="8">
        <v>15</v>
      </c>
      <c r="G41" s="8">
        <v>45</v>
      </c>
      <c r="H41" s="8">
        <v>60</v>
      </c>
      <c r="I41" s="11">
        <v>15786676.875</v>
      </c>
      <c r="J41" s="11">
        <v>14556836.875</v>
      </c>
      <c r="K41" s="12">
        <v>15786676.875</v>
      </c>
      <c r="L41" s="12">
        <v>14556836.875</v>
      </c>
      <c r="M41" s="12">
        <f t="shared" si="0"/>
        <v>12629341.5</v>
      </c>
      <c r="N41" s="12">
        <f t="shared" si="0"/>
        <v>11645469.5</v>
      </c>
      <c r="O41" s="93">
        <v>18944012.25</v>
      </c>
      <c r="P41" s="32">
        <v>0.2</v>
      </c>
      <c r="R41" s="2">
        <v>16640000</v>
      </c>
      <c r="S41" s="32"/>
    </row>
    <row r="42" spans="1:19" ht="24" hidden="1" customHeight="1" x14ac:dyDescent="0.2">
      <c r="A42" s="13">
        <v>34</v>
      </c>
      <c r="B42" s="14" t="s">
        <v>5</v>
      </c>
      <c r="C42" s="14" t="s">
        <v>6</v>
      </c>
      <c r="D42" s="14" t="s">
        <v>50</v>
      </c>
      <c r="E42" s="15">
        <v>241140450050012</v>
      </c>
      <c r="F42" s="13">
        <v>30</v>
      </c>
      <c r="G42" s="13">
        <v>70</v>
      </c>
      <c r="H42" s="13">
        <v>100</v>
      </c>
      <c r="I42" s="11">
        <v>28877183.541666668</v>
      </c>
      <c r="J42" s="11">
        <v>26076943.541666668</v>
      </c>
      <c r="K42" s="11">
        <v>28877183.541666668</v>
      </c>
      <c r="L42" s="11">
        <v>26076943.541666668</v>
      </c>
      <c r="M42" s="11">
        <f t="shared" si="0"/>
        <v>23101746.833333336</v>
      </c>
      <c r="N42" s="11">
        <f t="shared" si="0"/>
        <v>20861554.833333336</v>
      </c>
      <c r="O42" s="93">
        <v>34652620.25</v>
      </c>
      <c r="P42" s="32">
        <v>0.2</v>
      </c>
      <c r="R42" s="2">
        <v>27700000</v>
      </c>
      <c r="S42" s="32"/>
    </row>
    <row r="43" spans="1:19" ht="24" hidden="1" customHeight="1" x14ac:dyDescent="0.2">
      <c r="A43" s="8">
        <v>35</v>
      </c>
      <c r="B43" s="9" t="s">
        <v>5</v>
      </c>
      <c r="C43" s="9" t="s">
        <v>6</v>
      </c>
      <c r="D43" s="9" t="s">
        <v>51</v>
      </c>
      <c r="E43" s="10">
        <v>431120450010071</v>
      </c>
      <c r="F43" s="8">
        <v>20</v>
      </c>
      <c r="G43" s="8">
        <v>20</v>
      </c>
      <c r="H43" s="8">
        <v>40</v>
      </c>
      <c r="I43" s="11">
        <v>10578456.875</v>
      </c>
      <c r="J43" s="11">
        <v>9746163.541666666</v>
      </c>
      <c r="K43" s="12">
        <v>10578456.875</v>
      </c>
      <c r="L43" s="12">
        <v>9746163.541666666</v>
      </c>
      <c r="M43" s="12">
        <f t="shared" si="0"/>
        <v>8462765.5</v>
      </c>
      <c r="N43" s="12">
        <f t="shared" si="0"/>
        <v>7796930.833333333</v>
      </c>
      <c r="O43" s="93">
        <v>12694148.25</v>
      </c>
      <c r="P43" s="32">
        <v>0.2</v>
      </c>
      <c r="R43" s="2">
        <v>11010000</v>
      </c>
      <c r="S43" s="32"/>
    </row>
    <row r="44" spans="1:19" ht="24" hidden="1" customHeight="1" x14ac:dyDescent="0.2">
      <c r="A44" s="13">
        <v>36</v>
      </c>
      <c r="B44" s="14" t="s">
        <v>5</v>
      </c>
      <c r="C44" s="14" t="s">
        <v>6</v>
      </c>
      <c r="D44" s="14" t="s">
        <v>52</v>
      </c>
      <c r="E44" s="15">
        <v>431120450010061</v>
      </c>
      <c r="F44" s="13">
        <v>28</v>
      </c>
      <c r="G44" s="13">
        <v>12</v>
      </c>
      <c r="H44" s="13">
        <v>40</v>
      </c>
      <c r="I44" s="11">
        <v>10510296.875</v>
      </c>
      <c r="J44" s="11">
        <v>9699443.541666666</v>
      </c>
      <c r="K44" s="11">
        <v>10510296.875</v>
      </c>
      <c r="L44" s="11">
        <v>9699443.541666666</v>
      </c>
      <c r="M44" s="11">
        <f t="shared" si="0"/>
        <v>8408237.5</v>
      </c>
      <c r="N44" s="11">
        <f t="shared" si="0"/>
        <v>7759554.833333333</v>
      </c>
      <c r="O44" s="93">
        <v>12612356.25</v>
      </c>
      <c r="P44" s="32">
        <v>0.2</v>
      </c>
      <c r="R44" s="2">
        <v>10950000</v>
      </c>
      <c r="S44" s="32"/>
    </row>
    <row r="45" spans="1:19" ht="24" hidden="1" customHeight="1" x14ac:dyDescent="0.2">
      <c r="A45" s="8">
        <v>37</v>
      </c>
      <c r="B45" s="9" t="s">
        <v>5</v>
      </c>
      <c r="C45" s="9" t="s">
        <v>6</v>
      </c>
      <c r="D45" s="9" t="s">
        <v>53</v>
      </c>
      <c r="E45" s="10">
        <v>241140450060001</v>
      </c>
      <c r="F45" s="8">
        <v>34</v>
      </c>
      <c r="G45" s="8">
        <v>68</v>
      </c>
      <c r="H45" s="8">
        <v>102</v>
      </c>
      <c r="I45" s="11">
        <v>29412220.208333332</v>
      </c>
      <c r="J45" s="11">
        <v>26465180.208333332</v>
      </c>
      <c r="K45" s="12">
        <v>29412220.208333332</v>
      </c>
      <c r="L45" s="12">
        <v>26465180.208333332</v>
      </c>
      <c r="M45" s="12">
        <f t="shared" si="0"/>
        <v>23529776.166666668</v>
      </c>
      <c r="N45" s="12">
        <f t="shared" si="0"/>
        <v>21172144.166666668</v>
      </c>
      <c r="O45" s="93">
        <v>35294664.25</v>
      </c>
      <c r="P45" s="32">
        <v>0.2</v>
      </c>
      <c r="R45" s="2">
        <v>28230000</v>
      </c>
      <c r="S45" s="32"/>
    </row>
    <row r="46" spans="1:19" ht="24" hidden="1" customHeight="1" x14ac:dyDescent="0.2">
      <c r="A46" s="13">
        <v>38</v>
      </c>
      <c r="B46" s="14" t="s">
        <v>5</v>
      </c>
      <c r="C46" s="14" t="s">
        <v>6</v>
      </c>
      <c r="D46" s="14" t="s">
        <v>54</v>
      </c>
      <c r="E46" s="15">
        <v>431120450010011</v>
      </c>
      <c r="F46" s="13">
        <v>8</v>
      </c>
      <c r="G46" s="13">
        <v>24</v>
      </c>
      <c r="H46" s="13">
        <v>32</v>
      </c>
      <c r="I46" s="11">
        <v>8836256.875</v>
      </c>
      <c r="J46" s="11">
        <v>8145350.208333333</v>
      </c>
      <c r="K46" s="11">
        <v>8836256.875</v>
      </c>
      <c r="L46" s="11">
        <v>8145350.208333333</v>
      </c>
      <c r="M46" s="11">
        <f t="shared" si="0"/>
        <v>7069005.5</v>
      </c>
      <c r="N46" s="11">
        <f t="shared" si="0"/>
        <v>6516280.166666667</v>
      </c>
      <c r="O46" s="93">
        <v>10603508.25</v>
      </c>
      <c r="P46" s="32">
        <v>0.2</v>
      </c>
      <c r="R46" s="2">
        <v>8870000</v>
      </c>
      <c r="S46" s="32"/>
    </row>
    <row r="47" spans="1:19" ht="24" hidden="1" customHeight="1" x14ac:dyDescent="0.2">
      <c r="A47" s="8">
        <v>39</v>
      </c>
      <c r="B47" s="9" t="s">
        <v>5</v>
      </c>
      <c r="C47" s="9" t="s">
        <v>6</v>
      </c>
      <c r="D47" s="9" t="s">
        <v>55</v>
      </c>
      <c r="E47" s="10">
        <v>524920450010071</v>
      </c>
      <c r="F47" s="8">
        <v>29</v>
      </c>
      <c r="G47" s="8">
        <v>30</v>
      </c>
      <c r="H47" s="8">
        <v>59</v>
      </c>
      <c r="I47" s="11">
        <v>15616866.875</v>
      </c>
      <c r="J47" s="11">
        <v>14184493.541666666</v>
      </c>
      <c r="K47" s="12">
        <v>15616866.875</v>
      </c>
      <c r="L47" s="12">
        <v>14184493.541666666</v>
      </c>
      <c r="M47" s="12">
        <f t="shared" si="0"/>
        <v>12493493.5</v>
      </c>
      <c r="N47" s="12">
        <f t="shared" si="0"/>
        <v>11347594.833333334</v>
      </c>
      <c r="O47" s="93">
        <v>18740240.25</v>
      </c>
      <c r="P47" s="32">
        <v>0.2</v>
      </c>
      <c r="R47" s="2">
        <v>16250000</v>
      </c>
      <c r="S47" s="32"/>
    </row>
    <row r="48" spans="1:19" ht="24" hidden="1" customHeight="1" x14ac:dyDescent="0.2">
      <c r="A48" s="13">
        <v>40</v>
      </c>
      <c r="B48" s="14" t="s">
        <v>5</v>
      </c>
      <c r="C48" s="14" t="s">
        <v>6</v>
      </c>
      <c r="D48" s="14" t="s">
        <v>56</v>
      </c>
      <c r="E48" s="15" t="s">
        <v>57</v>
      </c>
      <c r="F48" s="13">
        <v>56</v>
      </c>
      <c r="G48" s="13">
        <v>40</v>
      </c>
      <c r="H48" s="13">
        <v>96</v>
      </c>
      <c r="I48" s="11">
        <v>21856080</v>
      </c>
      <c r="J48" s="11">
        <v>18964360</v>
      </c>
      <c r="K48" s="11">
        <v>21856080</v>
      </c>
      <c r="L48" s="11">
        <v>18964360</v>
      </c>
      <c r="M48" s="11">
        <f t="shared" si="0"/>
        <v>17484864</v>
      </c>
      <c r="N48" s="11">
        <f t="shared" si="0"/>
        <v>15171488</v>
      </c>
      <c r="O48" s="93">
        <v>26227296</v>
      </c>
      <c r="P48" s="32">
        <v>0.2</v>
      </c>
      <c r="R48" s="2">
        <v>26370000</v>
      </c>
      <c r="S48" s="32"/>
    </row>
    <row r="49" spans="1:19" ht="24" hidden="1" customHeight="1" x14ac:dyDescent="0.2">
      <c r="A49" s="8">
        <v>41</v>
      </c>
      <c r="B49" s="9" t="s">
        <v>5</v>
      </c>
      <c r="C49" s="9" t="s">
        <v>6</v>
      </c>
      <c r="D49" s="9" t="s">
        <v>58</v>
      </c>
      <c r="E49" s="10">
        <v>333130450030001</v>
      </c>
      <c r="F49" s="8">
        <v>13</v>
      </c>
      <c r="G49" s="8">
        <v>75</v>
      </c>
      <c r="H49" s="8">
        <v>88</v>
      </c>
      <c r="I49" s="11">
        <v>26098336.875</v>
      </c>
      <c r="J49" s="11">
        <v>23967296.875</v>
      </c>
      <c r="K49" s="12">
        <v>26098336.875</v>
      </c>
      <c r="L49" s="12">
        <v>23967296.875</v>
      </c>
      <c r="M49" s="12">
        <f t="shared" si="0"/>
        <v>20878669.5</v>
      </c>
      <c r="N49" s="12">
        <f t="shared" si="0"/>
        <v>19173837.5</v>
      </c>
      <c r="O49" s="93">
        <v>31318004.25</v>
      </c>
      <c r="P49" s="32">
        <v>0.2</v>
      </c>
      <c r="R49" s="2">
        <v>24480000</v>
      </c>
      <c r="S49" s="32"/>
    </row>
    <row r="50" spans="1:19" ht="24" hidden="1" customHeight="1" x14ac:dyDescent="0.2">
      <c r="A50" s="13">
        <v>42</v>
      </c>
      <c r="B50" s="14" t="s">
        <v>5</v>
      </c>
      <c r="C50" s="14" t="s">
        <v>6</v>
      </c>
      <c r="D50" s="14" t="s">
        <v>58</v>
      </c>
      <c r="E50" s="15" t="s">
        <v>59</v>
      </c>
      <c r="F50" s="13">
        <v>13</v>
      </c>
      <c r="G50" s="13">
        <v>75</v>
      </c>
      <c r="H50" s="13">
        <v>88</v>
      </c>
      <c r="I50" s="11">
        <v>21577200</v>
      </c>
      <c r="J50" s="11">
        <v>18819320</v>
      </c>
      <c r="K50" s="11">
        <v>21577200</v>
      </c>
      <c r="L50" s="11">
        <v>18819320</v>
      </c>
      <c r="M50" s="11">
        <f t="shared" si="0"/>
        <v>17261760</v>
      </c>
      <c r="N50" s="11">
        <f t="shared" si="0"/>
        <v>15055456</v>
      </c>
      <c r="O50" s="93">
        <v>25892640</v>
      </c>
      <c r="P50" s="32">
        <v>0.2</v>
      </c>
      <c r="R50" s="2">
        <v>24480000</v>
      </c>
      <c r="S50" s="32"/>
    </row>
    <row r="51" spans="1:19" ht="24" hidden="1" customHeight="1" x14ac:dyDescent="0.2">
      <c r="A51" s="8">
        <v>43</v>
      </c>
      <c r="B51" s="9" t="s">
        <v>5</v>
      </c>
      <c r="C51" s="9" t="s">
        <v>6</v>
      </c>
      <c r="D51" s="9" t="s">
        <v>60</v>
      </c>
      <c r="E51" s="10">
        <v>331130450010021</v>
      </c>
      <c r="F51" s="8">
        <v>15</v>
      </c>
      <c r="G51" s="8">
        <v>40</v>
      </c>
      <c r="H51" s="8">
        <v>55</v>
      </c>
      <c r="I51" s="11">
        <v>17492058.541666668</v>
      </c>
      <c r="J51" s="11">
        <v>16101791.875</v>
      </c>
      <c r="K51" s="12">
        <v>17492058.541666668</v>
      </c>
      <c r="L51" s="12">
        <v>16101791.875</v>
      </c>
      <c r="M51" s="12">
        <f t="shared" si="0"/>
        <v>13993646.833333336</v>
      </c>
      <c r="N51" s="12">
        <f t="shared" si="0"/>
        <v>12881433.5</v>
      </c>
      <c r="O51" s="93">
        <v>20990470.25</v>
      </c>
      <c r="P51" s="32">
        <v>0.2</v>
      </c>
      <c r="R51" s="2">
        <v>15250000</v>
      </c>
      <c r="S51" s="32"/>
    </row>
    <row r="52" spans="1:19" ht="24" hidden="1" customHeight="1" x14ac:dyDescent="0.2">
      <c r="A52" s="13">
        <v>44</v>
      </c>
      <c r="B52" s="14" t="s">
        <v>5</v>
      </c>
      <c r="C52" s="14" t="s">
        <v>6</v>
      </c>
      <c r="D52" s="14" t="s">
        <v>61</v>
      </c>
      <c r="E52" s="15">
        <v>524920450010021</v>
      </c>
      <c r="F52" s="13">
        <v>5</v>
      </c>
      <c r="G52" s="13">
        <v>15</v>
      </c>
      <c r="H52" s="13">
        <v>20</v>
      </c>
      <c r="I52" s="11">
        <v>5418656.875</v>
      </c>
      <c r="J52" s="11">
        <v>4997510.208333333</v>
      </c>
      <c r="K52" s="11">
        <v>5418656.875</v>
      </c>
      <c r="L52" s="11">
        <v>4997510.208333333</v>
      </c>
      <c r="M52" s="11">
        <f t="shared" si="0"/>
        <v>4334925.5</v>
      </c>
      <c r="N52" s="11">
        <f t="shared" si="0"/>
        <v>3998008.1666666665</v>
      </c>
      <c r="O52" s="93">
        <v>6502388.25</v>
      </c>
      <c r="P52" s="32">
        <v>0.2</v>
      </c>
      <c r="R52" s="2">
        <v>5540000</v>
      </c>
      <c r="S52" s="32"/>
    </row>
    <row r="53" spans="1:19" ht="24" hidden="1" customHeight="1" x14ac:dyDescent="0.2">
      <c r="A53" s="8">
        <v>45</v>
      </c>
      <c r="B53" s="9" t="s">
        <v>5</v>
      </c>
      <c r="C53" s="9" t="s">
        <v>6</v>
      </c>
      <c r="D53" s="9" t="s">
        <v>62</v>
      </c>
      <c r="E53" s="10">
        <v>335230450010011</v>
      </c>
      <c r="F53" s="8">
        <v>5</v>
      </c>
      <c r="G53" s="8">
        <v>15</v>
      </c>
      <c r="H53" s="8">
        <v>20</v>
      </c>
      <c r="I53" s="11">
        <v>5878203.541666667</v>
      </c>
      <c r="J53" s="11">
        <v>5371616.875</v>
      </c>
      <c r="K53" s="12">
        <v>5878203.541666667</v>
      </c>
      <c r="L53" s="12">
        <v>5371616.875</v>
      </c>
      <c r="M53" s="12">
        <f t="shared" si="0"/>
        <v>4702562.833333334</v>
      </c>
      <c r="N53" s="12">
        <f t="shared" si="0"/>
        <v>4297293.5</v>
      </c>
      <c r="O53" s="93">
        <v>7053844.25</v>
      </c>
      <c r="P53" s="32">
        <v>0.2</v>
      </c>
      <c r="R53" s="2">
        <v>5540000</v>
      </c>
      <c r="S53" s="32"/>
    </row>
    <row r="54" spans="1:19" ht="24" hidden="1" customHeight="1" x14ac:dyDescent="0.2">
      <c r="A54" s="13">
        <v>46</v>
      </c>
      <c r="B54" s="14" t="s">
        <v>5</v>
      </c>
      <c r="C54" s="14" t="s">
        <v>6</v>
      </c>
      <c r="D54" s="14" t="s">
        <v>63</v>
      </c>
      <c r="E54" s="15">
        <v>523020450010001</v>
      </c>
      <c r="F54" s="13">
        <v>23</v>
      </c>
      <c r="G54" s="13">
        <v>54</v>
      </c>
      <c r="H54" s="13">
        <v>77</v>
      </c>
      <c r="I54" s="11">
        <v>18223680</v>
      </c>
      <c r="J54" s="11">
        <v>15762640</v>
      </c>
      <c r="K54" s="11">
        <v>18223680</v>
      </c>
      <c r="L54" s="11">
        <v>15762640</v>
      </c>
      <c r="M54" s="11">
        <f t="shared" si="0"/>
        <v>14578944</v>
      </c>
      <c r="N54" s="11">
        <f t="shared" si="0"/>
        <v>12610112</v>
      </c>
      <c r="O54" s="93">
        <v>21868416</v>
      </c>
      <c r="P54" s="32">
        <v>0.2</v>
      </c>
      <c r="R54" s="2">
        <v>21330000</v>
      </c>
      <c r="S54" s="32"/>
    </row>
    <row r="55" spans="1:19" ht="24" hidden="1" customHeight="1" x14ac:dyDescent="0.2">
      <c r="A55" s="8">
        <v>47</v>
      </c>
      <c r="B55" s="9" t="s">
        <v>5</v>
      </c>
      <c r="C55" s="9" t="s">
        <v>6</v>
      </c>
      <c r="D55" s="9" t="s">
        <v>64</v>
      </c>
      <c r="E55" s="10">
        <v>331130450020021</v>
      </c>
      <c r="F55" s="8">
        <v>20</v>
      </c>
      <c r="G55" s="8">
        <v>20</v>
      </c>
      <c r="H55" s="8">
        <v>40</v>
      </c>
      <c r="I55" s="11">
        <v>11647163.541666666</v>
      </c>
      <c r="J55" s="11">
        <v>10605336.875</v>
      </c>
      <c r="K55" s="12">
        <v>11647163.541666666</v>
      </c>
      <c r="L55" s="12">
        <v>10605336.875</v>
      </c>
      <c r="M55" s="12">
        <f t="shared" si="0"/>
        <v>9317730.833333334</v>
      </c>
      <c r="N55" s="12">
        <f t="shared" si="0"/>
        <v>8484269.5</v>
      </c>
      <c r="O55" s="93">
        <v>13976596.25</v>
      </c>
      <c r="P55" s="32">
        <v>0.2</v>
      </c>
      <c r="R55" s="2">
        <v>11010000</v>
      </c>
      <c r="S55" s="32"/>
    </row>
    <row r="56" spans="1:19" ht="24" hidden="1" customHeight="1" x14ac:dyDescent="0.2">
      <c r="A56" s="13">
        <v>48</v>
      </c>
      <c r="B56" s="14" t="s">
        <v>5</v>
      </c>
      <c r="C56" s="14" t="s">
        <v>6</v>
      </c>
      <c r="D56" s="14" t="s">
        <v>65</v>
      </c>
      <c r="E56" s="15">
        <v>522320450010001</v>
      </c>
      <c r="F56" s="13">
        <v>80</v>
      </c>
      <c r="G56" s="13">
        <v>50</v>
      </c>
      <c r="H56" s="13">
        <v>130</v>
      </c>
      <c r="I56" s="11">
        <v>28754216.875</v>
      </c>
      <c r="J56" s="11">
        <v>26101390.208333332</v>
      </c>
      <c r="K56" s="11">
        <v>28754216.875</v>
      </c>
      <c r="L56" s="11">
        <v>26101390.208333332</v>
      </c>
      <c r="M56" s="11">
        <f t="shared" si="0"/>
        <v>23003373.5</v>
      </c>
      <c r="N56" s="11">
        <f t="shared" si="0"/>
        <v>20881112.166666668</v>
      </c>
      <c r="O56" s="93">
        <v>34505060.25</v>
      </c>
      <c r="P56" s="32">
        <v>0.2</v>
      </c>
      <c r="R56" s="2">
        <v>35680000</v>
      </c>
      <c r="S56" s="32"/>
    </row>
    <row r="57" spans="1:19" ht="24" hidden="1" customHeight="1" x14ac:dyDescent="0.2">
      <c r="A57" s="8">
        <v>49</v>
      </c>
      <c r="B57" s="9" t="s">
        <v>5</v>
      </c>
      <c r="C57" s="9" t="s">
        <v>6</v>
      </c>
      <c r="D57" s="9" t="s">
        <v>66</v>
      </c>
      <c r="E57" s="10" t="s">
        <v>67</v>
      </c>
      <c r="F57" s="8">
        <v>80</v>
      </c>
      <c r="G57" s="8">
        <v>50</v>
      </c>
      <c r="H57" s="8">
        <v>130</v>
      </c>
      <c r="I57" s="11">
        <v>30356880</v>
      </c>
      <c r="J57" s="11">
        <v>25994600</v>
      </c>
      <c r="K57" s="12">
        <v>30356880</v>
      </c>
      <c r="L57" s="12">
        <v>25994600</v>
      </c>
      <c r="M57" s="12">
        <f t="shared" si="0"/>
        <v>24285504</v>
      </c>
      <c r="N57" s="12">
        <f t="shared" si="0"/>
        <v>20795680</v>
      </c>
      <c r="O57" s="93">
        <v>36428256</v>
      </c>
      <c r="P57" s="32">
        <v>0.2</v>
      </c>
      <c r="R57" s="2">
        <v>35680000</v>
      </c>
      <c r="S57" s="32"/>
    </row>
    <row r="58" spans="1:19" ht="24" hidden="1" customHeight="1" x14ac:dyDescent="0.2">
      <c r="A58" s="13">
        <v>50</v>
      </c>
      <c r="B58" s="14" t="s">
        <v>5</v>
      </c>
      <c r="C58" s="14" t="s">
        <v>6</v>
      </c>
      <c r="D58" s="14" t="s">
        <v>68</v>
      </c>
      <c r="E58" s="15">
        <v>524920450010051</v>
      </c>
      <c r="F58" s="13">
        <v>26</v>
      </c>
      <c r="G58" s="13">
        <v>74</v>
      </c>
      <c r="H58" s="13">
        <v>100</v>
      </c>
      <c r="I58" s="11">
        <v>26672516.875</v>
      </c>
      <c r="J58" s="11">
        <v>24399450.208333332</v>
      </c>
      <c r="K58" s="11">
        <v>26672516.875</v>
      </c>
      <c r="L58" s="11">
        <v>24399450.208333332</v>
      </c>
      <c r="M58" s="11">
        <f t="shared" si="0"/>
        <v>21338013.5</v>
      </c>
      <c r="N58" s="11">
        <f t="shared" si="0"/>
        <v>19519560.166666668</v>
      </c>
      <c r="O58" s="93">
        <v>32007020.25</v>
      </c>
      <c r="P58" s="32">
        <v>0.2</v>
      </c>
      <c r="R58" s="2">
        <v>27730000</v>
      </c>
      <c r="S58" s="32"/>
    </row>
    <row r="59" spans="1:19" ht="24" hidden="1" customHeight="1" x14ac:dyDescent="0.2">
      <c r="A59" s="8">
        <v>51</v>
      </c>
      <c r="B59" s="9" t="s">
        <v>5</v>
      </c>
      <c r="C59" s="9" t="s">
        <v>6</v>
      </c>
      <c r="D59" s="9" t="s">
        <v>69</v>
      </c>
      <c r="E59" s="10">
        <v>524920450010041</v>
      </c>
      <c r="F59" s="8">
        <v>13</v>
      </c>
      <c r="G59" s="8">
        <v>37</v>
      </c>
      <c r="H59" s="8">
        <v>50</v>
      </c>
      <c r="I59" s="11">
        <v>13467021.875</v>
      </c>
      <c r="J59" s="11">
        <v>12303608.541666666</v>
      </c>
      <c r="K59" s="12">
        <v>13467021.875</v>
      </c>
      <c r="L59" s="12">
        <v>12303608.541666666</v>
      </c>
      <c r="M59" s="12">
        <f t="shared" si="0"/>
        <v>10773617.5</v>
      </c>
      <c r="N59" s="12">
        <f t="shared" si="0"/>
        <v>9842886.833333334</v>
      </c>
      <c r="O59" s="93">
        <v>16160426.25</v>
      </c>
      <c r="P59" s="32">
        <v>0.2</v>
      </c>
      <c r="R59" s="2">
        <v>13860000</v>
      </c>
      <c r="S59" s="32"/>
    </row>
    <row r="60" spans="1:19" ht="24" hidden="1" customHeight="1" x14ac:dyDescent="0.2">
      <c r="A60" s="13">
        <v>52</v>
      </c>
      <c r="B60" s="14" t="s">
        <v>5</v>
      </c>
      <c r="C60" s="14" t="s">
        <v>6</v>
      </c>
      <c r="D60" s="14" t="s">
        <v>70</v>
      </c>
      <c r="E60" s="15">
        <v>524920450010031</v>
      </c>
      <c r="F60" s="13">
        <v>13</v>
      </c>
      <c r="G60" s="13">
        <v>37</v>
      </c>
      <c r="H60" s="13">
        <v>50</v>
      </c>
      <c r="I60" s="11">
        <v>13520781.875</v>
      </c>
      <c r="J60" s="11">
        <v>12283448.541666666</v>
      </c>
      <c r="K60" s="11">
        <v>13520781.875</v>
      </c>
      <c r="L60" s="11">
        <v>12283448.541666666</v>
      </c>
      <c r="M60" s="11">
        <f t="shared" si="0"/>
        <v>10816625.5</v>
      </c>
      <c r="N60" s="11">
        <f t="shared" si="0"/>
        <v>9826758.833333334</v>
      </c>
      <c r="O60" s="93">
        <v>16224938.25</v>
      </c>
      <c r="P60" s="32">
        <v>0.2</v>
      </c>
      <c r="R60" s="2">
        <v>13860000</v>
      </c>
      <c r="S60" s="32"/>
    </row>
    <row r="61" spans="1:19" ht="24" hidden="1" customHeight="1" x14ac:dyDescent="0.2">
      <c r="A61" s="8">
        <v>53</v>
      </c>
      <c r="B61" s="9" t="s">
        <v>5</v>
      </c>
      <c r="C61" s="9" t="s">
        <v>6</v>
      </c>
      <c r="D61" s="9" t="s">
        <v>71</v>
      </c>
      <c r="E61" s="10">
        <v>243140450010031</v>
      </c>
      <c r="F61" s="8">
        <v>15</v>
      </c>
      <c r="G61" s="8">
        <v>35</v>
      </c>
      <c r="H61" s="8">
        <v>50</v>
      </c>
      <c r="I61" s="11">
        <v>16274105.208333334</v>
      </c>
      <c r="J61" s="11">
        <v>14786625.208333334</v>
      </c>
      <c r="K61" s="12">
        <v>16274105.208333334</v>
      </c>
      <c r="L61" s="12">
        <v>14786625.208333334</v>
      </c>
      <c r="M61" s="12">
        <f t="shared" si="0"/>
        <v>13019284.166666668</v>
      </c>
      <c r="N61" s="12">
        <f t="shared" si="0"/>
        <v>11829300.166666668</v>
      </c>
      <c r="O61" s="93">
        <v>19528926.25</v>
      </c>
      <c r="P61" s="32">
        <v>0.2</v>
      </c>
      <c r="R61" s="2">
        <v>13850000</v>
      </c>
      <c r="S61" s="32"/>
    </row>
    <row r="62" spans="1:19" ht="24" hidden="1" customHeight="1" x14ac:dyDescent="0.2">
      <c r="A62" s="13">
        <v>54</v>
      </c>
      <c r="B62" s="14" t="s">
        <v>5</v>
      </c>
      <c r="C62" s="14" t="s">
        <v>6</v>
      </c>
      <c r="D62" s="14" t="s">
        <v>72</v>
      </c>
      <c r="E62" s="15">
        <v>421120450030001</v>
      </c>
      <c r="F62" s="13">
        <v>118</v>
      </c>
      <c r="G62" s="13">
        <v>171</v>
      </c>
      <c r="H62" s="13">
        <v>289</v>
      </c>
      <c r="I62" s="11">
        <v>56694351.875</v>
      </c>
      <c r="J62" s="11">
        <v>51083498.541666664</v>
      </c>
      <c r="K62" s="11">
        <v>56694351.875</v>
      </c>
      <c r="L62" s="11">
        <v>51083498.541666664</v>
      </c>
      <c r="M62" s="11">
        <f t="shared" si="0"/>
        <v>45355481.5</v>
      </c>
      <c r="N62" s="11">
        <f t="shared" si="0"/>
        <v>40866798.833333336</v>
      </c>
      <c r="O62" s="93">
        <v>68033222.25</v>
      </c>
      <c r="P62" s="32">
        <v>0.2</v>
      </c>
      <c r="R62" s="2">
        <v>79810000</v>
      </c>
      <c r="S62" s="32"/>
    </row>
    <row r="63" spans="1:19" ht="24" hidden="1" customHeight="1" x14ac:dyDescent="0.2">
      <c r="A63" s="8">
        <v>55</v>
      </c>
      <c r="B63" s="9" t="s">
        <v>5</v>
      </c>
      <c r="C63" s="9" t="s">
        <v>6</v>
      </c>
      <c r="D63" s="9" t="s">
        <v>73</v>
      </c>
      <c r="E63" s="10">
        <v>431120450050002</v>
      </c>
      <c r="F63" s="8">
        <v>88</v>
      </c>
      <c r="G63" s="8">
        <v>232</v>
      </c>
      <c r="H63" s="8">
        <v>320</v>
      </c>
      <c r="I63" s="11">
        <v>62862346.666666664</v>
      </c>
      <c r="J63" s="11">
        <v>56802000</v>
      </c>
      <c r="K63" s="12">
        <v>62862346.666666664</v>
      </c>
      <c r="L63" s="12">
        <v>56802000</v>
      </c>
      <c r="M63" s="12">
        <f t="shared" si="0"/>
        <v>50289877.333333336</v>
      </c>
      <c r="N63" s="12">
        <f t="shared" si="0"/>
        <v>45441600</v>
      </c>
      <c r="O63" s="93">
        <v>75434816</v>
      </c>
      <c r="P63" s="32">
        <v>0.2</v>
      </c>
      <c r="R63" s="2">
        <v>88720000</v>
      </c>
      <c r="S63" s="32"/>
    </row>
    <row r="64" spans="1:19" ht="24" hidden="1" customHeight="1" x14ac:dyDescent="0.2">
      <c r="A64" s="13">
        <v>56</v>
      </c>
      <c r="B64" s="14" t="s">
        <v>5</v>
      </c>
      <c r="C64" s="14" t="s">
        <v>6</v>
      </c>
      <c r="D64" s="14" t="s">
        <v>74</v>
      </c>
      <c r="E64" s="15">
        <v>332130450050001</v>
      </c>
      <c r="F64" s="13">
        <v>34</v>
      </c>
      <c r="G64" s="13">
        <v>70</v>
      </c>
      <c r="H64" s="13">
        <v>104</v>
      </c>
      <c r="I64" s="11">
        <v>26394923.541666668</v>
      </c>
      <c r="J64" s="11">
        <v>23850856.875</v>
      </c>
      <c r="K64" s="11">
        <v>26394923.541666668</v>
      </c>
      <c r="L64" s="11">
        <v>23850856.875</v>
      </c>
      <c r="M64" s="11">
        <f t="shared" si="0"/>
        <v>21115938.833333336</v>
      </c>
      <c r="N64" s="11">
        <f t="shared" si="0"/>
        <v>19080685.5</v>
      </c>
      <c r="O64" s="93">
        <v>31673908.25</v>
      </c>
      <c r="P64" s="32">
        <v>0.2</v>
      </c>
      <c r="R64" s="2">
        <v>28790000</v>
      </c>
      <c r="S64" s="32"/>
    </row>
    <row r="65" spans="1:19" ht="24" hidden="1" customHeight="1" x14ac:dyDescent="0.2">
      <c r="A65" s="8">
        <v>57</v>
      </c>
      <c r="B65" s="9" t="s">
        <v>5</v>
      </c>
      <c r="C65" s="9" t="s">
        <v>6</v>
      </c>
      <c r="D65" s="9" t="s">
        <v>75</v>
      </c>
      <c r="E65" s="10">
        <v>332130450070001</v>
      </c>
      <c r="F65" s="8">
        <v>130</v>
      </c>
      <c r="G65" s="8">
        <v>320</v>
      </c>
      <c r="H65" s="8">
        <v>450</v>
      </c>
      <c r="I65" s="11">
        <v>101661736.875</v>
      </c>
      <c r="J65" s="11">
        <v>91189096.875</v>
      </c>
      <c r="K65" s="12">
        <v>101661736.875</v>
      </c>
      <c r="L65" s="12">
        <v>91189096.875</v>
      </c>
      <c r="M65" s="12">
        <f t="shared" si="0"/>
        <v>81329389.5</v>
      </c>
      <c r="N65" s="12">
        <f t="shared" si="0"/>
        <v>72951277.5</v>
      </c>
      <c r="O65" s="93">
        <v>121994084.25</v>
      </c>
      <c r="P65" s="32">
        <v>0.2</v>
      </c>
      <c r="R65" s="2">
        <v>124710000</v>
      </c>
      <c r="S65" s="32"/>
    </row>
    <row r="66" spans="1:19" ht="24" hidden="1" customHeight="1" x14ac:dyDescent="0.2">
      <c r="A66" s="13">
        <v>58</v>
      </c>
      <c r="B66" s="14" t="s">
        <v>5</v>
      </c>
      <c r="C66" s="14" t="s">
        <v>6</v>
      </c>
      <c r="D66" s="14" t="s">
        <v>76</v>
      </c>
      <c r="E66" s="15">
        <v>332130450060001</v>
      </c>
      <c r="F66" s="13">
        <v>26</v>
      </c>
      <c r="G66" s="13">
        <v>39</v>
      </c>
      <c r="H66" s="13">
        <v>65</v>
      </c>
      <c r="I66" s="11">
        <v>19124310.208333332</v>
      </c>
      <c r="J66" s="11">
        <v>17406416.875</v>
      </c>
      <c r="K66" s="11">
        <v>19124310.208333332</v>
      </c>
      <c r="L66" s="11">
        <v>17406416.875</v>
      </c>
      <c r="M66" s="11">
        <f t="shared" si="0"/>
        <v>15299448.166666666</v>
      </c>
      <c r="N66" s="11">
        <f t="shared" si="0"/>
        <v>13925133.5</v>
      </c>
      <c r="O66" s="93">
        <v>22949172.25</v>
      </c>
      <c r="P66" s="32">
        <v>0.2</v>
      </c>
      <c r="R66" s="2">
        <v>17950000</v>
      </c>
      <c r="S66" s="32"/>
    </row>
    <row r="67" spans="1:19" ht="24" hidden="1" customHeight="1" x14ac:dyDescent="0.2">
      <c r="A67" s="8">
        <v>59</v>
      </c>
      <c r="B67" s="9" t="s">
        <v>5</v>
      </c>
      <c r="C67" s="9" t="s">
        <v>6</v>
      </c>
      <c r="D67" s="9" t="s">
        <v>77</v>
      </c>
      <c r="E67" s="10">
        <v>421120450020001</v>
      </c>
      <c r="F67" s="8">
        <v>132</v>
      </c>
      <c r="G67" s="8">
        <v>263</v>
      </c>
      <c r="H67" s="8">
        <v>395</v>
      </c>
      <c r="I67" s="11">
        <v>78923199.375</v>
      </c>
      <c r="J67" s="11">
        <v>71280159.375</v>
      </c>
      <c r="K67" s="12">
        <v>78923199.375</v>
      </c>
      <c r="L67" s="12">
        <v>71280159.375</v>
      </c>
      <c r="M67" s="12">
        <f t="shared" si="0"/>
        <v>63138559.5</v>
      </c>
      <c r="N67" s="12">
        <f t="shared" si="0"/>
        <v>57024127.5</v>
      </c>
      <c r="O67" s="93">
        <v>94707839.25</v>
      </c>
      <c r="P67" s="32">
        <v>0.2</v>
      </c>
      <c r="R67" s="2">
        <v>109320000</v>
      </c>
      <c r="S67" s="32"/>
    </row>
    <row r="68" spans="1:19" ht="24" hidden="1" customHeight="1" x14ac:dyDescent="0.2">
      <c r="A68" s="13">
        <v>60</v>
      </c>
      <c r="B68" s="14" t="s">
        <v>5</v>
      </c>
      <c r="C68" s="14" t="s">
        <v>6</v>
      </c>
      <c r="D68" s="14" t="s">
        <v>78</v>
      </c>
      <c r="E68" s="15" t="s">
        <v>79</v>
      </c>
      <c r="F68" s="13">
        <v>60</v>
      </c>
      <c r="G68" s="13">
        <v>114</v>
      </c>
      <c r="H68" s="13">
        <v>174</v>
      </c>
      <c r="I68" s="11">
        <v>39891600</v>
      </c>
      <c r="J68" s="11">
        <v>34674360</v>
      </c>
      <c r="K68" s="11">
        <v>39891600</v>
      </c>
      <c r="L68" s="11">
        <v>34674360</v>
      </c>
      <c r="M68" s="11">
        <f t="shared" si="0"/>
        <v>31913280</v>
      </c>
      <c r="N68" s="11">
        <f t="shared" si="0"/>
        <v>27739488</v>
      </c>
      <c r="O68" s="93">
        <v>47869920</v>
      </c>
      <c r="P68" s="32">
        <v>0.2</v>
      </c>
      <c r="R68" s="2">
        <v>48140000</v>
      </c>
      <c r="S68" s="32"/>
    </row>
    <row r="69" spans="1:19" ht="24" hidden="1" customHeight="1" x14ac:dyDescent="0.2">
      <c r="A69" s="8">
        <v>61</v>
      </c>
      <c r="B69" s="9" t="s">
        <v>5</v>
      </c>
      <c r="C69" s="9" t="s">
        <v>6</v>
      </c>
      <c r="D69" s="9" t="s">
        <v>80</v>
      </c>
      <c r="E69" s="10">
        <v>431120450070001</v>
      </c>
      <c r="F69" s="8">
        <v>105</v>
      </c>
      <c r="G69" s="8">
        <v>195</v>
      </c>
      <c r="H69" s="8">
        <v>300</v>
      </c>
      <c r="I69" s="11">
        <v>56847216.875</v>
      </c>
      <c r="J69" s="11">
        <v>49351963.541666664</v>
      </c>
      <c r="K69" s="12">
        <v>56847216.875</v>
      </c>
      <c r="L69" s="12">
        <v>49351963.541666664</v>
      </c>
      <c r="M69" s="12">
        <f t="shared" si="0"/>
        <v>45477773.5</v>
      </c>
      <c r="N69" s="12">
        <f t="shared" si="0"/>
        <v>39481570.833333336</v>
      </c>
      <c r="O69" s="93">
        <v>68216660.25</v>
      </c>
      <c r="P69" s="32">
        <v>0.2</v>
      </c>
      <c r="R69" s="2">
        <v>82990000</v>
      </c>
      <c r="S69" s="32"/>
    </row>
    <row r="70" spans="1:19" ht="24" hidden="1" customHeight="1" x14ac:dyDescent="0.2">
      <c r="A70" s="13">
        <v>62</v>
      </c>
      <c r="B70" s="14" t="s">
        <v>5</v>
      </c>
      <c r="C70" s="14" t="s">
        <v>6</v>
      </c>
      <c r="D70" s="14" t="s">
        <v>81</v>
      </c>
      <c r="E70" s="15">
        <v>431220450040001</v>
      </c>
      <c r="F70" s="13">
        <v>187</v>
      </c>
      <c r="G70" s="13">
        <v>343</v>
      </c>
      <c r="H70" s="13">
        <v>530</v>
      </c>
      <c r="I70" s="11">
        <v>104168776.875</v>
      </c>
      <c r="J70" s="11">
        <v>93809336.875</v>
      </c>
      <c r="K70" s="11">
        <v>104168776.875</v>
      </c>
      <c r="L70" s="11">
        <v>93809336.875</v>
      </c>
      <c r="M70" s="11">
        <f t="shared" si="0"/>
        <v>83335021.5</v>
      </c>
      <c r="N70" s="11">
        <f t="shared" si="0"/>
        <v>75047469.5</v>
      </c>
      <c r="O70" s="93">
        <v>125002532.25</v>
      </c>
      <c r="P70" s="32">
        <v>0.2</v>
      </c>
      <c r="R70" s="2">
        <v>146610000</v>
      </c>
      <c r="S70" s="32"/>
    </row>
    <row r="71" spans="1:19" ht="24" hidden="1" customHeight="1" x14ac:dyDescent="0.2">
      <c r="A71" s="8">
        <v>63</v>
      </c>
      <c r="B71" s="9" t="s">
        <v>5</v>
      </c>
      <c r="C71" s="9" t="s">
        <v>6</v>
      </c>
      <c r="D71" s="9" t="s">
        <v>82</v>
      </c>
      <c r="E71" s="10">
        <v>431120450100002</v>
      </c>
      <c r="F71" s="8">
        <v>133</v>
      </c>
      <c r="G71" s="8">
        <v>207</v>
      </c>
      <c r="H71" s="8">
        <v>340</v>
      </c>
      <c r="I71" s="11">
        <v>66705776.875</v>
      </c>
      <c r="J71" s="11">
        <v>60231350.208333336</v>
      </c>
      <c r="K71" s="12">
        <v>66705776.875</v>
      </c>
      <c r="L71" s="12">
        <v>60231350.208333336</v>
      </c>
      <c r="M71" s="12">
        <f t="shared" si="0"/>
        <v>53364621.5</v>
      </c>
      <c r="N71" s="12">
        <f t="shared" si="0"/>
        <v>48185080.166666672</v>
      </c>
      <c r="O71" s="93">
        <v>80046932.25</v>
      </c>
      <c r="P71" s="32">
        <v>0.2</v>
      </c>
      <c r="R71" s="2">
        <v>93940000</v>
      </c>
      <c r="S71" s="32"/>
    </row>
    <row r="72" spans="1:19" ht="24" hidden="1" customHeight="1" x14ac:dyDescent="0.2">
      <c r="A72" s="13">
        <v>64</v>
      </c>
      <c r="B72" s="14" t="s">
        <v>5</v>
      </c>
      <c r="C72" s="14" t="s">
        <v>6</v>
      </c>
      <c r="D72" s="14" t="s">
        <v>83</v>
      </c>
      <c r="E72" s="15" t="s">
        <v>84</v>
      </c>
      <c r="F72" s="13">
        <v>33</v>
      </c>
      <c r="G72" s="13">
        <v>61</v>
      </c>
      <c r="H72" s="13">
        <v>94</v>
      </c>
      <c r="I72" s="11">
        <v>22078800</v>
      </c>
      <c r="J72" s="11">
        <v>19146600</v>
      </c>
      <c r="K72" s="11">
        <v>22078800</v>
      </c>
      <c r="L72" s="11">
        <v>19146600</v>
      </c>
      <c r="M72" s="11">
        <f t="shared" si="0"/>
        <v>17663040</v>
      </c>
      <c r="N72" s="11">
        <f t="shared" si="0"/>
        <v>15317280</v>
      </c>
      <c r="O72" s="93">
        <v>26494560</v>
      </c>
      <c r="P72" s="32">
        <v>0.2</v>
      </c>
      <c r="R72" s="2">
        <v>26000000</v>
      </c>
      <c r="S72" s="32"/>
    </row>
    <row r="73" spans="1:19" ht="24" hidden="1" customHeight="1" x14ac:dyDescent="0.2">
      <c r="A73" s="8">
        <v>65</v>
      </c>
      <c r="B73" s="9" t="s">
        <v>5</v>
      </c>
      <c r="C73" s="9" t="s">
        <v>6</v>
      </c>
      <c r="D73" s="9" t="s">
        <v>85</v>
      </c>
      <c r="E73" s="10">
        <v>524420450010001</v>
      </c>
      <c r="F73" s="8">
        <v>100</v>
      </c>
      <c r="G73" s="8">
        <v>156</v>
      </c>
      <c r="H73" s="8">
        <v>256</v>
      </c>
      <c r="I73" s="11">
        <v>50629056.875</v>
      </c>
      <c r="J73" s="11">
        <v>45537003.541666664</v>
      </c>
      <c r="K73" s="12">
        <v>50629056.875</v>
      </c>
      <c r="L73" s="12">
        <v>45537003.541666664</v>
      </c>
      <c r="M73" s="12">
        <f t="shared" si="0"/>
        <v>40503245.5</v>
      </c>
      <c r="N73" s="12">
        <f t="shared" si="0"/>
        <v>36429602.833333336</v>
      </c>
      <c r="O73" s="93">
        <v>60754868.25</v>
      </c>
      <c r="P73" s="32">
        <v>0.2</v>
      </c>
      <c r="R73" s="2">
        <v>70730000</v>
      </c>
      <c r="S73" s="32"/>
    </row>
    <row r="74" spans="1:19" ht="24" hidden="1" customHeight="1" x14ac:dyDescent="0.2">
      <c r="A74" s="13">
        <v>66</v>
      </c>
      <c r="B74" s="14" t="s">
        <v>5</v>
      </c>
      <c r="C74" s="14" t="s">
        <v>6</v>
      </c>
      <c r="D74" s="14" t="s">
        <v>86</v>
      </c>
      <c r="E74" s="15">
        <v>431220450030002</v>
      </c>
      <c r="F74" s="13">
        <v>245</v>
      </c>
      <c r="G74" s="13">
        <v>398</v>
      </c>
      <c r="H74" s="13">
        <v>643</v>
      </c>
      <c r="I74" s="11">
        <v>126083531.875</v>
      </c>
      <c r="J74" s="11">
        <v>113708705.20833333</v>
      </c>
      <c r="K74" s="11">
        <v>126083531.875</v>
      </c>
      <c r="L74" s="11">
        <v>113708705.20833333</v>
      </c>
      <c r="M74" s="11">
        <f t="shared" ref="M74:N137" si="4">K74*0.8</f>
        <v>100866825.5</v>
      </c>
      <c r="N74" s="11">
        <f t="shared" si="4"/>
        <v>90966964.166666672</v>
      </c>
      <c r="O74" s="93">
        <v>151300238.25</v>
      </c>
      <c r="P74" s="32">
        <v>0.2</v>
      </c>
      <c r="R74" s="2">
        <v>177720000</v>
      </c>
      <c r="S74" s="32"/>
    </row>
    <row r="75" spans="1:19" ht="24" hidden="1" customHeight="1" x14ac:dyDescent="0.2">
      <c r="A75" s="8">
        <v>67</v>
      </c>
      <c r="B75" s="9" t="s">
        <v>5</v>
      </c>
      <c r="C75" s="9" t="s">
        <v>6</v>
      </c>
      <c r="D75" s="9" t="s">
        <v>87</v>
      </c>
      <c r="E75" s="10" t="s">
        <v>88</v>
      </c>
      <c r="F75" s="8">
        <v>51</v>
      </c>
      <c r="G75" s="8">
        <v>35</v>
      </c>
      <c r="H75" s="8">
        <v>86</v>
      </c>
      <c r="I75" s="11">
        <v>20375040</v>
      </c>
      <c r="J75" s="11">
        <v>17780560</v>
      </c>
      <c r="K75" s="12">
        <v>20375040</v>
      </c>
      <c r="L75" s="12">
        <v>17780560</v>
      </c>
      <c r="M75" s="12">
        <f t="shared" si="4"/>
        <v>16300032</v>
      </c>
      <c r="N75" s="12">
        <f t="shared" si="4"/>
        <v>14224448</v>
      </c>
      <c r="O75" s="93">
        <v>24450048</v>
      </c>
      <c r="P75" s="32">
        <v>0.2</v>
      </c>
      <c r="R75" s="2">
        <v>23620000</v>
      </c>
      <c r="S75" s="32"/>
    </row>
    <row r="76" spans="1:19" ht="24" hidden="1" customHeight="1" x14ac:dyDescent="0.2">
      <c r="A76" s="13">
        <v>68</v>
      </c>
      <c r="B76" s="14" t="s">
        <v>5</v>
      </c>
      <c r="C76" s="14" t="s">
        <v>6</v>
      </c>
      <c r="D76" s="14" t="s">
        <v>89</v>
      </c>
      <c r="E76" s="15">
        <v>332130450110001</v>
      </c>
      <c r="F76" s="13">
        <v>51</v>
      </c>
      <c r="G76" s="13">
        <v>35</v>
      </c>
      <c r="H76" s="13">
        <v>86</v>
      </c>
      <c r="I76" s="11">
        <v>21659108.541666668</v>
      </c>
      <c r="J76" s="11">
        <v>19665441.875</v>
      </c>
      <c r="K76" s="11">
        <v>21659108.541666668</v>
      </c>
      <c r="L76" s="11">
        <v>19665441.875</v>
      </c>
      <c r="M76" s="11">
        <f t="shared" si="4"/>
        <v>17327286.833333336</v>
      </c>
      <c r="N76" s="11">
        <f t="shared" si="4"/>
        <v>15732353.5</v>
      </c>
      <c r="O76" s="93">
        <v>25990930.25</v>
      </c>
      <c r="P76" s="32">
        <v>0.2</v>
      </c>
      <c r="R76" s="2">
        <v>23620000</v>
      </c>
      <c r="S76" s="32"/>
    </row>
    <row r="77" spans="1:19" ht="24" hidden="1" customHeight="1" x14ac:dyDescent="0.2">
      <c r="A77" s="8">
        <v>69</v>
      </c>
      <c r="B77" s="9" t="s">
        <v>5</v>
      </c>
      <c r="C77" s="9" t="s">
        <v>6</v>
      </c>
      <c r="D77" s="9" t="s">
        <v>90</v>
      </c>
      <c r="E77" s="10">
        <v>524220450010002</v>
      </c>
      <c r="F77" s="8">
        <v>94</v>
      </c>
      <c r="G77" s="8">
        <v>156</v>
      </c>
      <c r="H77" s="8">
        <v>250</v>
      </c>
      <c r="I77" s="11">
        <v>49497286.875</v>
      </c>
      <c r="J77" s="11">
        <v>44609366.875</v>
      </c>
      <c r="K77" s="12">
        <v>49497286.875</v>
      </c>
      <c r="L77" s="12">
        <v>44609366.875</v>
      </c>
      <c r="M77" s="12">
        <f t="shared" si="4"/>
        <v>39597829.5</v>
      </c>
      <c r="N77" s="12">
        <f t="shared" si="4"/>
        <v>35687493.5</v>
      </c>
      <c r="O77" s="93">
        <v>59396744.25</v>
      </c>
      <c r="P77" s="32">
        <v>0.2</v>
      </c>
      <c r="R77" s="2">
        <v>69110000</v>
      </c>
      <c r="S77" s="32"/>
    </row>
    <row r="78" spans="1:19" ht="24" hidden="1" customHeight="1" x14ac:dyDescent="0.2">
      <c r="A78" s="13">
        <v>70</v>
      </c>
      <c r="B78" s="14" t="s">
        <v>5</v>
      </c>
      <c r="C78" s="14" t="s">
        <v>6</v>
      </c>
      <c r="D78" s="14" t="s">
        <v>91</v>
      </c>
      <c r="E78" s="15">
        <v>432120450040002</v>
      </c>
      <c r="F78" s="13">
        <v>60</v>
      </c>
      <c r="G78" s="13">
        <v>93</v>
      </c>
      <c r="H78" s="13">
        <v>153</v>
      </c>
      <c r="I78" s="11">
        <v>32458291.875</v>
      </c>
      <c r="J78" s="11">
        <v>29565731.875</v>
      </c>
      <c r="K78" s="11">
        <v>32458291.875</v>
      </c>
      <c r="L78" s="11">
        <v>29565731.875</v>
      </c>
      <c r="M78" s="11">
        <f t="shared" si="4"/>
        <v>25966633.5</v>
      </c>
      <c r="N78" s="11">
        <f t="shared" si="4"/>
        <v>23652585.5</v>
      </c>
      <c r="O78" s="93">
        <v>38949950.25</v>
      </c>
      <c r="P78" s="32">
        <v>0.2</v>
      </c>
      <c r="R78" s="2">
        <v>42270000</v>
      </c>
      <c r="S78" s="32"/>
    </row>
    <row r="79" spans="1:19" ht="24" hidden="1" customHeight="1" x14ac:dyDescent="0.2">
      <c r="A79" s="8">
        <v>71</v>
      </c>
      <c r="B79" s="9" t="s">
        <v>5</v>
      </c>
      <c r="C79" s="9" t="s">
        <v>6</v>
      </c>
      <c r="D79" s="9" t="s">
        <v>92</v>
      </c>
      <c r="E79" s="10">
        <v>242340450010001</v>
      </c>
      <c r="F79" s="8">
        <v>122</v>
      </c>
      <c r="G79" s="8">
        <v>378</v>
      </c>
      <c r="H79" s="8">
        <v>500</v>
      </c>
      <c r="I79" s="11">
        <v>129836276.875</v>
      </c>
      <c r="J79" s="11">
        <v>116726490.20833333</v>
      </c>
      <c r="K79" s="12">
        <v>129836276.875</v>
      </c>
      <c r="L79" s="12">
        <v>116726490.20833333</v>
      </c>
      <c r="M79" s="12">
        <f t="shared" si="4"/>
        <v>103869021.5</v>
      </c>
      <c r="N79" s="12">
        <f t="shared" si="4"/>
        <v>93381192.166666672</v>
      </c>
      <c r="O79" s="93">
        <v>155803532.25</v>
      </c>
      <c r="P79" s="32">
        <v>0.2</v>
      </c>
      <c r="R79" s="2">
        <v>138750000</v>
      </c>
      <c r="S79" s="32"/>
    </row>
    <row r="80" spans="1:19" ht="24" hidden="1" customHeight="1" x14ac:dyDescent="0.2">
      <c r="A80" s="13">
        <v>72</v>
      </c>
      <c r="B80" s="14" t="s">
        <v>5</v>
      </c>
      <c r="C80" s="14" t="s">
        <v>6</v>
      </c>
      <c r="D80" s="14" t="s">
        <v>93</v>
      </c>
      <c r="E80" s="15">
        <v>243140450020001</v>
      </c>
      <c r="F80" s="13">
        <v>104</v>
      </c>
      <c r="G80" s="13">
        <v>56</v>
      </c>
      <c r="H80" s="13">
        <v>160</v>
      </c>
      <c r="I80" s="11">
        <v>43621030.208333336</v>
      </c>
      <c r="J80" s="11">
        <v>39382070.208333328</v>
      </c>
      <c r="K80" s="11">
        <v>43621030.208333336</v>
      </c>
      <c r="L80" s="11">
        <v>39382070.208333328</v>
      </c>
      <c r="M80" s="11">
        <f t="shared" si="4"/>
        <v>34896824.166666672</v>
      </c>
      <c r="N80" s="11">
        <f t="shared" si="4"/>
        <v>31505656.166666664</v>
      </c>
      <c r="O80" s="93">
        <v>52345236.25</v>
      </c>
      <c r="P80" s="32">
        <v>0.2</v>
      </c>
      <c r="R80" s="2">
        <v>43870000</v>
      </c>
      <c r="S80" s="32"/>
    </row>
    <row r="81" spans="1:19" ht="24" hidden="1" customHeight="1" x14ac:dyDescent="0.2">
      <c r="A81" s="8">
        <v>73</v>
      </c>
      <c r="B81" s="9" t="s">
        <v>5</v>
      </c>
      <c r="C81" s="9" t="s">
        <v>6</v>
      </c>
      <c r="D81" s="9" t="s">
        <v>94</v>
      </c>
      <c r="E81" s="10">
        <v>122140450010002</v>
      </c>
      <c r="F81" s="8">
        <v>60</v>
      </c>
      <c r="G81" s="8">
        <v>118</v>
      </c>
      <c r="H81" s="8">
        <v>178</v>
      </c>
      <c r="I81" s="11">
        <v>46449493.541666664</v>
      </c>
      <c r="J81" s="11">
        <v>41458720.208333336</v>
      </c>
      <c r="K81" s="12">
        <v>46449493.541666664</v>
      </c>
      <c r="L81" s="12">
        <v>41458720.208333336</v>
      </c>
      <c r="M81" s="12">
        <f t="shared" si="4"/>
        <v>37159594.833333336</v>
      </c>
      <c r="N81" s="12">
        <f t="shared" si="4"/>
        <v>33166976.166666672</v>
      </c>
      <c r="O81" s="93">
        <v>55739392.25</v>
      </c>
      <c r="P81" s="32">
        <v>0.2</v>
      </c>
      <c r="R81" s="2">
        <v>49260000</v>
      </c>
      <c r="S81" s="32"/>
    </row>
    <row r="82" spans="1:19" ht="24" hidden="1" customHeight="1" x14ac:dyDescent="0.2">
      <c r="A82" s="13">
        <v>74</v>
      </c>
      <c r="B82" s="14" t="s">
        <v>5</v>
      </c>
      <c r="C82" s="14" t="s">
        <v>6</v>
      </c>
      <c r="D82" s="14" t="s">
        <v>95</v>
      </c>
      <c r="E82" s="15">
        <v>332230450040001</v>
      </c>
      <c r="F82" s="13">
        <v>73</v>
      </c>
      <c r="G82" s="13">
        <v>6</v>
      </c>
      <c r="H82" s="13">
        <v>79</v>
      </c>
      <c r="I82" s="11">
        <v>22614551.041666668</v>
      </c>
      <c r="J82" s="11">
        <v>20734684.375</v>
      </c>
      <c r="K82" s="11">
        <v>22614551.041666668</v>
      </c>
      <c r="L82" s="11">
        <v>20734684.375</v>
      </c>
      <c r="M82" s="11">
        <f t="shared" si="4"/>
        <v>18091640.833333336</v>
      </c>
      <c r="N82" s="11">
        <f t="shared" si="4"/>
        <v>16587747.5</v>
      </c>
      <c r="O82" s="93">
        <v>27137461.25</v>
      </c>
      <c r="P82" s="32">
        <v>0.2</v>
      </c>
      <c r="R82" s="2">
        <v>21480000</v>
      </c>
      <c r="S82" s="32"/>
    </row>
    <row r="83" spans="1:19" ht="24" hidden="1" customHeight="1" x14ac:dyDescent="0.2">
      <c r="A83" s="8">
        <v>75</v>
      </c>
      <c r="B83" s="9" t="s">
        <v>5</v>
      </c>
      <c r="C83" s="9" t="s">
        <v>6</v>
      </c>
      <c r="D83" s="9" t="s">
        <v>96</v>
      </c>
      <c r="E83" s="10">
        <v>241140450080001</v>
      </c>
      <c r="F83" s="8">
        <v>23</v>
      </c>
      <c r="G83" s="8">
        <v>87</v>
      </c>
      <c r="H83" s="8">
        <v>110</v>
      </c>
      <c r="I83" s="11">
        <v>31064543.541666668</v>
      </c>
      <c r="J83" s="11">
        <v>27998303.541666668</v>
      </c>
      <c r="K83" s="12">
        <v>31064543.541666668</v>
      </c>
      <c r="L83" s="12">
        <v>27998303.541666668</v>
      </c>
      <c r="M83" s="12">
        <f t="shared" si="4"/>
        <v>24851634.833333336</v>
      </c>
      <c r="N83" s="12">
        <f t="shared" si="4"/>
        <v>22398642.833333336</v>
      </c>
      <c r="O83" s="93">
        <v>37277452.25</v>
      </c>
      <c r="P83" s="32">
        <v>0.2</v>
      </c>
      <c r="R83" s="2">
        <v>30550000</v>
      </c>
      <c r="S83" s="32"/>
    </row>
    <row r="84" spans="1:19" ht="24" hidden="1" customHeight="1" x14ac:dyDescent="0.2">
      <c r="A84" s="13">
        <v>76</v>
      </c>
      <c r="B84" s="14" t="s">
        <v>5</v>
      </c>
      <c r="C84" s="14" t="s">
        <v>6</v>
      </c>
      <c r="D84" s="14" t="s">
        <v>97</v>
      </c>
      <c r="E84" s="15">
        <v>242440450010001</v>
      </c>
      <c r="F84" s="13">
        <v>71</v>
      </c>
      <c r="G84" s="13">
        <v>59</v>
      </c>
      <c r="H84" s="13">
        <v>130</v>
      </c>
      <c r="I84" s="11">
        <v>37101700.208333336</v>
      </c>
      <c r="J84" s="11">
        <v>33570966.875</v>
      </c>
      <c r="K84" s="11">
        <v>37101700.208333336</v>
      </c>
      <c r="L84" s="11">
        <v>33570966.875</v>
      </c>
      <c r="M84" s="11">
        <f t="shared" si="4"/>
        <v>29681360.166666672</v>
      </c>
      <c r="N84" s="11">
        <f t="shared" si="4"/>
        <v>26856773.5</v>
      </c>
      <c r="O84" s="93">
        <v>44522040.25</v>
      </c>
      <c r="P84" s="32">
        <v>0.2</v>
      </c>
      <c r="R84" s="2">
        <v>35750000</v>
      </c>
      <c r="S84" s="32"/>
    </row>
    <row r="85" spans="1:19" ht="24" hidden="1" customHeight="1" x14ac:dyDescent="0.2">
      <c r="A85" s="8">
        <v>77</v>
      </c>
      <c r="B85" s="9" t="s">
        <v>5</v>
      </c>
      <c r="C85" s="9" t="s">
        <v>6</v>
      </c>
      <c r="D85" s="9" t="s">
        <v>98</v>
      </c>
      <c r="E85" s="10">
        <v>121140450010001</v>
      </c>
      <c r="F85" s="8">
        <v>52</v>
      </c>
      <c r="G85" s="8">
        <v>133</v>
      </c>
      <c r="H85" s="8">
        <v>185</v>
      </c>
      <c r="I85" s="11">
        <v>48710927.708333336</v>
      </c>
      <c r="J85" s="11">
        <v>43536207.708333336</v>
      </c>
      <c r="K85" s="12">
        <v>48710927.708333336</v>
      </c>
      <c r="L85" s="12">
        <v>43536207.708333336</v>
      </c>
      <c r="M85" s="12">
        <f t="shared" si="4"/>
        <v>38968742.166666672</v>
      </c>
      <c r="N85" s="12">
        <f t="shared" si="4"/>
        <v>34828966.166666672</v>
      </c>
      <c r="O85" s="93">
        <v>58453113.25</v>
      </c>
      <c r="P85" s="32">
        <v>0.2</v>
      </c>
      <c r="R85" s="2">
        <v>51280000</v>
      </c>
      <c r="S85" s="32"/>
    </row>
    <row r="86" spans="1:19" ht="24" hidden="1" customHeight="1" x14ac:dyDescent="0.2">
      <c r="A86" s="13">
        <v>78</v>
      </c>
      <c r="B86" s="14" t="s">
        <v>5</v>
      </c>
      <c r="C86" s="14" t="s">
        <v>6</v>
      </c>
      <c r="D86" s="14" t="s">
        <v>99</v>
      </c>
      <c r="E86" s="15">
        <v>332230450090011</v>
      </c>
      <c r="F86" s="13">
        <v>27</v>
      </c>
      <c r="G86" s="13">
        <v>39</v>
      </c>
      <c r="H86" s="13">
        <v>66</v>
      </c>
      <c r="I86" s="11">
        <v>19278496.875</v>
      </c>
      <c r="J86" s="11">
        <v>17607136.875</v>
      </c>
      <c r="K86" s="11">
        <v>19278496.875</v>
      </c>
      <c r="L86" s="11">
        <v>17607136.875</v>
      </c>
      <c r="M86" s="11">
        <f t="shared" si="4"/>
        <v>15422797.5</v>
      </c>
      <c r="N86" s="11">
        <f t="shared" si="4"/>
        <v>14085709.5</v>
      </c>
      <c r="O86" s="93">
        <v>23134196.25</v>
      </c>
      <c r="P86" s="32">
        <v>0.2</v>
      </c>
      <c r="R86" s="2">
        <v>18220000</v>
      </c>
      <c r="S86" s="32"/>
    </row>
    <row r="87" spans="1:19" ht="24" hidden="1" customHeight="1" x14ac:dyDescent="0.2">
      <c r="A87" s="8">
        <v>79</v>
      </c>
      <c r="B87" s="9" t="s">
        <v>5</v>
      </c>
      <c r="C87" s="9" t="s">
        <v>6</v>
      </c>
      <c r="D87" s="9" t="s">
        <v>100</v>
      </c>
      <c r="E87" s="10">
        <v>121140450010011</v>
      </c>
      <c r="F87" s="8">
        <v>35</v>
      </c>
      <c r="G87" s="8">
        <v>53</v>
      </c>
      <c r="H87" s="8">
        <v>88</v>
      </c>
      <c r="I87" s="11">
        <v>30935243.541666668</v>
      </c>
      <c r="J87" s="11">
        <v>28294776.875</v>
      </c>
      <c r="K87" s="12">
        <v>30935243.541666668</v>
      </c>
      <c r="L87" s="12">
        <v>28294776.875</v>
      </c>
      <c r="M87" s="12">
        <f t="shared" si="4"/>
        <v>24748194.833333336</v>
      </c>
      <c r="N87" s="12">
        <f t="shared" si="4"/>
        <v>22635821.5</v>
      </c>
      <c r="O87" s="93">
        <v>37122292.25</v>
      </c>
      <c r="P87" s="32">
        <v>0.2</v>
      </c>
      <c r="R87" s="2">
        <v>24310000</v>
      </c>
      <c r="S87" s="32"/>
    </row>
    <row r="88" spans="1:19" ht="24" hidden="1" customHeight="1" x14ac:dyDescent="0.2">
      <c r="A88" s="13">
        <v>80</v>
      </c>
      <c r="B88" s="14" t="s">
        <v>5</v>
      </c>
      <c r="C88" s="14" t="s">
        <v>6</v>
      </c>
      <c r="D88" s="14" t="s">
        <v>101</v>
      </c>
      <c r="E88" s="15">
        <v>431120450010161</v>
      </c>
      <c r="F88" s="13">
        <v>12</v>
      </c>
      <c r="G88" s="13">
        <v>18</v>
      </c>
      <c r="H88" s="13">
        <v>30</v>
      </c>
      <c r="I88" s="11">
        <v>7973866.875</v>
      </c>
      <c r="J88" s="11">
        <v>7323626.875</v>
      </c>
      <c r="K88" s="11">
        <v>7973866.875</v>
      </c>
      <c r="L88" s="11">
        <v>7323626.875</v>
      </c>
      <c r="M88" s="11">
        <f t="shared" si="4"/>
        <v>6379093.5</v>
      </c>
      <c r="N88" s="11">
        <f t="shared" si="4"/>
        <v>5858901.5</v>
      </c>
      <c r="O88" s="93">
        <v>9568640.25</v>
      </c>
      <c r="P88" s="32">
        <v>0.2</v>
      </c>
      <c r="R88" s="2">
        <v>8280000</v>
      </c>
      <c r="S88" s="32"/>
    </row>
    <row r="89" spans="1:19" ht="24" hidden="1" customHeight="1" x14ac:dyDescent="0.2">
      <c r="A89" s="8">
        <v>81</v>
      </c>
      <c r="B89" s="9" t="s">
        <v>5</v>
      </c>
      <c r="C89" s="9" t="s">
        <v>6</v>
      </c>
      <c r="D89" s="9" t="s">
        <v>102</v>
      </c>
      <c r="E89" s="10" t="s">
        <v>103</v>
      </c>
      <c r="F89" s="8">
        <v>102</v>
      </c>
      <c r="G89" s="8">
        <v>68</v>
      </c>
      <c r="H89" s="8">
        <v>170</v>
      </c>
      <c r="I89" s="11">
        <v>40012800</v>
      </c>
      <c r="J89" s="11">
        <v>35200400</v>
      </c>
      <c r="K89" s="12">
        <v>40012800</v>
      </c>
      <c r="L89" s="12">
        <v>35200400</v>
      </c>
      <c r="M89" s="12">
        <f t="shared" si="4"/>
        <v>32010240</v>
      </c>
      <c r="N89" s="12">
        <f t="shared" si="4"/>
        <v>28160320</v>
      </c>
      <c r="O89" s="93">
        <v>48015360</v>
      </c>
      <c r="P89" s="32">
        <v>0.2</v>
      </c>
      <c r="R89" s="2">
        <v>46680000</v>
      </c>
      <c r="S89" s="32"/>
    </row>
    <row r="90" spans="1:19" ht="24" hidden="1" customHeight="1" x14ac:dyDescent="0.2">
      <c r="A90" s="13">
        <v>82</v>
      </c>
      <c r="B90" s="14" t="s">
        <v>5</v>
      </c>
      <c r="C90" s="14" t="s">
        <v>6</v>
      </c>
      <c r="D90" s="14" t="s">
        <v>104</v>
      </c>
      <c r="E90" s="15">
        <v>332330450070001</v>
      </c>
      <c r="F90" s="13">
        <v>55</v>
      </c>
      <c r="G90" s="13">
        <v>105</v>
      </c>
      <c r="H90" s="13">
        <v>160</v>
      </c>
      <c r="I90" s="11">
        <v>40214523.541666664</v>
      </c>
      <c r="J90" s="11">
        <v>36527936.875</v>
      </c>
      <c r="K90" s="11">
        <v>40214523.541666664</v>
      </c>
      <c r="L90" s="11">
        <v>36527936.875</v>
      </c>
      <c r="M90" s="11">
        <f t="shared" si="4"/>
        <v>32171618.833333332</v>
      </c>
      <c r="N90" s="11">
        <f t="shared" si="4"/>
        <v>29222349.5</v>
      </c>
      <c r="O90" s="93">
        <v>48257428.25</v>
      </c>
      <c r="P90" s="32">
        <v>0.2</v>
      </c>
      <c r="R90" s="2">
        <v>44270000</v>
      </c>
      <c r="S90" s="32"/>
    </row>
    <row r="91" spans="1:19" ht="24" hidden="1" customHeight="1" x14ac:dyDescent="0.2">
      <c r="A91" s="8">
        <v>83</v>
      </c>
      <c r="B91" s="9" t="s">
        <v>5</v>
      </c>
      <c r="C91" s="9" t="s">
        <v>6</v>
      </c>
      <c r="D91" s="9" t="s">
        <v>105</v>
      </c>
      <c r="E91" s="10">
        <v>332230450110001</v>
      </c>
      <c r="F91" s="8">
        <v>32</v>
      </c>
      <c r="G91" s="8">
        <v>88</v>
      </c>
      <c r="H91" s="8">
        <v>120</v>
      </c>
      <c r="I91" s="11">
        <v>30418710.208333332</v>
      </c>
      <c r="J91" s="11">
        <v>27561296.875</v>
      </c>
      <c r="K91" s="12">
        <v>30418710.208333332</v>
      </c>
      <c r="L91" s="12">
        <v>27561296.875</v>
      </c>
      <c r="M91" s="12">
        <f t="shared" si="4"/>
        <v>24334968.166666668</v>
      </c>
      <c r="N91" s="12">
        <f t="shared" si="4"/>
        <v>22049037.5</v>
      </c>
      <c r="O91" s="93">
        <v>36502452.25</v>
      </c>
      <c r="P91" s="32">
        <v>0.2</v>
      </c>
      <c r="R91" s="2">
        <v>33270000</v>
      </c>
      <c r="S91" s="32"/>
    </row>
    <row r="92" spans="1:19" ht="24" hidden="1" customHeight="1" x14ac:dyDescent="0.2">
      <c r="A92" s="13">
        <v>84</v>
      </c>
      <c r="B92" s="14" t="s">
        <v>5</v>
      </c>
      <c r="C92" s="14" t="s">
        <v>6</v>
      </c>
      <c r="D92" s="14" t="s">
        <v>106</v>
      </c>
      <c r="E92" s="15">
        <v>332430450030001</v>
      </c>
      <c r="F92" s="13">
        <v>102</v>
      </c>
      <c r="G92" s="13">
        <v>68</v>
      </c>
      <c r="H92" s="13">
        <v>170</v>
      </c>
      <c r="I92" s="11">
        <v>38137426.875</v>
      </c>
      <c r="J92" s="11">
        <v>34300946.875</v>
      </c>
      <c r="K92" s="11">
        <v>38137426.875</v>
      </c>
      <c r="L92" s="11">
        <v>34300946.875</v>
      </c>
      <c r="M92" s="11">
        <f t="shared" si="4"/>
        <v>30509941.5</v>
      </c>
      <c r="N92" s="11">
        <f t="shared" si="4"/>
        <v>27440757.5</v>
      </c>
      <c r="O92" s="93">
        <v>45764912.25</v>
      </c>
      <c r="P92" s="32">
        <v>0.2</v>
      </c>
      <c r="R92" s="2">
        <v>46680000</v>
      </c>
      <c r="S92" s="32"/>
    </row>
    <row r="93" spans="1:19" ht="24" hidden="1" customHeight="1" x14ac:dyDescent="0.2">
      <c r="A93" s="8">
        <v>85</v>
      </c>
      <c r="B93" s="9" t="s">
        <v>5</v>
      </c>
      <c r="C93" s="9" t="s">
        <v>6</v>
      </c>
      <c r="D93" s="9" t="s">
        <v>107</v>
      </c>
      <c r="E93" s="10">
        <v>332330450060001</v>
      </c>
      <c r="F93" s="8">
        <v>26</v>
      </c>
      <c r="G93" s="8">
        <v>42</v>
      </c>
      <c r="H93" s="8">
        <v>68</v>
      </c>
      <c r="I93" s="11">
        <v>19837263.541666668</v>
      </c>
      <c r="J93" s="11">
        <v>18195156.875</v>
      </c>
      <c r="K93" s="12">
        <v>19837263.541666668</v>
      </c>
      <c r="L93" s="12">
        <v>18195156.875</v>
      </c>
      <c r="M93" s="12">
        <f t="shared" si="4"/>
        <v>15869810.833333336</v>
      </c>
      <c r="N93" s="12">
        <f t="shared" si="4"/>
        <v>14556125.5</v>
      </c>
      <c r="O93" s="93">
        <v>23804716.25</v>
      </c>
      <c r="P93" s="32">
        <v>0.2</v>
      </c>
      <c r="R93" s="2">
        <v>18790000</v>
      </c>
      <c r="S93" s="32"/>
    </row>
    <row r="94" spans="1:19" ht="24" hidden="1" customHeight="1" x14ac:dyDescent="0.2">
      <c r="A94" s="13">
        <v>86</v>
      </c>
      <c r="B94" s="14" t="s">
        <v>5</v>
      </c>
      <c r="C94" s="14" t="s">
        <v>6</v>
      </c>
      <c r="D94" s="14" t="s">
        <v>108</v>
      </c>
      <c r="E94" s="15">
        <v>335230450010001</v>
      </c>
      <c r="F94" s="13">
        <v>27</v>
      </c>
      <c r="G94" s="13">
        <v>58</v>
      </c>
      <c r="H94" s="13">
        <v>85</v>
      </c>
      <c r="I94" s="11">
        <v>25478208.541666668</v>
      </c>
      <c r="J94" s="11">
        <v>23511141.875</v>
      </c>
      <c r="K94" s="11">
        <v>25478208.541666668</v>
      </c>
      <c r="L94" s="11">
        <v>23511141.875</v>
      </c>
      <c r="M94" s="11">
        <f t="shared" si="4"/>
        <v>20382566.833333336</v>
      </c>
      <c r="N94" s="11">
        <f t="shared" si="4"/>
        <v>18808913.5</v>
      </c>
      <c r="O94" s="93">
        <v>30573850.25</v>
      </c>
      <c r="P94" s="32">
        <v>0.2</v>
      </c>
      <c r="R94" s="2">
        <v>23530000</v>
      </c>
      <c r="S94" s="32"/>
    </row>
    <row r="95" spans="1:19" ht="24" hidden="1" customHeight="1" x14ac:dyDescent="0.2">
      <c r="A95" s="8">
        <v>87</v>
      </c>
      <c r="B95" s="9" t="s">
        <v>5</v>
      </c>
      <c r="C95" s="9" t="s">
        <v>6</v>
      </c>
      <c r="D95" s="9" t="s">
        <v>109</v>
      </c>
      <c r="E95" s="10">
        <v>331130450010001</v>
      </c>
      <c r="F95" s="8">
        <v>14</v>
      </c>
      <c r="G95" s="8">
        <v>40</v>
      </c>
      <c r="H95" s="8">
        <v>54</v>
      </c>
      <c r="I95" s="11">
        <v>17051356.875</v>
      </c>
      <c r="J95" s="11">
        <v>15769116.875</v>
      </c>
      <c r="K95" s="12">
        <v>17051356.875</v>
      </c>
      <c r="L95" s="12">
        <v>15769116.875</v>
      </c>
      <c r="M95" s="12">
        <f t="shared" si="4"/>
        <v>13641085.5</v>
      </c>
      <c r="N95" s="12">
        <f t="shared" si="4"/>
        <v>12615293.5</v>
      </c>
      <c r="O95" s="93">
        <v>20461628.25</v>
      </c>
      <c r="P95" s="32">
        <v>0.2</v>
      </c>
      <c r="R95" s="2">
        <v>14970000</v>
      </c>
      <c r="S95" s="32"/>
    </row>
    <row r="96" spans="1:19" ht="24" hidden="1" customHeight="1" x14ac:dyDescent="0.2">
      <c r="A96" s="13">
        <v>88</v>
      </c>
      <c r="B96" s="14" t="s">
        <v>5</v>
      </c>
      <c r="C96" s="14" t="s">
        <v>6</v>
      </c>
      <c r="D96" s="14" t="s">
        <v>110</v>
      </c>
      <c r="E96" s="15">
        <v>332430450020001</v>
      </c>
      <c r="F96" s="13">
        <v>12</v>
      </c>
      <c r="G96" s="13">
        <v>34</v>
      </c>
      <c r="H96" s="13">
        <v>46</v>
      </c>
      <c r="I96" s="11">
        <v>13547970.208333334</v>
      </c>
      <c r="J96" s="11">
        <v>12344316.875</v>
      </c>
      <c r="K96" s="11">
        <v>13547970.208333334</v>
      </c>
      <c r="L96" s="11">
        <v>12344316.875</v>
      </c>
      <c r="M96" s="11">
        <f t="shared" si="4"/>
        <v>10838376.166666668</v>
      </c>
      <c r="N96" s="11">
        <f t="shared" si="4"/>
        <v>9875453.5</v>
      </c>
      <c r="O96" s="93">
        <v>16257564.25</v>
      </c>
      <c r="P96" s="32">
        <v>0.2</v>
      </c>
      <c r="R96" s="2">
        <v>12750000</v>
      </c>
      <c r="S96" s="32"/>
    </row>
    <row r="97" spans="1:19" ht="24" hidden="1" customHeight="1" x14ac:dyDescent="0.2">
      <c r="A97" s="8">
        <v>89</v>
      </c>
      <c r="B97" s="9" t="s">
        <v>5</v>
      </c>
      <c r="C97" s="9" t="s">
        <v>6</v>
      </c>
      <c r="D97" s="9" t="s">
        <v>111</v>
      </c>
      <c r="E97" s="10">
        <v>243340450010012</v>
      </c>
      <c r="F97" s="8">
        <v>80</v>
      </c>
      <c r="G97" s="8">
        <v>115</v>
      </c>
      <c r="H97" s="8">
        <v>195</v>
      </c>
      <c r="I97" s="11">
        <v>50250212.708333336</v>
      </c>
      <c r="J97" s="11">
        <v>45141399.375</v>
      </c>
      <c r="K97" s="12">
        <v>50250212.708333336</v>
      </c>
      <c r="L97" s="12">
        <v>45141399.375</v>
      </c>
      <c r="M97" s="12">
        <f t="shared" si="4"/>
        <v>40200170.166666672</v>
      </c>
      <c r="N97" s="12">
        <f t="shared" si="4"/>
        <v>36113119.5</v>
      </c>
      <c r="O97" s="93">
        <v>60300255.25</v>
      </c>
      <c r="P97" s="32">
        <v>0.2</v>
      </c>
      <c r="R97" s="2">
        <v>53850000</v>
      </c>
      <c r="S97" s="32"/>
    </row>
    <row r="98" spans="1:19" ht="24" hidden="1" customHeight="1" x14ac:dyDescent="0.2">
      <c r="A98" s="13">
        <v>90</v>
      </c>
      <c r="B98" s="14" t="s">
        <v>5</v>
      </c>
      <c r="C98" s="14" t="s">
        <v>6</v>
      </c>
      <c r="D98" s="14" t="s">
        <v>112</v>
      </c>
      <c r="E98" s="15">
        <v>332130450020001</v>
      </c>
      <c r="F98" s="13">
        <v>37</v>
      </c>
      <c r="G98" s="13">
        <v>31</v>
      </c>
      <c r="H98" s="13">
        <v>68</v>
      </c>
      <c r="I98" s="11">
        <v>19641690.208333332</v>
      </c>
      <c r="J98" s="11">
        <v>17992756.875</v>
      </c>
      <c r="K98" s="11">
        <v>19641690.208333332</v>
      </c>
      <c r="L98" s="11">
        <v>17992756.875</v>
      </c>
      <c r="M98" s="11">
        <f t="shared" si="4"/>
        <v>15713352.166666666</v>
      </c>
      <c r="N98" s="11">
        <f t="shared" si="4"/>
        <v>14394205.5</v>
      </c>
      <c r="O98" s="93">
        <v>23570028.25</v>
      </c>
      <c r="P98" s="32">
        <v>0.2</v>
      </c>
      <c r="R98" s="2">
        <v>18700000</v>
      </c>
      <c r="S98" s="32"/>
    </row>
    <row r="99" spans="1:19" ht="24" hidden="1" customHeight="1" x14ac:dyDescent="0.2">
      <c r="A99" s="8">
        <v>91</v>
      </c>
      <c r="B99" s="9" t="s">
        <v>5</v>
      </c>
      <c r="C99" s="9" t="s">
        <v>6</v>
      </c>
      <c r="D99" s="9" t="s">
        <v>113</v>
      </c>
      <c r="E99" s="10" t="s">
        <v>114</v>
      </c>
      <c r="F99" s="8">
        <v>37</v>
      </c>
      <c r="G99" s="8">
        <v>31</v>
      </c>
      <c r="H99" s="8">
        <v>68</v>
      </c>
      <c r="I99" s="11">
        <v>16085520</v>
      </c>
      <c r="J99" s="11">
        <v>14074920</v>
      </c>
      <c r="K99" s="12">
        <v>16085520</v>
      </c>
      <c r="L99" s="12">
        <v>14074920</v>
      </c>
      <c r="M99" s="12">
        <f t="shared" si="4"/>
        <v>12868416</v>
      </c>
      <c r="N99" s="12">
        <f t="shared" si="4"/>
        <v>11259936</v>
      </c>
      <c r="O99" s="93">
        <v>19302624</v>
      </c>
      <c r="P99" s="32">
        <v>0.2</v>
      </c>
      <c r="R99" s="2">
        <v>18700000</v>
      </c>
      <c r="S99" s="32"/>
    </row>
    <row r="100" spans="1:19" ht="24" hidden="1" customHeight="1" x14ac:dyDescent="0.2">
      <c r="A100" s="13">
        <v>92</v>
      </c>
      <c r="B100" s="14" t="s">
        <v>5</v>
      </c>
      <c r="C100" s="14" t="s">
        <v>115</v>
      </c>
      <c r="D100" s="14" t="s">
        <v>116</v>
      </c>
      <c r="E100" s="15">
        <v>441620430060031</v>
      </c>
      <c r="F100" s="13">
        <v>5</v>
      </c>
      <c r="G100" s="13">
        <v>15</v>
      </c>
      <c r="H100" s="13">
        <v>20</v>
      </c>
      <c r="I100" s="11">
        <v>4149760</v>
      </c>
      <c r="J100" s="11">
        <v>3654693.3333333335</v>
      </c>
      <c r="K100" s="11">
        <v>4149760</v>
      </c>
      <c r="L100" s="11">
        <v>3654693.3333333335</v>
      </c>
      <c r="M100" s="11">
        <f t="shared" si="4"/>
        <v>3319808</v>
      </c>
      <c r="N100" s="11">
        <f t="shared" si="4"/>
        <v>2923754.666666667</v>
      </c>
      <c r="O100" s="93">
        <v>4979712</v>
      </c>
      <c r="P100" s="32">
        <v>0.2</v>
      </c>
      <c r="R100" s="2">
        <v>5540000</v>
      </c>
      <c r="S100" s="32"/>
    </row>
    <row r="101" spans="1:19" ht="24" hidden="1" customHeight="1" x14ac:dyDescent="0.2">
      <c r="A101" s="8">
        <v>93</v>
      </c>
      <c r="B101" s="9" t="s">
        <v>5</v>
      </c>
      <c r="C101" s="9" t="s">
        <v>115</v>
      </c>
      <c r="D101" s="9" t="s">
        <v>117</v>
      </c>
      <c r="E101" s="10">
        <v>121240430020031</v>
      </c>
      <c r="F101" s="8">
        <v>26</v>
      </c>
      <c r="G101" s="8">
        <v>38</v>
      </c>
      <c r="H101" s="8">
        <v>64</v>
      </c>
      <c r="I101" s="11">
        <v>18091266.666666668</v>
      </c>
      <c r="J101" s="11">
        <v>16415680</v>
      </c>
      <c r="K101" s="12">
        <v>18091266.666666668</v>
      </c>
      <c r="L101" s="12">
        <v>16415680</v>
      </c>
      <c r="M101" s="12">
        <f t="shared" si="4"/>
        <v>14473013.333333336</v>
      </c>
      <c r="N101" s="12">
        <f t="shared" si="4"/>
        <v>13132544</v>
      </c>
      <c r="O101" s="93">
        <v>21709520</v>
      </c>
      <c r="P101" s="32">
        <v>0.2</v>
      </c>
      <c r="R101" s="2">
        <v>17670000</v>
      </c>
      <c r="S101" s="32"/>
    </row>
    <row r="102" spans="1:19" ht="24" hidden="1" customHeight="1" x14ac:dyDescent="0.2">
      <c r="A102" s="13">
        <v>94</v>
      </c>
      <c r="B102" s="14" t="s">
        <v>5</v>
      </c>
      <c r="C102" s="14" t="s">
        <v>115</v>
      </c>
      <c r="D102" s="14" t="s">
        <v>118</v>
      </c>
      <c r="E102" s="15">
        <v>441520430010001</v>
      </c>
      <c r="F102" s="13">
        <v>48</v>
      </c>
      <c r="G102" s="13">
        <v>48</v>
      </c>
      <c r="H102" s="13">
        <v>96</v>
      </c>
      <c r="I102" s="11">
        <v>19021280</v>
      </c>
      <c r="J102" s="11">
        <v>17139226.666666668</v>
      </c>
      <c r="K102" s="11">
        <v>19021280</v>
      </c>
      <c r="L102" s="11">
        <v>17139226.666666668</v>
      </c>
      <c r="M102" s="11">
        <f t="shared" si="4"/>
        <v>15217024</v>
      </c>
      <c r="N102" s="11">
        <f t="shared" si="4"/>
        <v>13711381.333333336</v>
      </c>
      <c r="O102" s="93">
        <v>22825536</v>
      </c>
      <c r="P102" s="32">
        <v>0.2</v>
      </c>
      <c r="R102" s="2">
        <v>26440000</v>
      </c>
      <c r="S102" s="32"/>
    </row>
    <row r="103" spans="1:19" ht="24" hidden="1" customHeight="1" x14ac:dyDescent="0.2">
      <c r="A103" s="8">
        <v>95</v>
      </c>
      <c r="B103" s="9" t="s">
        <v>5</v>
      </c>
      <c r="C103" s="9" t="s">
        <v>115</v>
      </c>
      <c r="D103" s="9" t="s">
        <v>119</v>
      </c>
      <c r="E103" s="10" t="s">
        <v>120</v>
      </c>
      <c r="F103" s="8">
        <v>48</v>
      </c>
      <c r="G103" s="8">
        <v>48</v>
      </c>
      <c r="H103" s="8">
        <v>96</v>
      </c>
      <c r="I103" s="11">
        <v>21797040</v>
      </c>
      <c r="J103" s="11">
        <v>19084840</v>
      </c>
      <c r="K103" s="12">
        <v>21797040</v>
      </c>
      <c r="L103" s="12">
        <v>19084840</v>
      </c>
      <c r="M103" s="12">
        <f t="shared" si="4"/>
        <v>17437632</v>
      </c>
      <c r="N103" s="12">
        <f t="shared" si="4"/>
        <v>15267872</v>
      </c>
      <c r="O103" s="93">
        <v>26156448</v>
      </c>
      <c r="P103" s="32">
        <v>0.2</v>
      </c>
      <c r="R103" s="2">
        <v>26440000</v>
      </c>
      <c r="S103" s="32"/>
    </row>
    <row r="104" spans="1:19" ht="24" hidden="1" customHeight="1" x14ac:dyDescent="0.2">
      <c r="A104" s="13">
        <v>96</v>
      </c>
      <c r="B104" s="14" t="s">
        <v>5</v>
      </c>
      <c r="C104" s="14" t="s">
        <v>115</v>
      </c>
      <c r="D104" s="14" t="s">
        <v>121</v>
      </c>
      <c r="E104" s="15">
        <v>441620430030011</v>
      </c>
      <c r="F104" s="13">
        <v>25</v>
      </c>
      <c r="G104" s="13">
        <v>15</v>
      </c>
      <c r="H104" s="13">
        <v>40</v>
      </c>
      <c r="I104" s="11">
        <v>8220000</v>
      </c>
      <c r="J104" s="11">
        <v>7399760</v>
      </c>
      <c r="K104" s="11">
        <v>8220000</v>
      </c>
      <c r="L104" s="11">
        <v>7399760</v>
      </c>
      <c r="M104" s="11">
        <f t="shared" si="4"/>
        <v>6576000</v>
      </c>
      <c r="N104" s="11">
        <f t="shared" si="4"/>
        <v>5919808</v>
      </c>
      <c r="O104" s="93">
        <v>9864000</v>
      </c>
      <c r="P104" s="32">
        <v>0.2</v>
      </c>
      <c r="R104" s="2">
        <v>10970000</v>
      </c>
      <c r="S104" s="32"/>
    </row>
    <row r="105" spans="1:19" ht="24" hidden="1" customHeight="1" x14ac:dyDescent="0.2">
      <c r="A105" s="8">
        <v>97</v>
      </c>
      <c r="B105" s="9" t="s">
        <v>5</v>
      </c>
      <c r="C105" s="9" t="s">
        <v>115</v>
      </c>
      <c r="D105" s="9" t="s">
        <v>122</v>
      </c>
      <c r="E105" s="10">
        <v>513120430010001</v>
      </c>
      <c r="F105" s="8">
        <v>16</v>
      </c>
      <c r="G105" s="8">
        <v>96</v>
      </c>
      <c r="H105" s="8">
        <v>112</v>
      </c>
      <c r="I105" s="11">
        <v>22928320</v>
      </c>
      <c r="J105" s="11">
        <v>20700773.333333332</v>
      </c>
      <c r="K105" s="12">
        <v>22928320</v>
      </c>
      <c r="L105" s="12">
        <v>20700773.333333332</v>
      </c>
      <c r="M105" s="12">
        <f t="shared" si="4"/>
        <v>18342656</v>
      </c>
      <c r="N105" s="12">
        <f t="shared" si="4"/>
        <v>16560618.666666666</v>
      </c>
      <c r="O105" s="93">
        <v>27513984</v>
      </c>
      <c r="P105" s="32">
        <v>0.2</v>
      </c>
      <c r="R105" s="2">
        <v>31170000</v>
      </c>
      <c r="S105" s="32"/>
    </row>
    <row r="106" spans="1:19" ht="24" hidden="1" customHeight="1" x14ac:dyDescent="0.2">
      <c r="A106" s="13">
        <v>98</v>
      </c>
      <c r="B106" s="14" t="s">
        <v>5</v>
      </c>
      <c r="C106" s="14" t="s">
        <v>115</v>
      </c>
      <c r="D106" s="14" t="s">
        <v>123</v>
      </c>
      <c r="E106" s="15">
        <v>832120430010001</v>
      </c>
      <c r="F106" s="13">
        <v>16</v>
      </c>
      <c r="G106" s="13">
        <v>80</v>
      </c>
      <c r="H106" s="13">
        <v>96</v>
      </c>
      <c r="I106" s="11">
        <v>19908000</v>
      </c>
      <c r="J106" s="11">
        <v>18040320</v>
      </c>
      <c r="K106" s="11">
        <v>19908000</v>
      </c>
      <c r="L106" s="11">
        <v>18040320</v>
      </c>
      <c r="M106" s="11">
        <f t="shared" si="4"/>
        <v>15926400</v>
      </c>
      <c r="N106" s="11">
        <f t="shared" si="4"/>
        <v>14432256</v>
      </c>
      <c r="O106" s="93">
        <v>23889600</v>
      </c>
      <c r="P106" s="32">
        <v>0.2</v>
      </c>
      <c r="R106" s="2">
        <v>26700000</v>
      </c>
      <c r="S106" s="32"/>
    </row>
    <row r="107" spans="1:19" ht="24" hidden="1" customHeight="1" x14ac:dyDescent="0.2">
      <c r="A107" s="8">
        <v>99</v>
      </c>
      <c r="B107" s="9" t="s">
        <v>5</v>
      </c>
      <c r="C107" s="9" t="s">
        <v>115</v>
      </c>
      <c r="D107" s="9" t="s">
        <v>124</v>
      </c>
      <c r="E107" s="10">
        <v>421120430010001</v>
      </c>
      <c r="F107" s="8">
        <v>25</v>
      </c>
      <c r="G107" s="8">
        <v>80</v>
      </c>
      <c r="H107" s="8">
        <v>105</v>
      </c>
      <c r="I107" s="11">
        <v>22441760</v>
      </c>
      <c r="J107" s="11">
        <v>20250746.666666668</v>
      </c>
      <c r="K107" s="12">
        <v>22441760</v>
      </c>
      <c r="L107" s="12">
        <v>20250746.666666668</v>
      </c>
      <c r="M107" s="12">
        <f t="shared" si="4"/>
        <v>17953408</v>
      </c>
      <c r="N107" s="12">
        <f t="shared" si="4"/>
        <v>16200597.333333336</v>
      </c>
      <c r="O107" s="93">
        <v>26930112</v>
      </c>
      <c r="P107" s="32">
        <v>0.2</v>
      </c>
      <c r="R107" s="2">
        <v>29140000</v>
      </c>
      <c r="S107" s="32"/>
    </row>
    <row r="108" spans="1:19" ht="24" hidden="1" customHeight="1" x14ac:dyDescent="0.2">
      <c r="A108" s="13">
        <v>100</v>
      </c>
      <c r="B108" s="14" t="s">
        <v>5</v>
      </c>
      <c r="C108" s="14" t="s">
        <v>115</v>
      </c>
      <c r="D108" s="14" t="s">
        <v>125</v>
      </c>
      <c r="E108" s="15">
        <v>121240430020021</v>
      </c>
      <c r="F108" s="13">
        <v>14</v>
      </c>
      <c r="G108" s="13">
        <v>26</v>
      </c>
      <c r="H108" s="13">
        <v>40</v>
      </c>
      <c r="I108" s="11">
        <v>11639266.666666666</v>
      </c>
      <c r="J108" s="11">
        <v>10547573.333333332</v>
      </c>
      <c r="K108" s="11">
        <v>11639266.666666666</v>
      </c>
      <c r="L108" s="11">
        <v>10547573.333333332</v>
      </c>
      <c r="M108" s="11">
        <f t="shared" si="4"/>
        <v>9311413.333333334</v>
      </c>
      <c r="N108" s="11">
        <f t="shared" si="4"/>
        <v>8438058.666666666</v>
      </c>
      <c r="O108" s="93">
        <v>13967120</v>
      </c>
      <c r="P108" s="32">
        <v>0.2</v>
      </c>
      <c r="R108" s="2">
        <v>11060000</v>
      </c>
      <c r="S108" s="32"/>
    </row>
    <row r="109" spans="1:19" ht="24" hidden="1" customHeight="1" x14ac:dyDescent="0.2">
      <c r="A109" s="8">
        <v>101</v>
      </c>
      <c r="B109" s="9" t="s">
        <v>5</v>
      </c>
      <c r="C109" s="9" t="s">
        <v>115</v>
      </c>
      <c r="D109" s="9" t="s">
        <v>126</v>
      </c>
      <c r="E109" s="10" t="s">
        <v>127</v>
      </c>
      <c r="F109" s="8">
        <v>96</v>
      </c>
      <c r="G109" s="8">
        <v>80</v>
      </c>
      <c r="H109" s="8">
        <v>176</v>
      </c>
      <c r="I109" s="11">
        <v>40375440</v>
      </c>
      <c r="J109" s="11">
        <v>35007000</v>
      </c>
      <c r="K109" s="12">
        <v>40375440</v>
      </c>
      <c r="L109" s="12">
        <v>35007000</v>
      </c>
      <c r="M109" s="12">
        <f t="shared" si="4"/>
        <v>32300352</v>
      </c>
      <c r="N109" s="12">
        <f t="shared" si="4"/>
        <v>28005600</v>
      </c>
      <c r="O109" s="93">
        <v>48450528</v>
      </c>
      <c r="P109" s="32">
        <v>0.2</v>
      </c>
      <c r="R109" s="2">
        <v>48410000</v>
      </c>
      <c r="S109" s="32"/>
    </row>
    <row r="110" spans="1:19" ht="24" hidden="1" customHeight="1" x14ac:dyDescent="0.2">
      <c r="A110" s="13">
        <v>102</v>
      </c>
      <c r="B110" s="14" t="s">
        <v>5</v>
      </c>
      <c r="C110" s="14" t="s">
        <v>115</v>
      </c>
      <c r="D110" s="14" t="s">
        <v>128</v>
      </c>
      <c r="E110" s="15">
        <v>242340430010001</v>
      </c>
      <c r="F110" s="13">
        <v>49</v>
      </c>
      <c r="G110" s="13">
        <v>91</v>
      </c>
      <c r="H110" s="13">
        <v>140</v>
      </c>
      <c r="I110" s="11">
        <v>40357733.333333336</v>
      </c>
      <c r="J110" s="11">
        <v>36566213.333333336</v>
      </c>
      <c r="K110" s="11">
        <v>40357733.333333336</v>
      </c>
      <c r="L110" s="11">
        <v>36566213.333333336</v>
      </c>
      <c r="M110" s="11">
        <f t="shared" si="4"/>
        <v>32286186.666666672</v>
      </c>
      <c r="N110" s="11">
        <f t="shared" si="4"/>
        <v>29252970.666666672</v>
      </c>
      <c r="O110" s="93">
        <v>48429280</v>
      </c>
      <c r="P110" s="32">
        <v>0.2</v>
      </c>
      <c r="R110" s="2">
        <v>38730000</v>
      </c>
      <c r="S110" s="32"/>
    </row>
    <row r="111" spans="1:19" ht="24" hidden="1" customHeight="1" x14ac:dyDescent="0.2">
      <c r="A111" s="8">
        <v>103</v>
      </c>
      <c r="B111" s="9" t="s">
        <v>5</v>
      </c>
      <c r="C111" s="9" t="s">
        <v>115</v>
      </c>
      <c r="D111" s="9" t="s">
        <v>129</v>
      </c>
      <c r="E111" s="10">
        <v>242340430020001</v>
      </c>
      <c r="F111" s="8">
        <v>72</v>
      </c>
      <c r="G111" s="8">
        <v>23</v>
      </c>
      <c r="H111" s="8">
        <v>95</v>
      </c>
      <c r="I111" s="11">
        <v>26954853.333333332</v>
      </c>
      <c r="J111" s="11">
        <v>24375546.666666668</v>
      </c>
      <c r="K111" s="12">
        <v>26954853.333333332</v>
      </c>
      <c r="L111" s="12">
        <v>24375546.666666668</v>
      </c>
      <c r="M111" s="12">
        <f t="shared" si="4"/>
        <v>21563882.666666668</v>
      </c>
      <c r="N111" s="12">
        <f t="shared" si="4"/>
        <v>19500437.333333336</v>
      </c>
      <c r="O111" s="93">
        <v>32345824</v>
      </c>
      <c r="P111" s="32">
        <v>0.2</v>
      </c>
      <c r="R111" s="2">
        <v>25960000</v>
      </c>
      <c r="S111" s="32"/>
    </row>
    <row r="112" spans="1:19" ht="24" hidden="1" customHeight="1" x14ac:dyDescent="0.2">
      <c r="A112" s="13">
        <v>104</v>
      </c>
      <c r="B112" s="14" t="s">
        <v>5</v>
      </c>
      <c r="C112" s="14" t="s">
        <v>115</v>
      </c>
      <c r="D112" s="14" t="s">
        <v>130</v>
      </c>
      <c r="E112" s="15">
        <v>441620430060002</v>
      </c>
      <c r="F112" s="13">
        <v>125</v>
      </c>
      <c r="G112" s="13">
        <v>225</v>
      </c>
      <c r="H112" s="13">
        <v>350</v>
      </c>
      <c r="I112" s="11">
        <v>70116960</v>
      </c>
      <c r="J112" s="11">
        <v>63437760</v>
      </c>
      <c r="K112" s="11">
        <v>70116960</v>
      </c>
      <c r="L112" s="11">
        <v>63437760</v>
      </c>
      <c r="M112" s="11">
        <f t="shared" si="4"/>
        <v>56093568</v>
      </c>
      <c r="N112" s="11">
        <f t="shared" si="4"/>
        <v>50750208</v>
      </c>
      <c r="O112" s="93">
        <v>84140352</v>
      </c>
      <c r="P112" s="32">
        <v>0.2</v>
      </c>
      <c r="R112" s="2">
        <v>96800000</v>
      </c>
      <c r="S112" s="32"/>
    </row>
    <row r="113" spans="1:19" ht="24" hidden="1" customHeight="1" x14ac:dyDescent="0.2">
      <c r="A113" s="8">
        <v>105</v>
      </c>
      <c r="B113" s="9" t="s">
        <v>5</v>
      </c>
      <c r="C113" s="9" t="s">
        <v>115</v>
      </c>
      <c r="D113" s="9" t="s">
        <v>131</v>
      </c>
      <c r="E113" s="10">
        <v>441520430070001</v>
      </c>
      <c r="F113" s="8">
        <v>30</v>
      </c>
      <c r="G113" s="8">
        <v>80</v>
      </c>
      <c r="H113" s="8">
        <v>110</v>
      </c>
      <c r="I113" s="11">
        <v>22766720</v>
      </c>
      <c r="J113" s="11">
        <v>20597226.666666668</v>
      </c>
      <c r="K113" s="12">
        <v>22766720</v>
      </c>
      <c r="L113" s="12">
        <v>20597226.666666668</v>
      </c>
      <c r="M113" s="12">
        <f t="shared" si="4"/>
        <v>18213376</v>
      </c>
      <c r="N113" s="12">
        <f t="shared" si="4"/>
        <v>16477781.333333336</v>
      </c>
      <c r="O113" s="93">
        <v>27320064</v>
      </c>
      <c r="P113" s="32">
        <v>0.2</v>
      </c>
      <c r="R113" s="2">
        <v>30500000</v>
      </c>
      <c r="S113" s="32"/>
    </row>
    <row r="114" spans="1:19" ht="24" hidden="1" customHeight="1" x14ac:dyDescent="0.2">
      <c r="A114" s="13">
        <v>106</v>
      </c>
      <c r="B114" s="14" t="s">
        <v>5</v>
      </c>
      <c r="C114" s="14" t="s">
        <v>115</v>
      </c>
      <c r="D114" s="14" t="s">
        <v>132</v>
      </c>
      <c r="E114" s="15">
        <v>441620430050021</v>
      </c>
      <c r="F114" s="13">
        <v>20</v>
      </c>
      <c r="G114" s="13">
        <v>20</v>
      </c>
      <c r="H114" s="13">
        <v>40</v>
      </c>
      <c r="I114" s="11">
        <v>8349920</v>
      </c>
      <c r="J114" s="11">
        <v>7537786.666666667</v>
      </c>
      <c r="K114" s="11">
        <v>8349920</v>
      </c>
      <c r="L114" s="11">
        <v>7537786.666666667</v>
      </c>
      <c r="M114" s="11">
        <f t="shared" si="4"/>
        <v>6679936</v>
      </c>
      <c r="N114" s="11">
        <f t="shared" si="4"/>
        <v>6030229.333333334</v>
      </c>
      <c r="O114" s="93">
        <v>10019904</v>
      </c>
      <c r="P114" s="32">
        <v>0.2</v>
      </c>
      <c r="R114" s="2">
        <v>11010000</v>
      </c>
      <c r="S114" s="32"/>
    </row>
    <row r="115" spans="1:19" ht="24" hidden="1" customHeight="1" x14ac:dyDescent="0.2">
      <c r="A115" s="8">
        <v>107</v>
      </c>
      <c r="B115" s="9" t="s">
        <v>5</v>
      </c>
      <c r="C115" s="9" t="s">
        <v>115</v>
      </c>
      <c r="D115" s="9" t="s">
        <v>133</v>
      </c>
      <c r="E115" s="10">
        <v>121240430050001</v>
      </c>
      <c r="F115" s="8">
        <v>92</v>
      </c>
      <c r="G115" s="8">
        <v>28</v>
      </c>
      <c r="H115" s="8">
        <v>120</v>
      </c>
      <c r="I115" s="11">
        <v>33823066.666666664</v>
      </c>
      <c r="J115" s="11">
        <v>30638480</v>
      </c>
      <c r="K115" s="12">
        <v>33823066.666666664</v>
      </c>
      <c r="L115" s="12">
        <v>30638480</v>
      </c>
      <c r="M115" s="12">
        <f t="shared" si="4"/>
        <v>27058453.333333332</v>
      </c>
      <c r="N115" s="12">
        <f t="shared" si="4"/>
        <v>24510784</v>
      </c>
      <c r="O115" s="93">
        <v>40587680</v>
      </c>
      <c r="P115" s="32">
        <v>0.2</v>
      </c>
      <c r="R115" s="2">
        <v>32790000</v>
      </c>
      <c r="S115" s="32"/>
    </row>
    <row r="116" spans="1:19" ht="24" hidden="1" customHeight="1" x14ac:dyDescent="0.2">
      <c r="A116" s="13">
        <v>108</v>
      </c>
      <c r="B116" s="14" t="s">
        <v>5</v>
      </c>
      <c r="C116" s="14" t="s">
        <v>115</v>
      </c>
      <c r="D116" s="14" t="s">
        <v>134</v>
      </c>
      <c r="E116" s="15">
        <v>432120430020001</v>
      </c>
      <c r="F116" s="13">
        <v>24</v>
      </c>
      <c r="G116" s="13">
        <v>68</v>
      </c>
      <c r="H116" s="13">
        <v>92</v>
      </c>
      <c r="I116" s="11">
        <v>18816160</v>
      </c>
      <c r="J116" s="11">
        <v>17076853.333333332</v>
      </c>
      <c r="K116" s="11">
        <v>18816160</v>
      </c>
      <c r="L116" s="11">
        <v>17076853.333333332</v>
      </c>
      <c r="M116" s="11">
        <f t="shared" si="4"/>
        <v>15052928</v>
      </c>
      <c r="N116" s="11">
        <f t="shared" si="4"/>
        <v>13661482.666666666</v>
      </c>
      <c r="O116" s="93">
        <v>22579392</v>
      </c>
      <c r="P116" s="32">
        <v>0.2</v>
      </c>
      <c r="R116" s="2">
        <v>25510000</v>
      </c>
      <c r="S116" s="32"/>
    </row>
    <row r="117" spans="1:19" ht="24" hidden="1" customHeight="1" x14ac:dyDescent="0.2">
      <c r="A117" s="8">
        <v>109</v>
      </c>
      <c r="B117" s="9" t="s">
        <v>5</v>
      </c>
      <c r="C117" s="9" t="s">
        <v>115</v>
      </c>
      <c r="D117" s="9" t="s">
        <v>135</v>
      </c>
      <c r="E117" s="10">
        <v>121230430030001</v>
      </c>
      <c r="F117" s="8">
        <v>105</v>
      </c>
      <c r="G117" s="8">
        <v>35</v>
      </c>
      <c r="H117" s="8">
        <v>140</v>
      </c>
      <c r="I117" s="11">
        <v>33021666.666666668</v>
      </c>
      <c r="J117" s="11">
        <v>29914720</v>
      </c>
      <c r="K117" s="12">
        <v>33021666.666666668</v>
      </c>
      <c r="L117" s="12">
        <v>29914720</v>
      </c>
      <c r="M117" s="12">
        <f t="shared" si="4"/>
        <v>26417333.333333336</v>
      </c>
      <c r="N117" s="12">
        <f t="shared" si="4"/>
        <v>23931776</v>
      </c>
      <c r="O117" s="93">
        <v>39626000</v>
      </c>
      <c r="P117" s="32">
        <v>0.2</v>
      </c>
      <c r="R117" s="2">
        <v>38270000</v>
      </c>
      <c r="S117" s="32"/>
    </row>
    <row r="118" spans="1:19" ht="24" hidden="1" customHeight="1" x14ac:dyDescent="0.2">
      <c r="A118" s="13">
        <v>110</v>
      </c>
      <c r="B118" s="14" t="s">
        <v>5</v>
      </c>
      <c r="C118" s="14" t="s">
        <v>115</v>
      </c>
      <c r="D118" s="14" t="s">
        <v>136</v>
      </c>
      <c r="E118" s="15">
        <v>134940430010001</v>
      </c>
      <c r="F118" s="13">
        <v>19</v>
      </c>
      <c r="G118" s="13">
        <v>46</v>
      </c>
      <c r="H118" s="13">
        <v>65</v>
      </c>
      <c r="I118" s="11">
        <v>18641853.333333332</v>
      </c>
      <c r="J118" s="11">
        <v>16843573.333333332</v>
      </c>
      <c r="K118" s="11">
        <v>18641853.333333332</v>
      </c>
      <c r="L118" s="11">
        <v>16843573.333333332</v>
      </c>
      <c r="M118" s="11">
        <f t="shared" si="4"/>
        <v>14913482.666666666</v>
      </c>
      <c r="N118" s="11">
        <f t="shared" si="4"/>
        <v>13474858.666666666</v>
      </c>
      <c r="O118" s="93">
        <v>22370224</v>
      </c>
      <c r="P118" s="32">
        <v>0.2</v>
      </c>
      <c r="R118" s="2">
        <v>18010000</v>
      </c>
      <c r="S118" s="32"/>
    </row>
    <row r="119" spans="1:19" ht="24" hidden="1" customHeight="1" x14ac:dyDescent="0.2">
      <c r="A119" s="8">
        <v>111</v>
      </c>
      <c r="B119" s="9" t="s">
        <v>5</v>
      </c>
      <c r="C119" s="9" t="s">
        <v>115</v>
      </c>
      <c r="D119" s="9" t="s">
        <v>137</v>
      </c>
      <c r="E119" s="10">
        <v>121240430010002</v>
      </c>
      <c r="F119" s="8">
        <v>72</v>
      </c>
      <c r="G119" s="8">
        <v>128</v>
      </c>
      <c r="H119" s="8">
        <v>200</v>
      </c>
      <c r="I119" s="11">
        <v>56398106.666666664</v>
      </c>
      <c r="J119" s="11">
        <v>50807573.333333336</v>
      </c>
      <c r="K119" s="12">
        <v>56398106.666666664</v>
      </c>
      <c r="L119" s="12">
        <v>50807573.333333336</v>
      </c>
      <c r="M119" s="12">
        <f t="shared" si="4"/>
        <v>45118485.333333336</v>
      </c>
      <c r="N119" s="12">
        <f t="shared" si="4"/>
        <v>40646058.666666672</v>
      </c>
      <c r="O119" s="93">
        <v>67677728</v>
      </c>
      <c r="P119" s="32">
        <v>0.2</v>
      </c>
      <c r="R119" s="2">
        <v>55310000</v>
      </c>
      <c r="S119" s="32"/>
    </row>
    <row r="120" spans="1:19" ht="24" hidden="1" customHeight="1" x14ac:dyDescent="0.2">
      <c r="A120" s="13">
        <v>112</v>
      </c>
      <c r="B120" s="14" t="s">
        <v>5</v>
      </c>
      <c r="C120" s="14" t="s">
        <v>115</v>
      </c>
      <c r="D120" s="14" t="s">
        <v>138</v>
      </c>
      <c r="E120" s="15">
        <v>121230430030031</v>
      </c>
      <c r="F120" s="13">
        <v>16</v>
      </c>
      <c r="G120" s="13">
        <v>24</v>
      </c>
      <c r="H120" s="13">
        <v>40</v>
      </c>
      <c r="I120" s="11">
        <v>9664253.333333334</v>
      </c>
      <c r="J120" s="11">
        <v>8718560</v>
      </c>
      <c r="K120" s="11">
        <v>9664253.333333334</v>
      </c>
      <c r="L120" s="11">
        <v>8718560</v>
      </c>
      <c r="M120" s="11">
        <f t="shared" si="4"/>
        <v>7731402.6666666679</v>
      </c>
      <c r="N120" s="11">
        <f t="shared" si="4"/>
        <v>6974848</v>
      </c>
      <c r="O120" s="93">
        <v>11597104</v>
      </c>
      <c r="P120" s="32">
        <v>0.2</v>
      </c>
      <c r="R120" s="2">
        <v>11040000</v>
      </c>
      <c r="S120" s="32"/>
    </row>
    <row r="121" spans="1:19" ht="24" hidden="1" customHeight="1" x14ac:dyDescent="0.2">
      <c r="A121" s="8">
        <v>113</v>
      </c>
      <c r="B121" s="9" t="s">
        <v>5</v>
      </c>
      <c r="C121" s="9" t="s">
        <v>115</v>
      </c>
      <c r="D121" s="9" t="s">
        <v>139</v>
      </c>
      <c r="E121" s="10">
        <v>121240430030011</v>
      </c>
      <c r="F121" s="8">
        <v>25</v>
      </c>
      <c r="G121" s="8">
        <v>35</v>
      </c>
      <c r="H121" s="8">
        <v>60</v>
      </c>
      <c r="I121" s="11">
        <v>17141626.666666668</v>
      </c>
      <c r="J121" s="11">
        <v>15466240</v>
      </c>
      <c r="K121" s="12">
        <v>17141626.666666668</v>
      </c>
      <c r="L121" s="12">
        <v>15466240</v>
      </c>
      <c r="M121" s="12">
        <f t="shared" si="4"/>
        <v>13713301.333333336</v>
      </c>
      <c r="N121" s="12">
        <f t="shared" si="4"/>
        <v>12372992</v>
      </c>
      <c r="O121" s="93">
        <v>20569952</v>
      </c>
      <c r="P121" s="32">
        <v>0.2</v>
      </c>
      <c r="R121" s="2">
        <v>16560000</v>
      </c>
      <c r="S121" s="32"/>
    </row>
    <row r="122" spans="1:19" ht="24" hidden="1" customHeight="1" x14ac:dyDescent="0.2">
      <c r="A122" s="13">
        <v>114</v>
      </c>
      <c r="B122" s="14" t="s">
        <v>5</v>
      </c>
      <c r="C122" s="14" t="s">
        <v>115</v>
      </c>
      <c r="D122" s="14" t="s">
        <v>140</v>
      </c>
      <c r="E122" s="15" t="s">
        <v>141</v>
      </c>
      <c r="F122" s="13">
        <v>44</v>
      </c>
      <c r="G122" s="13">
        <v>76</v>
      </c>
      <c r="H122" s="13">
        <v>120</v>
      </c>
      <c r="I122" s="11">
        <v>27571200</v>
      </c>
      <c r="J122" s="11">
        <v>24062960</v>
      </c>
      <c r="K122" s="11">
        <v>27571200</v>
      </c>
      <c r="L122" s="11">
        <v>24062960</v>
      </c>
      <c r="M122" s="11">
        <f t="shared" si="4"/>
        <v>22056960</v>
      </c>
      <c r="N122" s="11">
        <f t="shared" si="4"/>
        <v>19250368</v>
      </c>
      <c r="O122" s="93">
        <v>33085440</v>
      </c>
      <c r="P122" s="32">
        <v>0.2</v>
      </c>
      <c r="R122" s="2">
        <v>33180000</v>
      </c>
      <c r="S122" s="32"/>
    </row>
    <row r="123" spans="1:19" ht="24" hidden="1" customHeight="1" x14ac:dyDescent="0.2">
      <c r="A123" s="8">
        <v>115</v>
      </c>
      <c r="B123" s="9" t="s">
        <v>5</v>
      </c>
      <c r="C123" s="9" t="s">
        <v>115</v>
      </c>
      <c r="D123" s="9" t="s">
        <v>142</v>
      </c>
      <c r="E123" s="10" t="s">
        <v>143</v>
      </c>
      <c r="F123" s="8">
        <v>46</v>
      </c>
      <c r="G123" s="8">
        <v>106</v>
      </c>
      <c r="H123" s="8">
        <v>152</v>
      </c>
      <c r="I123" s="11">
        <v>35250480</v>
      </c>
      <c r="J123" s="11">
        <v>30595080</v>
      </c>
      <c r="K123" s="12">
        <v>35250480</v>
      </c>
      <c r="L123" s="12">
        <v>30595080</v>
      </c>
      <c r="M123" s="12">
        <f t="shared" si="4"/>
        <v>28200384</v>
      </c>
      <c r="N123" s="12">
        <f t="shared" si="4"/>
        <v>24476064</v>
      </c>
      <c r="O123" s="93">
        <v>42300576</v>
      </c>
      <c r="P123" s="32">
        <v>0.2</v>
      </c>
      <c r="R123" s="2">
        <v>42100000</v>
      </c>
      <c r="S123" s="32"/>
    </row>
    <row r="124" spans="1:19" ht="24" hidden="1" customHeight="1" x14ac:dyDescent="0.2">
      <c r="A124" s="13">
        <v>116</v>
      </c>
      <c r="B124" s="14" t="s">
        <v>5</v>
      </c>
      <c r="C124" s="14" t="s">
        <v>115</v>
      </c>
      <c r="D124" s="14" t="s">
        <v>144</v>
      </c>
      <c r="E124" s="15">
        <v>441620430070001</v>
      </c>
      <c r="F124" s="13">
        <v>33</v>
      </c>
      <c r="G124" s="13">
        <v>75</v>
      </c>
      <c r="H124" s="13">
        <v>108</v>
      </c>
      <c r="I124" s="11">
        <v>17479240</v>
      </c>
      <c r="J124" s="11">
        <v>15275160</v>
      </c>
      <c r="K124" s="11">
        <v>17479240</v>
      </c>
      <c r="L124" s="11">
        <v>15275160</v>
      </c>
      <c r="M124" s="11">
        <f t="shared" si="4"/>
        <v>13983392</v>
      </c>
      <c r="N124" s="11">
        <f t="shared" si="4"/>
        <v>12220128</v>
      </c>
      <c r="O124" s="93">
        <v>20975088</v>
      </c>
      <c r="P124" s="32">
        <v>0.2</v>
      </c>
      <c r="R124" s="2">
        <v>29910000</v>
      </c>
      <c r="S124" s="32"/>
    </row>
    <row r="125" spans="1:19" ht="24" hidden="1" customHeight="1" x14ac:dyDescent="0.2">
      <c r="A125" s="8">
        <v>117</v>
      </c>
      <c r="B125" s="9" t="s">
        <v>5</v>
      </c>
      <c r="C125" s="9" t="s">
        <v>115</v>
      </c>
      <c r="D125" s="9" t="s">
        <v>145</v>
      </c>
      <c r="E125" s="10">
        <v>411020430010002</v>
      </c>
      <c r="F125" s="8">
        <v>97</v>
      </c>
      <c r="G125" s="8">
        <v>203</v>
      </c>
      <c r="H125" s="8">
        <v>300</v>
      </c>
      <c r="I125" s="11">
        <v>60195680</v>
      </c>
      <c r="J125" s="11">
        <v>54382986.666666664</v>
      </c>
      <c r="K125" s="12">
        <v>60195680</v>
      </c>
      <c r="L125" s="12">
        <v>54382986.666666664</v>
      </c>
      <c r="M125" s="12">
        <f t="shared" si="4"/>
        <v>48156544</v>
      </c>
      <c r="N125" s="12">
        <f t="shared" si="4"/>
        <v>43506389.333333336</v>
      </c>
      <c r="O125" s="93">
        <v>72234816</v>
      </c>
      <c r="P125" s="32">
        <v>0.2</v>
      </c>
      <c r="R125" s="2">
        <v>83060000</v>
      </c>
      <c r="S125" s="32"/>
    </row>
    <row r="126" spans="1:19" ht="24" hidden="1" customHeight="1" x14ac:dyDescent="0.2">
      <c r="A126" s="13">
        <v>118</v>
      </c>
      <c r="B126" s="14" t="s">
        <v>5</v>
      </c>
      <c r="C126" s="14" t="s">
        <v>115</v>
      </c>
      <c r="D126" s="14" t="s">
        <v>146</v>
      </c>
      <c r="E126" s="15">
        <v>334330430010001</v>
      </c>
      <c r="F126" s="13">
        <v>60</v>
      </c>
      <c r="G126" s="13">
        <v>180</v>
      </c>
      <c r="H126" s="13">
        <v>240</v>
      </c>
      <c r="I126" s="11">
        <v>56879173.333333336</v>
      </c>
      <c r="J126" s="11">
        <v>51421760</v>
      </c>
      <c r="K126" s="11">
        <v>56879173.333333336</v>
      </c>
      <c r="L126" s="11">
        <v>51421760</v>
      </c>
      <c r="M126" s="11">
        <f t="shared" si="4"/>
        <v>45503338.666666672</v>
      </c>
      <c r="N126" s="11">
        <f t="shared" si="4"/>
        <v>41137408</v>
      </c>
      <c r="O126" s="93">
        <v>68255008</v>
      </c>
      <c r="P126" s="32">
        <v>0.2</v>
      </c>
      <c r="R126" s="2">
        <v>66590000</v>
      </c>
      <c r="S126" s="32"/>
    </row>
    <row r="127" spans="1:19" ht="24" hidden="1" customHeight="1" x14ac:dyDescent="0.2">
      <c r="A127" s="8">
        <v>119</v>
      </c>
      <c r="B127" s="9" t="s">
        <v>5</v>
      </c>
      <c r="C127" s="9" t="s">
        <v>115</v>
      </c>
      <c r="D127" s="9" t="s">
        <v>147</v>
      </c>
      <c r="E127" s="10">
        <v>334330430030001</v>
      </c>
      <c r="F127" s="8">
        <v>72</v>
      </c>
      <c r="G127" s="8">
        <v>114</v>
      </c>
      <c r="H127" s="8">
        <v>186</v>
      </c>
      <c r="I127" s="11">
        <v>44238373.333333336</v>
      </c>
      <c r="J127" s="11">
        <v>39839840</v>
      </c>
      <c r="K127" s="12">
        <v>44238373.333333336</v>
      </c>
      <c r="L127" s="12">
        <v>39839840</v>
      </c>
      <c r="M127" s="12">
        <f t="shared" si="4"/>
        <v>35390698.666666672</v>
      </c>
      <c r="N127" s="12">
        <f t="shared" si="4"/>
        <v>31871872</v>
      </c>
      <c r="O127" s="93">
        <v>53086048</v>
      </c>
      <c r="P127" s="32">
        <v>0.2</v>
      </c>
      <c r="R127" s="2">
        <v>51400000</v>
      </c>
      <c r="S127" s="32"/>
    </row>
    <row r="128" spans="1:19" ht="24" hidden="1" customHeight="1" x14ac:dyDescent="0.2">
      <c r="A128" s="13">
        <v>120</v>
      </c>
      <c r="B128" s="14" t="s">
        <v>5</v>
      </c>
      <c r="C128" s="14" t="s">
        <v>115</v>
      </c>
      <c r="D128" s="14" t="s">
        <v>148</v>
      </c>
      <c r="E128" s="15">
        <v>334330430020001</v>
      </c>
      <c r="F128" s="13">
        <v>23</v>
      </c>
      <c r="G128" s="13">
        <v>57</v>
      </c>
      <c r="H128" s="13">
        <v>80</v>
      </c>
      <c r="I128" s="11">
        <v>19208640</v>
      </c>
      <c r="J128" s="11">
        <v>17326080</v>
      </c>
      <c r="K128" s="11">
        <v>19208640</v>
      </c>
      <c r="L128" s="11">
        <v>17326080</v>
      </c>
      <c r="M128" s="11">
        <f t="shared" si="4"/>
        <v>15366912</v>
      </c>
      <c r="N128" s="11">
        <f t="shared" si="4"/>
        <v>13860864</v>
      </c>
      <c r="O128" s="93">
        <v>23050368</v>
      </c>
      <c r="P128" s="32">
        <v>0.2</v>
      </c>
      <c r="R128" s="2">
        <v>22170000</v>
      </c>
      <c r="S128" s="32"/>
    </row>
    <row r="129" spans="1:19" ht="24" hidden="1" customHeight="1" x14ac:dyDescent="0.2">
      <c r="A129" s="8">
        <v>121</v>
      </c>
      <c r="B129" s="9" t="s">
        <v>5</v>
      </c>
      <c r="C129" s="9" t="s">
        <v>149</v>
      </c>
      <c r="D129" s="9" t="s">
        <v>150</v>
      </c>
      <c r="E129" s="10">
        <v>325730470050021</v>
      </c>
      <c r="F129" s="8">
        <v>17</v>
      </c>
      <c r="G129" s="8">
        <v>43</v>
      </c>
      <c r="H129" s="8">
        <v>60</v>
      </c>
      <c r="I129" s="11">
        <v>14646720</v>
      </c>
      <c r="J129" s="11">
        <v>13189440</v>
      </c>
      <c r="K129" s="12">
        <v>14646720</v>
      </c>
      <c r="L129" s="12">
        <v>13189440</v>
      </c>
      <c r="M129" s="12">
        <f t="shared" si="4"/>
        <v>11717376</v>
      </c>
      <c r="N129" s="12">
        <f t="shared" si="4"/>
        <v>10551552</v>
      </c>
      <c r="O129" s="93">
        <v>19040736</v>
      </c>
      <c r="P129" s="32">
        <v>0.3</v>
      </c>
      <c r="R129" s="2">
        <v>16630000</v>
      </c>
      <c r="S129" s="32"/>
    </row>
    <row r="130" spans="1:19" ht="24" hidden="1" customHeight="1" x14ac:dyDescent="0.2">
      <c r="A130" s="13">
        <v>122</v>
      </c>
      <c r="B130" s="14" t="s">
        <v>5</v>
      </c>
      <c r="C130" s="14" t="s">
        <v>149</v>
      </c>
      <c r="D130" s="14" t="s">
        <v>151</v>
      </c>
      <c r="E130" s="15">
        <v>325730470010001</v>
      </c>
      <c r="F130" s="13">
        <v>110</v>
      </c>
      <c r="G130" s="13">
        <v>132</v>
      </c>
      <c r="H130" s="13">
        <v>242</v>
      </c>
      <c r="I130" s="11">
        <v>59135933.333333336</v>
      </c>
      <c r="J130" s="11">
        <v>52785440</v>
      </c>
      <c r="K130" s="11">
        <f>I130+(I130*0.05)</f>
        <v>62092730</v>
      </c>
      <c r="L130" s="11">
        <f>J130+(J130*0.05)</f>
        <v>55424712</v>
      </c>
      <c r="M130" s="11">
        <f t="shared" si="4"/>
        <v>49674184</v>
      </c>
      <c r="N130" s="11">
        <f t="shared" si="4"/>
        <v>44339769.600000001</v>
      </c>
      <c r="O130" s="93">
        <v>80720549</v>
      </c>
      <c r="P130" s="32">
        <v>0.3</v>
      </c>
      <c r="R130" s="2">
        <v>66740000</v>
      </c>
      <c r="S130" s="32"/>
    </row>
    <row r="131" spans="1:19" ht="24" hidden="1" customHeight="1" x14ac:dyDescent="0.2">
      <c r="A131" s="8">
        <v>123</v>
      </c>
      <c r="B131" s="9" t="s">
        <v>5</v>
      </c>
      <c r="C131" s="9" t="s">
        <v>149</v>
      </c>
      <c r="D131" s="9" t="s">
        <v>152</v>
      </c>
      <c r="E131" s="10">
        <v>325730470020001</v>
      </c>
      <c r="F131" s="8">
        <v>97</v>
      </c>
      <c r="G131" s="8">
        <v>33</v>
      </c>
      <c r="H131" s="8">
        <v>130</v>
      </c>
      <c r="I131" s="11">
        <v>31181413.333333332</v>
      </c>
      <c r="J131" s="11">
        <v>28278080</v>
      </c>
      <c r="K131" s="12">
        <v>31181413.333333332</v>
      </c>
      <c r="L131" s="12">
        <v>28278080</v>
      </c>
      <c r="M131" s="12">
        <f t="shared" si="4"/>
        <v>24945130.666666668</v>
      </c>
      <c r="N131" s="12">
        <f t="shared" si="4"/>
        <v>22622464</v>
      </c>
      <c r="O131" s="93">
        <v>40535837.333333328</v>
      </c>
      <c r="P131" s="32">
        <v>0.3</v>
      </c>
      <c r="R131" s="2">
        <v>35540000</v>
      </c>
      <c r="S131" s="32"/>
    </row>
    <row r="132" spans="1:19" ht="24" hidden="1" customHeight="1" x14ac:dyDescent="0.2">
      <c r="A132" s="13">
        <v>124</v>
      </c>
      <c r="B132" s="14" t="s">
        <v>5</v>
      </c>
      <c r="C132" s="14" t="s">
        <v>149</v>
      </c>
      <c r="D132" s="14" t="s">
        <v>153</v>
      </c>
      <c r="E132" s="15">
        <v>541120470020001</v>
      </c>
      <c r="F132" s="13">
        <v>57</v>
      </c>
      <c r="G132" s="13">
        <v>93</v>
      </c>
      <c r="H132" s="13">
        <v>150</v>
      </c>
      <c r="I132" s="11">
        <v>30699840</v>
      </c>
      <c r="J132" s="11">
        <v>27503120</v>
      </c>
      <c r="K132" s="11">
        <v>30699840</v>
      </c>
      <c r="L132" s="11">
        <v>27503120</v>
      </c>
      <c r="M132" s="11">
        <f t="shared" si="4"/>
        <v>24559872</v>
      </c>
      <c r="N132" s="11">
        <f t="shared" si="4"/>
        <v>22002496</v>
      </c>
      <c r="O132" s="93">
        <v>39909792</v>
      </c>
      <c r="P132" s="32">
        <v>0.3</v>
      </c>
      <c r="R132" s="2">
        <v>41460000</v>
      </c>
      <c r="S132" s="32"/>
    </row>
    <row r="133" spans="1:19" ht="24" hidden="1" customHeight="1" x14ac:dyDescent="0.2">
      <c r="A133" s="8">
        <v>125</v>
      </c>
      <c r="B133" s="9" t="s">
        <v>5</v>
      </c>
      <c r="C133" s="9" t="s">
        <v>149</v>
      </c>
      <c r="D133" s="9" t="s">
        <v>154</v>
      </c>
      <c r="E133" s="10">
        <v>541120470020071</v>
      </c>
      <c r="F133" s="8">
        <v>15</v>
      </c>
      <c r="G133" s="8">
        <v>20</v>
      </c>
      <c r="H133" s="8">
        <v>35</v>
      </c>
      <c r="I133" s="11">
        <v>8363760</v>
      </c>
      <c r="J133" s="11">
        <v>7325960</v>
      </c>
      <c r="K133" s="12">
        <v>8363760</v>
      </c>
      <c r="L133" s="12">
        <v>7325960</v>
      </c>
      <c r="M133" s="12">
        <f t="shared" si="4"/>
        <v>6691008</v>
      </c>
      <c r="N133" s="12">
        <f t="shared" si="4"/>
        <v>5860768</v>
      </c>
      <c r="O133" s="93">
        <v>10872888</v>
      </c>
      <c r="P133" s="32">
        <v>0.3</v>
      </c>
      <c r="R133" s="2">
        <v>9660000</v>
      </c>
      <c r="S133" s="32"/>
    </row>
    <row r="134" spans="1:19" ht="24" hidden="1" customHeight="1" x14ac:dyDescent="0.2">
      <c r="A134" s="13">
        <v>126</v>
      </c>
      <c r="B134" s="14" t="s">
        <v>5</v>
      </c>
      <c r="C134" s="14" t="s">
        <v>149</v>
      </c>
      <c r="D134" s="14" t="s">
        <v>155</v>
      </c>
      <c r="E134" s="15">
        <v>541120470070001</v>
      </c>
      <c r="F134" s="13">
        <v>85</v>
      </c>
      <c r="G134" s="13">
        <v>165</v>
      </c>
      <c r="H134" s="13">
        <v>250</v>
      </c>
      <c r="I134" s="11">
        <v>51087200</v>
      </c>
      <c r="J134" s="11">
        <v>46156346.666666664</v>
      </c>
      <c r="K134" s="11">
        <v>51087200</v>
      </c>
      <c r="L134" s="11">
        <v>46156346.666666664</v>
      </c>
      <c r="M134" s="11">
        <f t="shared" si="4"/>
        <v>40869760</v>
      </c>
      <c r="N134" s="11">
        <f t="shared" si="4"/>
        <v>36925077.333333336</v>
      </c>
      <c r="O134" s="93">
        <v>66413360</v>
      </c>
      <c r="P134" s="32">
        <v>0.3</v>
      </c>
      <c r="R134" s="2">
        <v>69180000</v>
      </c>
      <c r="S134" s="32"/>
    </row>
    <row r="135" spans="1:19" ht="24" hidden="1" customHeight="1" x14ac:dyDescent="0.2">
      <c r="A135" s="8">
        <v>127</v>
      </c>
      <c r="B135" s="9" t="s">
        <v>5</v>
      </c>
      <c r="C135" s="9" t="s">
        <v>149</v>
      </c>
      <c r="D135" s="9" t="s">
        <v>156</v>
      </c>
      <c r="E135" s="10">
        <v>541120470040001</v>
      </c>
      <c r="F135" s="8">
        <v>91</v>
      </c>
      <c r="G135" s="8">
        <v>70</v>
      </c>
      <c r="H135" s="8">
        <v>161</v>
      </c>
      <c r="I135" s="11">
        <v>33570400</v>
      </c>
      <c r="J135" s="11">
        <v>30159973.333333332</v>
      </c>
      <c r="K135" s="12">
        <v>33570400</v>
      </c>
      <c r="L135" s="12">
        <v>30159973.333333332</v>
      </c>
      <c r="M135" s="12">
        <f t="shared" si="4"/>
        <v>26856320</v>
      </c>
      <c r="N135" s="12">
        <f t="shared" si="4"/>
        <v>24127978.666666668</v>
      </c>
      <c r="O135" s="93">
        <v>43641520</v>
      </c>
      <c r="P135" s="32">
        <v>0.3</v>
      </c>
      <c r="R135" s="2">
        <v>44260000</v>
      </c>
      <c r="S135" s="32"/>
    </row>
    <row r="136" spans="1:19" ht="24" hidden="1" customHeight="1" x14ac:dyDescent="0.2">
      <c r="A136" s="13">
        <v>128</v>
      </c>
      <c r="B136" s="14" t="s">
        <v>5</v>
      </c>
      <c r="C136" s="14" t="s">
        <v>149</v>
      </c>
      <c r="D136" s="14" t="s">
        <v>157</v>
      </c>
      <c r="E136" s="15">
        <v>325730470040001</v>
      </c>
      <c r="F136" s="13">
        <v>60</v>
      </c>
      <c r="G136" s="13">
        <v>180</v>
      </c>
      <c r="H136" s="13">
        <v>240</v>
      </c>
      <c r="I136" s="11">
        <v>57841093.333333336</v>
      </c>
      <c r="J136" s="11">
        <v>52034240</v>
      </c>
      <c r="K136" s="11">
        <v>57841093.333333336</v>
      </c>
      <c r="L136" s="11">
        <v>52034240</v>
      </c>
      <c r="M136" s="11">
        <f t="shared" si="4"/>
        <v>46272874.666666672</v>
      </c>
      <c r="N136" s="11">
        <f t="shared" si="4"/>
        <v>41627392</v>
      </c>
      <c r="O136" s="93">
        <v>75193421.333333343</v>
      </c>
      <c r="P136" s="32">
        <v>0.3</v>
      </c>
      <c r="R136" s="2">
        <v>66590000</v>
      </c>
      <c r="S136" s="32"/>
    </row>
    <row r="137" spans="1:19" ht="24" hidden="1" customHeight="1" x14ac:dyDescent="0.2">
      <c r="A137" s="8">
        <v>129</v>
      </c>
      <c r="B137" s="9" t="s">
        <v>5</v>
      </c>
      <c r="C137" s="9" t="s">
        <v>149</v>
      </c>
      <c r="D137" s="9" t="s">
        <v>158</v>
      </c>
      <c r="E137" s="10">
        <v>541120740090051</v>
      </c>
      <c r="F137" s="8">
        <v>39</v>
      </c>
      <c r="G137" s="8">
        <v>117</v>
      </c>
      <c r="H137" s="8">
        <v>156</v>
      </c>
      <c r="I137" s="11">
        <v>32837280</v>
      </c>
      <c r="J137" s="11">
        <v>29855280</v>
      </c>
      <c r="K137" s="12">
        <v>32837280</v>
      </c>
      <c r="L137" s="12">
        <v>29855280</v>
      </c>
      <c r="M137" s="12">
        <f t="shared" si="4"/>
        <v>26269824</v>
      </c>
      <c r="N137" s="12">
        <f t="shared" si="4"/>
        <v>23884224</v>
      </c>
      <c r="O137" s="93">
        <v>42688464</v>
      </c>
      <c r="P137" s="32">
        <v>0.3</v>
      </c>
      <c r="R137" s="2">
        <v>43280000</v>
      </c>
      <c r="S137" s="32"/>
    </row>
    <row r="138" spans="1:19" ht="24" hidden="1" customHeight="1" x14ac:dyDescent="0.2">
      <c r="A138" s="13">
        <v>130</v>
      </c>
      <c r="B138" s="14" t="s">
        <v>5</v>
      </c>
      <c r="C138" s="14" t="s">
        <v>149</v>
      </c>
      <c r="D138" s="14" t="s">
        <v>159</v>
      </c>
      <c r="E138" s="15">
        <v>325730470060341</v>
      </c>
      <c r="F138" s="13">
        <v>25</v>
      </c>
      <c r="G138" s="13">
        <v>35</v>
      </c>
      <c r="H138" s="13">
        <v>60</v>
      </c>
      <c r="I138" s="11">
        <v>15959933.333333334</v>
      </c>
      <c r="J138" s="11">
        <v>13141440</v>
      </c>
      <c r="K138" s="11">
        <f>I138+(I138*0.05)</f>
        <v>16757930</v>
      </c>
      <c r="L138" s="11">
        <f>J138+(J138*0.05)</f>
        <v>13798512</v>
      </c>
      <c r="M138" s="11">
        <f t="shared" ref="M138:N201" si="5">K138*0.8</f>
        <v>13406344</v>
      </c>
      <c r="N138" s="11">
        <f t="shared" si="5"/>
        <v>11038809.600000001</v>
      </c>
      <c r="O138" s="93">
        <v>21785309</v>
      </c>
      <c r="P138" s="32">
        <v>0.3</v>
      </c>
      <c r="R138" s="2">
        <v>16560000</v>
      </c>
      <c r="S138" s="32"/>
    </row>
    <row r="139" spans="1:19" ht="24" hidden="1" customHeight="1" x14ac:dyDescent="0.2">
      <c r="A139" s="8">
        <v>131</v>
      </c>
      <c r="B139" s="9" t="s">
        <v>5</v>
      </c>
      <c r="C139" s="9" t="s">
        <v>149</v>
      </c>
      <c r="D139" s="9" t="s">
        <v>160</v>
      </c>
      <c r="E139" s="10">
        <v>325730470060331</v>
      </c>
      <c r="F139" s="8">
        <v>23</v>
      </c>
      <c r="G139" s="8">
        <v>17</v>
      </c>
      <c r="H139" s="8">
        <v>40</v>
      </c>
      <c r="I139" s="11">
        <v>10935866.666666666</v>
      </c>
      <c r="J139" s="11">
        <v>9021560</v>
      </c>
      <c r="K139" s="12">
        <f>I139+(I139*0.05)</f>
        <v>11482660</v>
      </c>
      <c r="L139" s="12">
        <f>J139+(J139*0.05)</f>
        <v>9472638</v>
      </c>
      <c r="M139" s="12">
        <f t="shared" si="5"/>
        <v>9186128</v>
      </c>
      <c r="N139" s="12">
        <f t="shared" si="5"/>
        <v>7578110.4000000004</v>
      </c>
      <c r="O139" s="93">
        <v>14927458</v>
      </c>
      <c r="P139" s="32">
        <v>0.3</v>
      </c>
      <c r="R139" s="2">
        <v>10990000</v>
      </c>
      <c r="S139" s="32"/>
    </row>
    <row r="140" spans="1:19" ht="24" hidden="1" customHeight="1" x14ac:dyDescent="0.2">
      <c r="A140" s="13">
        <v>132</v>
      </c>
      <c r="B140" s="14" t="s">
        <v>5</v>
      </c>
      <c r="C140" s="14" t="s">
        <v>149</v>
      </c>
      <c r="D140" s="14" t="s">
        <v>161</v>
      </c>
      <c r="E140" s="15">
        <v>325730470060321</v>
      </c>
      <c r="F140" s="13">
        <v>20</v>
      </c>
      <c r="G140" s="13">
        <v>60</v>
      </c>
      <c r="H140" s="13">
        <v>80</v>
      </c>
      <c r="I140" s="11">
        <v>19028293.333333332</v>
      </c>
      <c r="J140" s="11">
        <v>17202880</v>
      </c>
      <c r="K140" s="11">
        <v>19028293.333333332</v>
      </c>
      <c r="L140" s="11">
        <v>17202880</v>
      </c>
      <c r="M140" s="11">
        <f t="shared" si="5"/>
        <v>15222634.666666666</v>
      </c>
      <c r="N140" s="11">
        <f t="shared" si="5"/>
        <v>13762304</v>
      </c>
      <c r="O140" s="93">
        <v>24736781.333333332</v>
      </c>
      <c r="P140" s="32">
        <v>0.3</v>
      </c>
      <c r="R140" s="2">
        <v>22190000</v>
      </c>
      <c r="S140" s="32"/>
    </row>
    <row r="141" spans="1:19" ht="24" hidden="1" customHeight="1" x14ac:dyDescent="0.2">
      <c r="A141" s="8">
        <v>133</v>
      </c>
      <c r="B141" s="9" t="s">
        <v>5</v>
      </c>
      <c r="C141" s="9" t="s">
        <v>149</v>
      </c>
      <c r="D141" s="9" t="s">
        <v>162</v>
      </c>
      <c r="E141" s="10">
        <v>313230470010001</v>
      </c>
      <c r="F141" s="8">
        <v>24</v>
      </c>
      <c r="G141" s="8">
        <v>96</v>
      </c>
      <c r="H141" s="8">
        <v>120</v>
      </c>
      <c r="I141" s="11">
        <v>29426266.666666668</v>
      </c>
      <c r="J141" s="11">
        <v>26707360</v>
      </c>
      <c r="K141" s="12">
        <v>29426266.666666668</v>
      </c>
      <c r="L141" s="12">
        <v>26707360</v>
      </c>
      <c r="M141" s="12">
        <f t="shared" si="5"/>
        <v>23541013.333333336</v>
      </c>
      <c r="N141" s="12">
        <f t="shared" si="5"/>
        <v>21365888</v>
      </c>
      <c r="O141" s="93">
        <v>38254146.666666672</v>
      </c>
      <c r="P141" s="32">
        <v>0.3</v>
      </c>
      <c r="R141" s="2">
        <v>33340000</v>
      </c>
      <c r="S141" s="32"/>
    </row>
    <row r="142" spans="1:19" ht="24" hidden="1" customHeight="1" x14ac:dyDescent="0.2">
      <c r="A142" s="13">
        <v>134</v>
      </c>
      <c r="B142" s="14" t="s">
        <v>5</v>
      </c>
      <c r="C142" s="14" t="s">
        <v>149</v>
      </c>
      <c r="D142" s="14" t="s">
        <v>163</v>
      </c>
      <c r="E142" s="15">
        <v>532920470010001</v>
      </c>
      <c r="F142" s="13">
        <v>47</v>
      </c>
      <c r="G142" s="13">
        <v>57</v>
      </c>
      <c r="H142" s="13">
        <v>104</v>
      </c>
      <c r="I142" s="11">
        <v>22192480</v>
      </c>
      <c r="J142" s="11">
        <v>20089173.333333332</v>
      </c>
      <c r="K142" s="11">
        <f>I142+(I142*0.05)</f>
        <v>23302104</v>
      </c>
      <c r="L142" s="11">
        <f>J142+(J142*0.05)</f>
        <v>21093632</v>
      </c>
      <c r="M142" s="11">
        <f t="shared" si="5"/>
        <v>18641683.199999999</v>
      </c>
      <c r="N142" s="11">
        <f t="shared" si="5"/>
        <v>16874905.600000001</v>
      </c>
      <c r="O142" s="93">
        <v>30292735.199999999</v>
      </c>
      <c r="P142" s="32">
        <v>0.3</v>
      </c>
      <c r="R142" s="2">
        <v>28680000</v>
      </c>
      <c r="S142" s="32"/>
    </row>
    <row r="143" spans="1:19" ht="24" hidden="1" customHeight="1" x14ac:dyDescent="0.2">
      <c r="A143" s="8">
        <v>135</v>
      </c>
      <c r="B143" s="9" t="s">
        <v>5</v>
      </c>
      <c r="C143" s="9" t="s">
        <v>149</v>
      </c>
      <c r="D143" s="9" t="s">
        <v>164</v>
      </c>
      <c r="E143" s="10">
        <v>325730470060061</v>
      </c>
      <c r="F143" s="8">
        <v>24</v>
      </c>
      <c r="G143" s="8">
        <v>30</v>
      </c>
      <c r="H143" s="8">
        <v>54</v>
      </c>
      <c r="I143" s="11">
        <v>13602560</v>
      </c>
      <c r="J143" s="11">
        <v>12376000</v>
      </c>
      <c r="K143" s="12">
        <v>13602560</v>
      </c>
      <c r="L143" s="12">
        <v>12376000</v>
      </c>
      <c r="M143" s="12">
        <f t="shared" si="5"/>
        <v>10882048</v>
      </c>
      <c r="N143" s="12">
        <f t="shared" si="5"/>
        <v>9900800</v>
      </c>
      <c r="O143" s="93">
        <v>17683328</v>
      </c>
      <c r="P143" s="32">
        <v>0.3</v>
      </c>
      <c r="R143" s="2">
        <v>14890000</v>
      </c>
      <c r="S143" s="32"/>
    </row>
    <row r="144" spans="1:19" ht="24" hidden="1" customHeight="1" x14ac:dyDescent="0.2">
      <c r="A144" s="13">
        <v>136</v>
      </c>
      <c r="B144" s="14" t="s">
        <v>5</v>
      </c>
      <c r="C144" s="14" t="s">
        <v>149</v>
      </c>
      <c r="D144" s="14" t="s">
        <v>165</v>
      </c>
      <c r="E144" s="15">
        <v>325730470060091</v>
      </c>
      <c r="F144" s="13">
        <v>24</v>
      </c>
      <c r="G144" s="13">
        <v>30</v>
      </c>
      <c r="H144" s="13">
        <v>54</v>
      </c>
      <c r="I144" s="11">
        <v>13079520</v>
      </c>
      <c r="J144" s="11">
        <v>11863040</v>
      </c>
      <c r="K144" s="11">
        <v>13079520</v>
      </c>
      <c r="L144" s="11">
        <v>11863040</v>
      </c>
      <c r="M144" s="11">
        <f t="shared" si="5"/>
        <v>10463616</v>
      </c>
      <c r="N144" s="11">
        <f t="shared" si="5"/>
        <v>9490432</v>
      </c>
      <c r="O144" s="93">
        <v>17003376</v>
      </c>
      <c r="P144" s="32">
        <v>0.3</v>
      </c>
      <c r="R144" s="2">
        <v>14890000</v>
      </c>
      <c r="S144" s="32"/>
    </row>
    <row r="145" spans="1:22" ht="24" hidden="1" customHeight="1" x14ac:dyDescent="0.2">
      <c r="A145" s="8">
        <v>137</v>
      </c>
      <c r="B145" s="9" t="s">
        <v>5</v>
      </c>
      <c r="C145" s="9" t="s">
        <v>149</v>
      </c>
      <c r="D145" s="9" t="s">
        <v>166</v>
      </c>
      <c r="E145" s="10">
        <v>325730470060151</v>
      </c>
      <c r="F145" s="8">
        <v>26</v>
      </c>
      <c r="G145" s="8">
        <v>31</v>
      </c>
      <c r="H145" s="8">
        <v>57</v>
      </c>
      <c r="I145" s="11">
        <v>13792453.333333334</v>
      </c>
      <c r="J145" s="11">
        <v>12499200</v>
      </c>
      <c r="K145" s="12">
        <v>13792453.333333334</v>
      </c>
      <c r="L145" s="12">
        <v>12499200</v>
      </c>
      <c r="M145" s="12">
        <f t="shared" si="5"/>
        <v>11033962.666666668</v>
      </c>
      <c r="N145" s="12">
        <f t="shared" si="5"/>
        <v>9999360</v>
      </c>
      <c r="O145" s="93">
        <v>17930189.333333336</v>
      </c>
      <c r="P145" s="32">
        <v>0.3</v>
      </c>
      <c r="R145" s="2">
        <v>15720000</v>
      </c>
      <c r="S145" s="32"/>
    </row>
    <row r="146" spans="1:22" ht="24" hidden="1" customHeight="1" x14ac:dyDescent="0.2">
      <c r="A146" s="13">
        <v>138</v>
      </c>
      <c r="B146" s="14" t="s">
        <v>5</v>
      </c>
      <c r="C146" s="14" t="s">
        <v>149</v>
      </c>
      <c r="D146" s="14" t="s">
        <v>167</v>
      </c>
      <c r="E146" s="15">
        <v>325730470060181</v>
      </c>
      <c r="F146" s="13">
        <v>23</v>
      </c>
      <c r="G146" s="13">
        <v>30</v>
      </c>
      <c r="H146" s="13">
        <v>53</v>
      </c>
      <c r="I146" s="11">
        <v>12760933.333333334</v>
      </c>
      <c r="J146" s="11">
        <v>11592000</v>
      </c>
      <c r="K146" s="11">
        <v>12760933.333333334</v>
      </c>
      <c r="L146" s="11">
        <v>11592000</v>
      </c>
      <c r="M146" s="11">
        <f t="shared" si="5"/>
        <v>10208746.666666668</v>
      </c>
      <c r="N146" s="11">
        <f t="shared" si="5"/>
        <v>9273600</v>
      </c>
      <c r="O146" s="93">
        <v>16589213.333333334</v>
      </c>
      <c r="P146" s="32">
        <v>0.3</v>
      </c>
      <c r="R146" s="2">
        <v>14620000</v>
      </c>
      <c r="S146" s="32"/>
    </row>
    <row r="147" spans="1:22" ht="24" hidden="1" customHeight="1" x14ac:dyDescent="0.2">
      <c r="A147" s="8">
        <v>139</v>
      </c>
      <c r="B147" s="9" t="s">
        <v>5</v>
      </c>
      <c r="C147" s="9" t="s">
        <v>149</v>
      </c>
      <c r="D147" s="9" t="s">
        <v>168</v>
      </c>
      <c r="E147" s="10">
        <v>325730470060221</v>
      </c>
      <c r="F147" s="8">
        <v>27</v>
      </c>
      <c r="G147" s="8">
        <v>37</v>
      </c>
      <c r="H147" s="8">
        <v>64</v>
      </c>
      <c r="I147" s="11">
        <v>15600480</v>
      </c>
      <c r="J147" s="11">
        <v>14168000</v>
      </c>
      <c r="K147" s="12">
        <v>15600480</v>
      </c>
      <c r="L147" s="12">
        <v>14168000</v>
      </c>
      <c r="M147" s="12">
        <f t="shared" si="5"/>
        <v>12480384</v>
      </c>
      <c r="N147" s="12">
        <f t="shared" si="5"/>
        <v>11334400</v>
      </c>
      <c r="O147" s="93">
        <v>20280624</v>
      </c>
      <c r="P147" s="32">
        <v>0.3</v>
      </c>
      <c r="R147" s="2">
        <v>17660000</v>
      </c>
      <c r="S147" s="32"/>
    </row>
    <row r="148" spans="1:22" ht="24" hidden="1" customHeight="1" x14ac:dyDescent="0.2">
      <c r="A148" s="13">
        <v>140</v>
      </c>
      <c r="B148" s="14" t="s">
        <v>5</v>
      </c>
      <c r="C148" s="14" t="s">
        <v>149</v>
      </c>
      <c r="D148" s="14" t="s">
        <v>169</v>
      </c>
      <c r="E148" s="15">
        <v>325730470060231</v>
      </c>
      <c r="F148" s="13">
        <v>24</v>
      </c>
      <c r="G148" s="13">
        <v>30</v>
      </c>
      <c r="H148" s="13">
        <v>54</v>
      </c>
      <c r="I148" s="11">
        <v>13594720</v>
      </c>
      <c r="J148" s="11">
        <v>12368160</v>
      </c>
      <c r="K148" s="11">
        <v>13594720</v>
      </c>
      <c r="L148" s="11">
        <v>12368160</v>
      </c>
      <c r="M148" s="11">
        <f t="shared" si="5"/>
        <v>10875776</v>
      </c>
      <c r="N148" s="11">
        <f t="shared" si="5"/>
        <v>9894528</v>
      </c>
      <c r="O148" s="93">
        <v>17673136</v>
      </c>
      <c r="P148" s="32">
        <v>0.3</v>
      </c>
      <c r="R148" s="2">
        <v>14890000</v>
      </c>
      <c r="S148" s="32"/>
    </row>
    <row r="149" spans="1:22" ht="24" hidden="1" customHeight="1" x14ac:dyDescent="0.2">
      <c r="A149" s="8">
        <v>141</v>
      </c>
      <c r="B149" s="9" t="s">
        <v>5</v>
      </c>
      <c r="C149" s="9" t="s">
        <v>149</v>
      </c>
      <c r="D149" s="9" t="s">
        <v>170</v>
      </c>
      <c r="E149" s="10">
        <v>323030470020011</v>
      </c>
      <c r="F149" s="8">
        <v>40</v>
      </c>
      <c r="G149" s="8">
        <v>50</v>
      </c>
      <c r="H149" s="8">
        <v>90</v>
      </c>
      <c r="I149" s="11">
        <v>21971453.333333332</v>
      </c>
      <c r="J149" s="11">
        <v>19877120</v>
      </c>
      <c r="K149" s="12">
        <v>21971453.333333332</v>
      </c>
      <c r="L149" s="12">
        <v>19877120</v>
      </c>
      <c r="M149" s="12">
        <f t="shared" si="5"/>
        <v>17577162.666666668</v>
      </c>
      <c r="N149" s="12">
        <f t="shared" si="5"/>
        <v>15901696</v>
      </c>
      <c r="O149" s="93">
        <v>28562889.333333332</v>
      </c>
      <c r="P149" s="32">
        <v>0.3</v>
      </c>
      <c r="R149" s="2">
        <v>24820000</v>
      </c>
      <c r="S149" s="32"/>
    </row>
    <row r="150" spans="1:22" ht="24" hidden="1" customHeight="1" x14ac:dyDescent="0.2">
      <c r="A150" s="13">
        <v>142</v>
      </c>
      <c r="B150" s="14" t="s">
        <v>5</v>
      </c>
      <c r="C150" s="14" t="s">
        <v>149</v>
      </c>
      <c r="D150" s="14" t="s">
        <v>171</v>
      </c>
      <c r="E150" s="15">
        <v>541120470080001</v>
      </c>
      <c r="F150" s="13">
        <v>110</v>
      </c>
      <c r="G150" s="13">
        <v>160</v>
      </c>
      <c r="H150" s="13">
        <v>270</v>
      </c>
      <c r="I150" s="11">
        <v>54928640</v>
      </c>
      <c r="J150" s="11">
        <v>49624186.666666664</v>
      </c>
      <c r="K150" s="11">
        <v>54928640</v>
      </c>
      <c r="L150" s="11">
        <v>49624186.666666664</v>
      </c>
      <c r="M150" s="11">
        <f t="shared" si="5"/>
        <v>43942912</v>
      </c>
      <c r="N150" s="11">
        <f t="shared" si="5"/>
        <v>39699349.333333336</v>
      </c>
      <c r="O150" s="93">
        <v>71407232</v>
      </c>
      <c r="P150" s="32">
        <v>0.3</v>
      </c>
      <c r="R150" s="2">
        <v>74570000</v>
      </c>
      <c r="S150" s="32"/>
    </row>
    <row r="151" spans="1:22" ht="24" hidden="1" customHeight="1" x14ac:dyDescent="0.2">
      <c r="A151" s="8">
        <v>143</v>
      </c>
      <c r="B151" s="9" t="s">
        <v>5</v>
      </c>
      <c r="C151" s="9" t="s">
        <v>149</v>
      </c>
      <c r="D151" s="9" t="s">
        <v>172</v>
      </c>
      <c r="E151" s="10">
        <v>541120470010002</v>
      </c>
      <c r="F151" s="8">
        <v>48</v>
      </c>
      <c r="G151" s="8">
        <v>127</v>
      </c>
      <c r="H151" s="8">
        <v>175</v>
      </c>
      <c r="I151" s="11">
        <v>36827200</v>
      </c>
      <c r="J151" s="11">
        <v>33567013.333333336</v>
      </c>
      <c r="K151" s="12">
        <v>36827200</v>
      </c>
      <c r="L151" s="12">
        <v>33567013.333333336</v>
      </c>
      <c r="M151" s="12">
        <f t="shared" si="5"/>
        <v>29461760</v>
      </c>
      <c r="N151" s="12">
        <f t="shared" si="5"/>
        <v>26853610.666666672</v>
      </c>
      <c r="O151" s="93">
        <v>47875360</v>
      </c>
      <c r="P151" s="32">
        <v>0.3</v>
      </c>
      <c r="R151" s="2">
        <v>48520000</v>
      </c>
      <c r="S151" s="32"/>
    </row>
    <row r="152" spans="1:22" ht="24" hidden="1" customHeight="1" x14ac:dyDescent="0.2">
      <c r="A152" s="13">
        <v>144</v>
      </c>
      <c r="B152" s="14" t="s">
        <v>5</v>
      </c>
      <c r="C152" s="14" t="s">
        <v>149</v>
      </c>
      <c r="D152" s="14" t="s">
        <v>173</v>
      </c>
      <c r="E152" s="15">
        <v>323030470020031</v>
      </c>
      <c r="F152" s="13">
        <v>12</v>
      </c>
      <c r="G152" s="13">
        <v>12</v>
      </c>
      <c r="H152" s="13">
        <v>24</v>
      </c>
      <c r="I152" s="11">
        <v>5825280</v>
      </c>
      <c r="J152" s="11">
        <v>5232640</v>
      </c>
      <c r="K152" s="11">
        <v>5825280</v>
      </c>
      <c r="L152" s="11">
        <v>5232640</v>
      </c>
      <c r="M152" s="11">
        <f t="shared" si="5"/>
        <v>4660224</v>
      </c>
      <c r="N152" s="11">
        <f t="shared" si="5"/>
        <v>4186112</v>
      </c>
      <c r="O152" s="93">
        <v>7572864</v>
      </c>
      <c r="P152" s="32">
        <v>0.3</v>
      </c>
      <c r="R152" s="2">
        <v>6610000</v>
      </c>
      <c r="S152" s="32"/>
    </row>
    <row r="153" spans="1:22" ht="24" hidden="1" customHeight="1" x14ac:dyDescent="0.2">
      <c r="A153" s="8">
        <v>145</v>
      </c>
      <c r="B153" s="9" t="s">
        <v>5</v>
      </c>
      <c r="C153" s="9" t="s">
        <v>149</v>
      </c>
      <c r="D153" s="9" t="s">
        <v>174</v>
      </c>
      <c r="E153" s="10">
        <v>323030470020021</v>
      </c>
      <c r="F153" s="8">
        <v>21</v>
      </c>
      <c r="G153" s="8">
        <v>15</v>
      </c>
      <c r="H153" s="8">
        <v>36</v>
      </c>
      <c r="I153" s="11">
        <v>8686560</v>
      </c>
      <c r="J153" s="11">
        <v>7815040</v>
      </c>
      <c r="K153" s="12">
        <v>8686560</v>
      </c>
      <c r="L153" s="12">
        <v>7815040</v>
      </c>
      <c r="M153" s="12">
        <f t="shared" si="5"/>
        <v>6949248</v>
      </c>
      <c r="N153" s="12">
        <f t="shared" si="5"/>
        <v>6252032</v>
      </c>
      <c r="O153" s="93">
        <v>11292528</v>
      </c>
      <c r="P153" s="32">
        <v>0.3</v>
      </c>
      <c r="Q153" s="65"/>
      <c r="R153" s="2">
        <v>9890000</v>
      </c>
      <c r="S153" s="32"/>
      <c r="T153" s="65"/>
      <c r="U153"/>
      <c r="V153"/>
    </row>
    <row r="154" spans="1:22" ht="24" customHeight="1" x14ac:dyDescent="0.2">
      <c r="A154" s="13">
        <v>146</v>
      </c>
      <c r="B154" s="14" t="s">
        <v>5</v>
      </c>
      <c r="C154" s="14" t="s">
        <v>149</v>
      </c>
      <c r="D154" s="14" t="s">
        <v>175</v>
      </c>
      <c r="E154" s="15">
        <v>325530470010001</v>
      </c>
      <c r="F154" s="13">
        <v>87</v>
      </c>
      <c r="G154" s="13">
        <v>113</v>
      </c>
      <c r="H154" s="13">
        <v>200</v>
      </c>
      <c r="I154" s="11">
        <v>56655333.333333336</v>
      </c>
      <c r="J154" s="11">
        <v>49032000</v>
      </c>
      <c r="K154" s="11">
        <v>56655333.333333336</v>
      </c>
      <c r="L154" s="11">
        <v>49032000</v>
      </c>
      <c r="M154" s="11">
        <f t="shared" si="5"/>
        <v>45324266.666666672</v>
      </c>
      <c r="N154" s="11">
        <f t="shared" si="5"/>
        <v>39225600</v>
      </c>
      <c r="O154" s="93">
        <v>79317466.666666672</v>
      </c>
      <c r="P154" s="32">
        <v>0.4</v>
      </c>
      <c r="Q154" s="65"/>
      <c r="R154" s="2">
        <v>55190000</v>
      </c>
      <c r="S154" s="98">
        <f>K154+K154*30%</f>
        <v>73651933.333333343</v>
      </c>
      <c r="T154" s="65"/>
      <c r="U154"/>
      <c r="V154"/>
    </row>
    <row r="155" spans="1:22" ht="24" hidden="1" customHeight="1" x14ac:dyDescent="0.2">
      <c r="A155" s="8">
        <v>147</v>
      </c>
      <c r="B155" s="9" t="s">
        <v>5</v>
      </c>
      <c r="C155" s="9" t="s">
        <v>149</v>
      </c>
      <c r="D155" s="9" t="s">
        <v>176</v>
      </c>
      <c r="E155" s="10">
        <v>325530470010011</v>
      </c>
      <c r="F155" s="8">
        <v>15</v>
      </c>
      <c r="G155" s="8">
        <v>25</v>
      </c>
      <c r="H155" s="8">
        <v>40</v>
      </c>
      <c r="I155" s="11">
        <v>13515333.333333334</v>
      </c>
      <c r="J155" s="11">
        <v>10792000</v>
      </c>
      <c r="K155" s="12">
        <v>13515333.333333334</v>
      </c>
      <c r="L155" s="12">
        <v>10792000</v>
      </c>
      <c r="M155" s="12">
        <f t="shared" si="5"/>
        <v>10812266.666666668</v>
      </c>
      <c r="N155" s="12">
        <f t="shared" si="5"/>
        <v>8633600</v>
      </c>
      <c r="O155" s="93">
        <v>17569933.333333336</v>
      </c>
      <c r="P155" s="32">
        <v>0.3</v>
      </c>
      <c r="Q155" s="65"/>
      <c r="R155" s="2">
        <v>11050000</v>
      </c>
      <c r="S155" s="32"/>
      <c r="T155" s="65"/>
      <c r="U155"/>
      <c r="V155"/>
    </row>
    <row r="156" spans="1:22" ht="24" hidden="1" customHeight="1" x14ac:dyDescent="0.2">
      <c r="A156" s="13">
        <v>148</v>
      </c>
      <c r="B156" s="14" t="s">
        <v>5</v>
      </c>
      <c r="C156" s="14" t="s">
        <v>149</v>
      </c>
      <c r="D156" s="14" t="s">
        <v>177</v>
      </c>
      <c r="E156" s="15">
        <v>325530470010051</v>
      </c>
      <c r="F156" s="13">
        <v>13</v>
      </c>
      <c r="G156" s="13">
        <v>17</v>
      </c>
      <c r="H156" s="13">
        <v>30</v>
      </c>
      <c r="I156" s="11">
        <v>11839933.333333334</v>
      </c>
      <c r="J156" s="11">
        <v>8984160</v>
      </c>
      <c r="K156" s="11">
        <v>11563000</v>
      </c>
      <c r="L156" s="11">
        <v>8984160</v>
      </c>
      <c r="M156" s="11">
        <f t="shared" si="5"/>
        <v>9250400</v>
      </c>
      <c r="N156" s="11">
        <f t="shared" si="5"/>
        <v>7187328</v>
      </c>
      <c r="O156" s="93">
        <v>15031900</v>
      </c>
      <c r="P156" s="32">
        <v>0.3</v>
      </c>
      <c r="Q156" s="65"/>
      <c r="R156" s="2">
        <v>8270000</v>
      </c>
      <c r="S156" s="32"/>
      <c r="T156" s="65"/>
      <c r="U156"/>
      <c r="V156"/>
    </row>
    <row r="157" spans="1:22" ht="24" hidden="1" customHeight="1" x14ac:dyDescent="0.2">
      <c r="A157" s="8">
        <v>149</v>
      </c>
      <c r="B157" s="9" t="s">
        <v>5</v>
      </c>
      <c r="C157" s="9" t="s">
        <v>149</v>
      </c>
      <c r="D157" s="9" t="s">
        <v>178</v>
      </c>
      <c r="E157" s="10">
        <v>325530470010061</v>
      </c>
      <c r="F157" s="8">
        <v>13</v>
      </c>
      <c r="G157" s="8">
        <v>19</v>
      </c>
      <c r="H157" s="8">
        <v>32</v>
      </c>
      <c r="I157" s="11">
        <v>11713933.333333334</v>
      </c>
      <c r="J157" s="11">
        <v>8450160</v>
      </c>
      <c r="K157" s="12">
        <v>11713933.333333334</v>
      </c>
      <c r="L157" s="12">
        <v>8450160</v>
      </c>
      <c r="M157" s="12">
        <f t="shared" si="5"/>
        <v>9371146.6666666679</v>
      </c>
      <c r="N157" s="12">
        <f t="shared" si="5"/>
        <v>6760128</v>
      </c>
      <c r="O157" s="93">
        <v>15228113.333333334</v>
      </c>
      <c r="P157" s="32">
        <v>0.3</v>
      </c>
      <c r="Q157" s="65"/>
      <c r="R157" s="2">
        <v>8830000</v>
      </c>
      <c r="S157" s="32"/>
      <c r="T157" s="65"/>
      <c r="U157"/>
      <c r="V157"/>
    </row>
    <row r="158" spans="1:22" ht="24" hidden="1" customHeight="1" x14ac:dyDescent="0.2">
      <c r="A158" s="13">
        <v>150</v>
      </c>
      <c r="B158" s="14" t="s">
        <v>5</v>
      </c>
      <c r="C158" s="14" t="s">
        <v>149</v>
      </c>
      <c r="D158" s="14" t="s">
        <v>179</v>
      </c>
      <c r="E158" s="15">
        <v>325530470010071</v>
      </c>
      <c r="F158" s="13">
        <v>20</v>
      </c>
      <c r="G158" s="13">
        <v>70</v>
      </c>
      <c r="H158" s="13">
        <v>90</v>
      </c>
      <c r="I158" s="11">
        <v>29292533.333333332</v>
      </c>
      <c r="J158" s="11">
        <v>24420720</v>
      </c>
      <c r="K158" s="11">
        <v>29292533.333333332</v>
      </c>
      <c r="L158" s="11">
        <v>24420720</v>
      </c>
      <c r="M158" s="11">
        <f t="shared" si="5"/>
        <v>23434026.666666668</v>
      </c>
      <c r="N158" s="11">
        <f t="shared" si="5"/>
        <v>19536576</v>
      </c>
      <c r="O158" s="93">
        <v>38080293.333333328</v>
      </c>
      <c r="P158" s="32">
        <v>0.3</v>
      </c>
      <c r="Q158" s="65"/>
      <c r="R158" s="2">
        <v>24990000</v>
      </c>
      <c r="S158" s="32"/>
      <c r="T158" s="65"/>
      <c r="U158"/>
      <c r="V158"/>
    </row>
    <row r="159" spans="1:22" ht="24" hidden="1" customHeight="1" x14ac:dyDescent="0.2">
      <c r="A159" s="8">
        <v>151</v>
      </c>
      <c r="B159" s="9" t="s">
        <v>5</v>
      </c>
      <c r="C159" s="9" t="s">
        <v>149</v>
      </c>
      <c r="D159" s="9" t="s">
        <v>180</v>
      </c>
      <c r="E159" s="10">
        <v>325530470010081</v>
      </c>
      <c r="F159" s="8">
        <v>25</v>
      </c>
      <c r="G159" s="8">
        <v>15</v>
      </c>
      <c r="H159" s="8">
        <v>40</v>
      </c>
      <c r="I159" s="11">
        <v>16432266.666666666</v>
      </c>
      <c r="J159" s="11">
        <v>10066160</v>
      </c>
      <c r="K159" s="12">
        <v>15250000</v>
      </c>
      <c r="L159" s="12">
        <v>10066160</v>
      </c>
      <c r="M159" s="12">
        <f t="shared" si="5"/>
        <v>12200000</v>
      </c>
      <c r="N159" s="12">
        <f t="shared" si="5"/>
        <v>8052928</v>
      </c>
      <c r="O159" s="93">
        <v>19825000</v>
      </c>
      <c r="P159" s="32">
        <v>0.3</v>
      </c>
      <c r="Q159" s="65"/>
      <c r="R159" s="2">
        <v>10970000</v>
      </c>
      <c r="S159" s="32"/>
      <c r="T159" s="65"/>
      <c r="U159"/>
      <c r="V159"/>
    </row>
    <row r="160" spans="1:22" ht="24" hidden="1" customHeight="1" x14ac:dyDescent="0.2">
      <c r="A160" s="13">
        <v>152</v>
      </c>
      <c r="B160" s="14" t="s">
        <v>5</v>
      </c>
      <c r="C160" s="14" t="s">
        <v>149</v>
      </c>
      <c r="D160" s="14" t="s">
        <v>181</v>
      </c>
      <c r="E160" s="15">
        <v>325530470010031</v>
      </c>
      <c r="F160" s="13">
        <v>16</v>
      </c>
      <c r="G160" s="13">
        <v>29</v>
      </c>
      <c r="H160" s="13">
        <v>45</v>
      </c>
      <c r="I160" s="11">
        <v>22086666.666666668</v>
      </c>
      <c r="J160" s="11">
        <v>11823200</v>
      </c>
      <c r="K160" s="11">
        <v>17424000</v>
      </c>
      <c r="L160" s="11">
        <v>11823200</v>
      </c>
      <c r="M160" s="11">
        <f t="shared" si="5"/>
        <v>13939200</v>
      </c>
      <c r="N160" s="11">
        <f t="shared" si="5"/>
        <v>9458560</v>
      </c>
      <c r="O160" s="93">
        <v>22651200</v>
      </c>
      <c r="P160" s="32">
        <v>0.3</v>
      </c>
      <c r="Q160" s="65"/>
      <c r="R160" s="2">
        <v>12440000</v>
      </c>
      <c r="S160" s="32"/>
      <c r="T160" s="65"/>
      <c r="U160"/>
      <c r="V160"/>
    </row>
    <row r="161" spans="1:22" ht="24" hidden="1" customHeight="1" x14ac:dyDescent="0.2">
      <c r="A161" s="8">
        <v>153</v>
      </c>
      <c r="B161" s="9" t="s">
        <v>5</v>
      </c>
      <c r="C161" s="9" t="s">
        <v>149</v>
      </c>
      <c r="D161" s="9" t="s">
        <v>182</v>
      </c>
      <c r="E161" s="10">
        <v>325530470010041</v>
      </c>
      <c r="F161" s="8">
        <v>15</v>
      </c>
      <c r="G161" s="8">
        <v>20</v>
      </c>
      <c r="H161" s="8">
        <v>35</v>
      </c>
      <c r="I161" s="11">
        <v>15678600</v>
      </c>
      <c r="J161" s="11">
        <v>9253360</v>
      </c>
      <c r="K161" s="12">
        <v>13493000</v>
      </c>
      <c r="L161" s="12">
        <v>9253360</v>
      </c>
      <c r="M161" s="12">
        <f t="shared" si="5"/>
        <v>10794400</v>
      </c>
      <c r="N161" s="12">
        <f t="shared" si="5"/>
        <v>7402688</v>
      </c>
      <c r="O161" s="93">
        <v>17540900</v>
      </c>
      <c r="P161" s="32">
        <v>0.3</v>
      </c>
      <c r="Q161" s="65"/>
      <c r="R161" s="2">
        <v>9660000</v>
      </c>
      <c r="S161" s="32"/>
      <c r="T161" s="65"/>
      <c r="U161"/>
      <c r="V161"/>
    </row>
    <row r="162" spans="1:22" ht="24" hidden="1" customHeight="1" x14ac:dyDescent="0.2">
      <c r="A162" s="13">
        <v>154</v>
      </c>
      <c r="B162" s="14" t="s">
        <v>5</v>
      </c>
      <c r="C162" s="14" t="s">
        <v>149</v>
      </c>
      <c r="D162" s="14" t="s">
        <v>183</v>
      </c>
      <c r="E162" s="15">
        <v>325530470010091</v>
      </c>
      <c r="F162" s="13">
        <v>14</v>
      </c>
      <c r="G162" s="13">
        <v>18</v>
      </c>
      <c r="H162" s="13">
        <v>32</v>
      </c>
      <c r="I162" s="11">
        <v>11653866.666666666</v>
      </c>
      <c r="J162" s="11">
        <v>8344720</v>
      </c>
      <c r="K162" s="11">
        <v>11653866.666666666</v>
      </c>
      <c r="L162" s="11">
        <v>8344720</v>
      </c>
      <c r="M162" s="11">
        <f t="shared" si="5"/>
        <v>9323093.333333334</v>
      </c>
      <c r="N162" s="11">
        <f t="shared" si="5"/>
        <v>6675776</v>
      </c>
      <c r="O162" s="93">
        <v>15150026.666666666</v>
      </c>
      <c r="P162" s="32">
        <v>0.3</v>
      </c>
      <c r="Q162" s="65"/>
      <c r="R162" s="2">
        <v>8830000</v>
      </c>
      <c r="S162" s="32"/>
      <c r="T162" s="65"/>
      <c r="U162"/>
      <c r="V162"/>
    </row>
    <row r="163" spans="1:22" ht="24" hidden="1" customHeight="1" x14ac:dyDescent="0.2">
      <c r="A163" s="8">
        <v>155</v>
      </c>
      <c r="B163" s="9" t="s">
        <v>5</v>
      </c>
      <c r="C163" s="9" t="s">
        <v>149</v>
      </c>
      <c r="D163" s="9" t="s">
        <v>184</v>
      </c>
      <c r="E163" s="10">
        <v>325530470010021</v>
      </c>
      <c r="F163" s="8">
        <v>23</v>
      </c>
      <c r="G163" s="8">
        <v>25</v>
      </c>
      <c r="H163" s="8">
        <v>48</v>
      </c>
      <c r="I163" s="11">
        <v>15168066.666666666</v>
      </c>
      <c r="J163" s="11">
        <v>13045696</v>
      </c>
      <c r="K163" s="12">
        <v>15168066.666666666</v>
      </c>
      <c r="L163" s="12">
        <v>13045696</v>
      </c>
      <c r="M163" s="12">
        <f t="shared" si="5"/>
        <v>12134453.333333334</v>
      </c>
      <c r="N163" s="12">
        <f t="shared" si="5"/>
        <v>10436556.800000001</v>
      </c>
      <c r="O163" s="93">
        <v>19718486.666666664</v>
      </c>
      <c r="P163" s="32">
        <v>0.3</v>
      </c>
      <c r="Q163" s="65"/>
      <c r="R163" s="2">
        <v>13220000</v>
      </c>
      <c r="S163" s="32"/>
      <c r="T163" s="65"/>
      <c r="U163"/>
      <c r="V163"/>
    </row>
    <row r="164" spans="1:22" ht="24" hidden="1" customHeight="1" x14ac:dyDescent="0.2">
      <c r="A164" s="13">
        <v>156</v>
      </c>
      <c r="B164" s="14" t="s">
        <v>5</v>
      </c>
      <c r="C164" s="14" t="s">
        <v>149</v>
      </c>
      <c r="D164" s="14" t="s">
        <v>185</v>
      </c>
      <c r="E164" s="15">
        <v>325530470010101</v>
      </c>
      <c r="F164" s="13">
        <v>14</v>
      </c>
      <c r="G164" s="13">
        <v>18</v>
      </c>
      <c r="H164" s="13">
        <v>32</v>
      </c>
      <c r="I164" s="11">
        <v>11813466.666666666</v>
      </c>
      <c r="J164" s="11">
        <v>8653280</v>
      </c>
      <c r="K164" s="11">
        <v>11813466.666666666</v>
      </c>
      <c r="L164" s="11">
        <v>8653280</v>
      </c>
      <c r="M164" s="11">
        <f t="shared" si="5"/>
        <v>9450773.333333334</v>
      </c>
      <c r="N164" s="11">
        <f t="shared" si="5"/>
        <v>6922624</v>
      </c>
      <c r="O164" s="93">
        <v>15357506.666666666</v>
      </c>
      <c r="P164" s="32">
        <v>0.3</v>
      </c>
      <c r="Q164" s="65"/>
      <c r="R164" s="2">
        <v>8830000</v>
      </c>
      <c r="S164" s="32"/>
      <c r="T164" s="65"/>
      <c r="U164"/>
      <c r="V164"/>
    </row>
    <row r="165" spans="1:22" ht="24" hidden="1" customHeight="1" x14ac:dyDescent="0.2">
      <c r="A165" s="8">
        <v>157</v>
      </c>
      <c r="B165" s="9" t="s">
        <v>5</v>
      </c>
      <c r="C165" s="9" t="s">
        <v>149</v>
      </c>
      <c r="D165" s="9" t="s">
        <v>186</v>
      </c>
      <c r="E165" s="10">
        <v>541120470060001</v>
      </c>
      <c r="F165" s="8">
        <v>41</v>
      </c>
      <c r="G165" s="8">
        <v>79</v>
      </c>
      <c r="H165" s="8">
        <v>120</v>
      </c>
      <c r="I165" s="11">
        <v>26330720</v>
      </c>
      <c r="J165" s="11">
        <v>22974506.666666668</v>
      </c>
      <c r="K165" s="12">
        <v>26330720</v>
      </c>
      <c r="L165" s="12">
        <v>22974506.666666668</v>
      </c>
      <c r="M165" s="12">
        <f t="shared" si="5"/>
        <v>21064576</v>
      </c>
      <c r="N165" s="12">
        <f t="shared" si="5"/>
        <v>18379605.333333336</v>
      </c>
      <c r="O165" s="93">
        <v>34229936</v>
      </c>
      <c r="P165" s="32">
        <v>0.3</v>
      </c>
      <c r="Q165" s="65"/>
      <c r="R165" s="2">
        <v>33200000</v>
      </c>
      <c r="S165" s="32"/>
      <c r="T165" s="65"/>
      <c r="U165"/>
      <c r="V165"/>
    </row>
    <row r="166" spans="1:22" ht="24" hidden="1" customHeight="1" x14ac:dyDescent="0.2">
      <c r="A166" s="13">
        <v>158</v>
      </c>
      <c r="B166" s="14" t="s">
        <v>5</v>
      </c>
      <c r="C166" s="14" t="s">
        <v>149</v>
      </c>
      <c r="D166" s="14" t="s">
        <v>187</v>
      </c>
      <c r="E166" s="15">
        <v>325730470060311</v>
      </c>
      <c r="F166" s="13">
        <v>15</v>
      </c>
      <c r="G166" s="13">
        <v>45</v>
      </c>
      <c r="H166" s="13">
        <v>60</v>
      </c>
      <c r="I166" s="11">
        <v>15302333.333333334</v>
      </c>
      <c r="J166" s="11">
        <v>13368480</v>
      </c>
      <c r="K166" s="11">
        <v>15302333.333333334</v>
      </c>
      <c r="L166" s="11">
        <v>13368480</v>
      </c>
      <c r="M166" s="11">
        <f t="shared" si="5"/>
        <v>12241866.666666668</v>
      </c>
      <c r="N166" s="11">
        <f t="shared" si="5"/>
        <v>10694784</v>
      </c>
      <c r="O166" s="93">
        <v>19893033.333333336</v>
      </c>
      <c r="P166" s="32">
        <v>0.3</v>
      </c>
      <c r="Q166" s="65"/>
      <c r="R166" s="2">
        <v>16640000</v>
      </c>
      <c r="S166" s="32"/>
      <c r="T166" s="65"/>
      <c r="U166"/>
      <c r="V166"/>
    </row>
    <row r="167" spans="1:22" ht="24" hidden="1" customHeight="1" x14ac:dyDescent="0.2">
      <c r="A167" s="8">
        <v>159</v>
      </c>
      <c r="B167" s="9" t="s">
        <v>5</v>
      </c>
      <c r="C167" s="9" t="s">
        <v>149</v>
      </c>
      <c r="D167" s="9" t="s">
        <v>188</v>
      </c>
      <c r="E167" s="10">
        <v>532220470010001</v>
      </c>
      <c r="F167" s="8">
        <v>93</v>
      </c>
      <c r="G167" s="8">
        <v>141</v>
      </c>
      <c r="H167" s="8">
        <v>234</v>
      </c>
      <c r="I167" s="11">
        <v>49843200</v>
      </c>
      <c r="J167" s="11">
        <v>42826160</v>
      </c>
      <c r="K167" s="12">
        <f>I167+(I167*0.05)</f>
        <v>52335360</v>
      </c>
      <c r="L167" s="12">
        <f>J167+(J167*0.05)</f>
        <v>44967468</v>
      </c>
      <c r="M167" s="12">
        <f t="shared" si="5"/>
        <v>41868288</v>
      </c>
      <c r="N167" s="12">
        <f t="shared" si="5"/>
        <v>35973974.399999999</v>
      </c>
      <c r="O167" s="93">
        <v>68035968</v>
      </c>
      <c r="P167" s="32">
        <v>0.3</v>
      </c>
      <c r="R167" s="2">
        <v>64640000</v>
      </c>
      <c r="S167" s="32"/>
    </row>
    <row r="168" spans="1:22" ht="24" hidden="1" customHeight="1" x14ac:dyDescent="0.2">
      <c r="A168" s="13">
        <v>160</v>
      </c>
      <c r="B168" s="14" t="s">
        <v>5</v>
      </c>
      <c r="C168" s="14" t="s">
        <v>149</v>
      </c>
      <c r="D168" s="14" t="s">
        <v>189</v>
      </c>
      <c r="E168" s="15">
        <v>961310470020001</v>
      </c>
      <c r="F168" s="13">
        <v>24</v>
      </c>
      <c r="G168" s="13">
        <v>96</v>
      </c>
      <c r="H168" s="13">
        <v>120</v>
      </c>
      <c r="I168" s="11">
        <v>23129253.333333332</v>
      </c>
      <c r="J168" s="11">
        <v>20055306.666666668</v>
      </c>
      <c r="K168" s="11">
        <v>23129253.333333332</v>
      </c>
      <c r="L168" s="11">
        <v>20055306.666666668</v>
      </c>
      <c r="M168" s="11">
        <f t="shared" si="5"/>
        <v>18503402.666666668</v>
      </c>
      <c r="N168" s="11">
        <f t="shared" si="5"/>
        <v>16044245.333333336</v>
      </c>
      <c r="O168" s="93">
        <v>30068029.333333332</v>
      </c>
      <c r="P168" s="32">
        <v>0.3</v>
      </c>
      <c r="R168" s="2">
        <v>33340000</v>
      </c>
      <c r="S168" s="32"/>
    </row>
    <row r="169" spans="1:22" ht="24" hidden="1" customHeight="1" x14ac:dyDescent="0.2">
      <c r="A169" s="8">
        <v>161</v>
      </c>
      <c r="B169" s="9" t="s">
        <v>5</v>
      </c>
      <c r="C169" s="9" t="s">
        <v>149</v>
      </c>
      <c r="D169" s="9" t="s">
        <v>190</v>
      </c>
      <c r="E169" s="10">
        <v>325730470070001</v>
      </c>
      <c r="F169" s="8">
        <v>68</v>
      </c>
      <c r="G169" s="8">
        <v>271</v>
      </c>
      <c r="H169" s="8">
        <v>339</v>
      </c>
      <c r="I169" s="11">
        <v>84159973.333333328</v>
      </c>
      <c r="J169" s="11">
        <v>73558720</v>
      </c>
      <c r="K169" s="12">
        <v>84159973.333333328</v>
      </c>
      <c r="L169" s="12">
        <v>73558720</v>
      </c>
      <c r="M169" s="12">
        <f t="shared" si="5"/>
        <v>67327978.666666672</v>
      </c>
      <c r="N169" s="12">
        <f t="shared" si="5"/>
        <v>58846976</v>
      </c>
      <c r="O169" s="93">
        <v>109407965.33333333</v>
      </c>
      <c r="P169" s="32">
        <v>0.3</v>
      </c>
      <c r="R169" s="2">
        <v>94190000</v>
      </c>
      <c r="S169" s="32"/>
    </row>
    <row r="170" spans="1:22" ht="24" hidden="1" customHeight="1" x14ac:dyDescent="0.2">
      <c r="A170" s="13">
        <v>162</v>
      </c>
      <c r="B170" s="14" t="s">
        <v>5</v>
      </c>
      <c r="C170" s="14" t="s">
        <v>149</v>
      </c>
      <c r="D170" s="14" t="s">
        <v>191</v>
      </c>
      <c r="E170" s="15">
        <v>325730470060351</v>
      </c>
      <c r="F170" s="13">
        <v>32</v>
      </c>
      <c r="G170" s="13">
        <v>58</v>
      </c>
      <c r="H170" s="13">
        <v>90</v>
      </c>
      <c r="I170" s="11">
        <v>22701466.666666668</v>
      </c>
      <c r="J170" s="11">
        <v>19970880</v>
      </c>
      <c r="K170" s="11">
        <f>I170+(I170*0.05)</f>
        <v>23836540</v>
      </c>
      <c r="L170" s="11">
        <f>J170+(J170*0.05)</f>
        <v>20969424</v>
      </c>
      <c r="M170" s="11">
        <f t="shared" si="5"/>
        <v>19069232</v>
      </c>
      <c r="N170" s="11">
        <f t="shared" si="5"/>
        <v>16775539.200000001</v>
      </c>
      <c r="O170" s="93">
        <v>30987502</v>
      </c>
      <c r="P170" s="32">
        <v>0.3</v>
      </c>
      <c r="R170" s="2">
        <v>24890000</v>
      </c>
      <c r="S170" s="32"/>
    </row>
    <row r="171" spans="1:22" ht="24" hidden="1" customHeight="1" x14ac:dyDescent="0.2">
      <c r="A171" s="8">
        <v>163</v>
      </c>
      <c r="B171" s="9" t="s">
        <v>5</v>
      </c>
      <c r="C171" s="9" t="s">
        <v>149</v>
      </c>
      <c r="D171" s="9" t="s">
        <v>192</v>
      </c>
      <c r="E171" s="10">
        <v>325730470060001</v>
      </c>
      <c r="F171" s="8">
        <v>70</v>
      </c>
      <c r="G171" s="8">
        <v>130</v>
      </c>
      <c r="H171" s="8">
        <v>200</v>
      </c>
      <c r="I171" s="11">
        <v>49654426.666666664</v>
      </c>
      <c r="J171" s="11">
        <v>43280960</v>
      </c>
      <c r="K171" s="12">
        <v>49654426.666666664</v>
      </c>
      <c r="L171" s="12">
        <v>43280960</v>
      </c>
      <c r="M171" s="12">
        <f t="shared" si="5"/>
        <v>39723541.333333336</v>
      </c>
      <c r="N171" s="12">
        <f t="shared" si="5"/>
        <v>34624768</v>
      </c>
      <c r="O171" s="93">
        <v>64550754.666666664</v>
      </c>
      <c r="P171" s="32">
        <v>0.3</v>
      </c>
      <c r="R171" s="2">
        <v>55330000</v>
      </c>
      <c r="S171" s="32"/>
    </row>
    <row r="172" spans="1:22" ht="24" hidden="1" customHeight="1" x14ac:dyDescent="0.2">
      <c r="A172" s="13">
        <v>164</v>
      </c>
      <c r="B172" s="14" t="s">
        <v>5</v>
      </c>
      <c r="C172" s="14" t="s">
        <v>149</v>
      </c>
      <c r="D172" s="14" t="s">
        <v>193</v>
      </c>
      <c r="E172" s="15">
        <v>815720470010001</v>
      </c>
      <c r="F172" s="13">
        <v>32</v>
      </c>
      <c r="G172" s="13">
        <v>56</v>
      </c>
      <c r="H172" s="13">
        <v>88</v>
      </c>
      <c r="I172" s="11">
        <v>19078400</v>
      </c>
      <c r="J172" s="11">
        <v>16600586.666666666</v>
      </c>
      <c r="K172" s="11">
        <v>19078400</v>
      </c>
      <c r="L172" s="11">
        <v>16600586.666666666</v>
      </c>
      <c r="M172" s="11">
        <f t="shared" si="5"/>
        <v>15262720</v>
      </c>
      <c r="N172" s="11">
        <f t="shared" si="5"/>
        <v>13280469.333333334</v>
      </c>
      <c r="O172" s="93">
        <v>24801920</v>
      </c>
      <c r="P172" s="32">
        <v>0.3</v>
      </c>
      <c r="R172" s="2">
        <v>24330000</v>
      </c>
      <c r="S172" s="32"/>
    </row>
    <row r="173" spans="1:22" ht="24" hidden="1" customHeight="1" x14ac:dyDescent="0.2">
      <c r="A173" s="8">
        <v>165</v>
      </c>
      <c r="B173" s="9" t="s">
        <v>5</v>
      </c>
      <c r="C173" s="9" t="s">
        <v>149</v>
      </c>
      <c r="D173" s="9" t="s">
        <v>194</v>
      </c>
      <c r="E173" s="10">
        <v>323030470010001</v>
      </c>
      <c r="F173" s="8">
        <v>339</v>
      </c>
      <c r="G173" s="8">
        <v>130</v>
      </c>
      <c r="H173" s="8">
        <v>469</v>
      </c>
      <c r="I173" s="11">
        <v>113102053.33333333</v>
      </c>
      <c r="J173" s="11">
        <v>99402720</v>
      </c>
      <c r="K173" s="12">
        <v>113102053.33333333</v>
      </c>
      <c r="L173" s="12">
        <v>99402720</v>
      </c>
      <c r="M173" s="12">
        <f t="shared" si="5"/>
        <v>90481642.666666672</v>
      </c>
      <c r="N173" s="12">
        <f t="shared" si="5"/>
        <v>79522176</v>
      </c>
      <c r="O173" s="93">
        <v>147032669.33333331</v>
      </c>
      <c r="P173" s="32">
        <v>0.3</v>
      </c>
      <c r="R173" s="2">
        <v>128330000</v>
      </c>
      <c r="S173" s="32"/>
    </row>
    <row r="174" spans="1:22" ht="24" hidden="1" customHeight="1" x14ac:dyDescent="0.2">
      <c r="A174" s="13">
        <v>166</v>
      </c>
      <c r="B174" s="14" t="s">
        <v>5</v>
      </c>
      <c r="C174" s="14" t="s">
        <v>149</v>
      </c>
      <c r="D174" s="14" t="s">
        <v>195</v>
      </c>
      <c r="E174" s="15">
        <v>342330470010031</v>
      </c>
      <c r="F174" s="13">
        <v>27</v>
      </c>
      <c r="G174" s="13">
        <v>23</v>
      </c>
      <c r="H174" s="13">
        <v>50</v>
      </c>
      <c r="I174" s="11">
        <v>13794666.666666666</v>
      </c>
      <c r="J174" s="11">
        <v>12193520</v>
      </c>
      <c r="K174" s="11">
        <v>13794666.666666666</v>
      </c>
      <c r="L174" s="11">
        <v>12193520</v>
      </c>
      <c r="M174" s="11">
        <f t="shared" si="5"/>
        <v>11035733.333333334</v>
      </c>
      <c r="N174" s="11">
        <f t="shared" si="5"/>
        <v>9754816</v>
      </c>
      <c r="O174" s="93">
        <v>17933066.666666664</v>
      </c>
      <c r="P174" s="32">
        <v>0.3</v>
      </c>
      <c r="R174" s="2">
        <v>13750000</v>
      </c>
      <c r="S174" s="32"/>
    </row>
    <row r="175" spans="1:22" ht="24" hidden="1" customHeight="1" x14ac:dyDescent="0.2">
      <c r="A175" s="8">
        <v>167</v>
      </c>
      <c r="B175" s="9" t="s">
        <v>5</v>
      </c>
      <c r="C175" s="9" t="s">
        <v>149</v>
      </c>
      <c r="D175" s="9" t="s">
        <v>196</v>
      </c>
      <c r="E175" s="10">
        <v>334430470020002</v>
      </c>
      <c r="F175" s="8">
        <v>37</v>
      </c>
      <c r="G175" s="8">
        <v>83</v>
      </c>
      <c r="H175" s="8">
        <v>120</v>
      </c>
      <c r="I175" s="11">
        <v>29357626.666666668</v>
      </c>
      <c r="J175" s="11">
        <v>25833920</v>
      </c>
      <c r="K175" s="12">
        <v>29357626.666666668</v>
      </c>
      <c r="L175" s="12">
        <v>25833920</v>
      </c>
      <c r="M175" s="12">
        <f t="shared" si="5"/>
        <v>23486101.333333336</v>
      </c>
      <c r="N175" s="12">
        <f t="shared" si="5"/>
        <v>20667136</v>
      </c>
      <c r="O175" s="93">
        <v>38164914.666666672</v>
      </c>
      <c r="P175" s="32">
        <v>0.3</v>
      </c>
      <c r="R175" s="2">
        <v>33230000</v>
      </c>
      <c r="S175" s="32"/>
    </row>
    <row r="176" spans="1:22" ht="24" hidden="1" customHeight="1" x14ac:dyDescent="0.2">
      <c r="A176" s="13">
        <v>168</v>
      </c>
      <c r="B176" s="14" t="s">
        <v>5</v>
      </c>
      <c r="C176" s="14" t="s">
        <v>149</v>
      </c>
      <c r="D176" s="14" t="s">
        <v>197</v>
      </c>
      <c r="E176" s="15" t="s">
        <v>198</v>
      </c>
      <c r="F176" s="13">
        <v>163</v>
      </c>
      <c r="G176" s="13">
        <v>132</v>
      </c>
      <c r="H176" s="13">
        <v>295</v>
      </c>
      <c r="I176" s="11">
        <v>71527440</v>
      </c>
      <c r="J176" s="11">
        <v>60493720</v>
      </c>
      <c r="K176" s="11">
        <v>71527440</v>
      </c>
      <c r="L176" s="11">
        <v>60493720</v>
      </c>
      <c r="M176" s="11">
        <f t="shared" si="5"/>
        <v>57221952</v>
      </c>
      <c r="N176" s="11">
        <f t="shared" si="5"/>
        <v>48394976</v>
      </c>
      <c r="O176" s="93">
        <v>92985672</v>
      </c>
      <c r="P176" s="32">
        <v>0.3</v>
      </c>
      <c r="R176" s="2">
        <v>81120000</v>
      </c>
      <c r="S176" s="32"/>
    </row>
    <row r="177" spans="1:19" ht="24" hidden="1" customHeight="1" x14ac:dyDescent="0.2">
      <c r="A177" s="8">
        <v>169</v>
      </c>
      <c r="B177" s="9" t="s">
        <v>5</v>
      </c>
      <c r="C177" s="9" t="s">
        <v>199</v>
      </c>
      <c r="D177" s="9" t="s">
        <v>200</v>
      </c>
      <c r="E177" s="10">
        <v>232040490020001</v>
      </c>
      <c r="F177" s="8">
        <v>8</v>
      </c>
      <c r="G177" s="8">
        <v>32</v>
      </c>
      <c r="H177" s="8">
        <v>40</v>
      </c>
      <c r="I177" s="11">
        <v>13256880</v>
      </c>
      <c r="J177" s="11">
        <v>11667319.999999998</v>
      </c>
      <c r="K177" s="12">
        <v>13256880</v>
      </c>
      <c r="L177" s="12">
        <v>11667319.999999998</v>
      </c>
      <c r="M177" s="12">
        <f t="shared" si="5"/>
        <v>10605504</v>
      </c>
      <c r="N177" s="12">
        <f t="shared" si="5"/>
        <v>9333855.9999999981</v>
      </c>
      <c r="O177" s="93">
        <v>17233944</v>
      </c>
      <c r="P177" s="32">
        <v>0.3</v>
      </c>
      <c r="R177" s="2">
        <v>11110000</v>
      </c>
      <c r="S177" s="32"/>
    </row>
    <row r="178" spans="1:19" ht="24" hidden="1" customHeight="1" x14ac:dyDescent="0.2">
      <c r="A178" s="13">
        <v>170</v>
      </c>
      <c r="B178" s="14" t="s">
        <v>5</v>
      </c>
      <c r="C178" s="14" t="s">
        <v>199</v>
      </c>
      <c r="D178" s="14" t="s">
        <v>201</v>
      </c>
      <c r="E178" s="15">
        <v>265940490010001</v>
      </c>
      <c r="F178" s="13">
        <v>24</v>
      </c>
      <c r="G178" s="13">
        <v>66</v>
      </c>
      <c r="H178" s="13">
        <v>90</v>
      </c>
      <c r="I178" s="11">
        <v>26044666.666666668</v>
      </c>
      <c r="J178" s="11">
        <v>23673200</v>
      </c>
      <c r="K178" s="11">
        <v>26044666.666666668</v>
      </c>
      <c r="L178" s="11">
        <v>23673200</v>
      </c>
      <c r="M178" s="11">
        <f t="shared" si="5"/>
        <v>20835733.333333336</v>
      </c>
      <c r="N178" s="11">
        <f t="shared" si="5"/>
        <v>18938560</v>
      </c>
      <c r="O178" s="93">
        <v>33858066.666666672</v>
      </c>
      <c r="P178" s="32">
        <v>0.3</v>
      </c>
      <c r="R178" s="2">
        <v>24950000</v>
      </c>
      <c r="S178" s="32"/>
    </row>
    <row r="179" spans="1:19" ht="24" hidden="1" customHeight="1" x14ac:dyDescent="0.2">
      <c r="A179" s="8">
        <v>171</v>
      </c>
      <c r="B179" s="9" t="s">
        <v>5</v>
      </c>
      <c r="C179" s="9" t="s">
        <v>199</v>
      </c>
      <c r="D179" s="9" t="s">
        <v>202</v>
      </c>
      <c r="E179" s="10">
        <v>333330490000011</v>
      </c>
      <c r="F179" s="8">
        <v>15</v>
      </c>
      <c r="G179" s="8">
        <v>30</v>
      </c>
      <c r="H179" s="8">
        <v>45</v>
      </c>
      <c r="I179" s="11">
        <v>11177866.666666666</v>
      </c>
      <c r="J179" s="11">
        <v>10120840</v>
      </c>
      <c r="K179" s="12">
        <v>11177866.666666666</v>
      </c>
      <c r="L179" s="12">
        <v>10120840</v>
      </c>
      <c r="M179" s="12">
        <f t="shared" si="5"/>
        <v>8942293.333333334</v>
      </c>
      <c r="N179" s="12">
        <f t="shared" si="5"/>
        <v>8096672</v>
      </c>
      <c r="O179" s="93">
        <v>14531226.666666666</v>
      </c>
      <c r="P179" s="32">
        <v>0.3</v>
      </c>
      <c r="R179" s="2">
        <v>12450000</v>
      </c>
      <c r="S179" s="32"/>
    </row>
    <row r="180" spans="1:19" ht="24" hidden="1" customHeight="1" x14ac:dyDescent="0.2">
      <c r="A180" s="13">
        <v>172</v>
      </c>
      <c r="B180" s="14" t="s">
        <v>5</v>
      </c>
      <c r="C180" s="14" t="s">
        <v>199</v>
      </c>
      <c r="D180" s="14" t="s">
        <v>203</v>
      </c>
      <c r="E180" s="15">
        <v>532220490010001</v>
      </c>
      <c r="F180" s="13">
        <v>194</v>
      </c>
      <c r="G180" s="13">
        <v>130</v>
      </c>
      <c r="H180" s="13">
        <v>324</v>
      </c>
      <c r="I180" s="11">
        <v>44780800</v>
      </c>
      <c r="J180" s="11">
        <v>38490133.333333336</v>
      </c>
      <c r="K180" s="11">
        <f>I180+(I180*0.05)</f>
        <v>47019840</v>
      </c>
      <c r="L180" s="11">
        <f>J180+(J180*0.05)</f>
        <v>40414640</v>
      </c>
      <c r="M180" s="11">
        <f t="shared" si="5"/>
        <v>37615872</v>
      </c>
      <c r="N180" s="11">
        <f t="shared" si="5"/>
        <v>32331712</v>
      </c>
      <c r="O180" s="93">
        <v>61125792</v>
      </c>
      <c r="P180" s="32">
        <v>0.3</v>
      </c>
      <c r="R180" s="2">
        <v>88980000</v>
      </c>
      <c r="S180" s="32"/>
    </row>
    <row r="181" spans="1:19" ht="24" hidden="1" customHeight="1" x14ac:dyDescent="0.2">
      <c r="A181" s="8">
        <v>173</v>
      </c>
      <c r="B181" s="9" t="s">
        <v>5</v>
      </c>
      <c r="C181" s="9" t="s">
        <v>199</v>
      </c>
      <c r="D181" s="9" t="s">
        <v>204</v>
      </c>
      <c r="E181" s="10" t="s">
        <v>205</v>
      </c>
      <c r="F181" s="8">
        <v>204</v>
      </c>
      <c r="G181" s="8">
        <v>377</v>
      </c>
      <c r="H181" s="8">
        <v>581</v>
      </c>
      <c r="I181" s="11">
        <v>106095600</v>
      </c>
      <c r="J181" s="11">
        <v>90261000</v>
      </c>
      <c r="K181" s="12">
        <v>106095600</v>
      </c>
      <c r="L181" s="12">
        <v>90261000</v>
      </c>
      <c r="M181" s="12">
        <f t="shared" si="5"/>
        <v>84876480</v>
      </c>
      <c r="N181" s="12">
        <f t="shared" si="5"/>
        <v>72208800</v>
      </c>
      <c r="O181" s="93">
        <v>137924280</v>
      </c>
      <c r="P181" s="32">
        <v>0.3</v>
      </c>
      <c r="R181" s="2">
        <v>160730000</v>
      </c>
      <c r="S181" s="32"/>
    </row>
    <row r="182" spans="1:19" ht="24" hidden="1" customHeight="1" x14ac:dyDescent="0.2">
      <c r="A182" s="13">
        <v>174</v>
      </c>
      <c r="B182" s="14" t="s">
        <v>5</v>
      </c>
      <c r="C182" s="14" t="s">
        <v>199</v>
      </c>
      <c r="D182" s="14" t="s">
        <v>206</v>
      </c>
      <c r="E182" s="15">
        <v>121340490000011</v>
      </c>
      <c r="F182" s="13">
        <v>7</v>
      </c>
      <c r="G182" s="13">
        <v>15</v>
      </c>
      <c r="H182" s="13">
        <v>22</v>
      </c>
      <c r="I182" s="11">
        <v>7400200</v>
      </c>
      <c r="J182" s="11">
        <v>6398840</v>
      </c>
      <c r="K182" s="11">
        <v>7400200</v>
      </c>
      <c r="L182" s="11">
        <v>6398840</v>
      </c>
      <c r="M182" s="11">
        <f t="shared" si="5"/>
        <v>5920160</v>
      </c>
      <c r="N182" s="11">
        <f t="shared" si="5"/>
        <v>5119072</v>
      </c>
      <c r="O182" s="93">
        <v>9620260</v>
      </c>
      <c r="P182" s="32">
        <v>0.3</v>
      </c>
      <c r="R182" s="2">
        <v>6090000</v>
      </c>
      <c r="S182" s="32"/>
    </row>
    <row r="183" spans="1:19" ht="24" hidden="1" customHeight="1" x14ac:dyDescent="0.2">
      <c r="A183" s="8">
        <v>175</v>
      </c>
      <c r="B183" s="9" t="s">
        <v>5</v>
      </c>
      <c r="C183" s="9" t="s">
        <v>199</v>
      </c>
      <c r="D183" s="9" t="s">
        <v>207</v>
      </c>
      <c r="E183" s="10">
        <v>235140490010012</v>
      </c>
      <c r="F183" s="8">
        <v>27</v>
      </c>
      <c r="G183" s="8">
        <v>63</v>
      </c>
      <c r="H183" s="8">
        <v>90</v>
      </c>
      <c r="I183" s="11">
        <v>25712346.666666668</v>
      </c>
      <c r="J183" s="11">
        <v>23399306.666666668</v>
      </c>
      <c r="K183" s="12">
        <f>I183+(I183*0.05)</f>
        <v>26997964</v>
      </c>
      <c r="L183" s="12">
        <f>J183+(J183*0.05)</f>
        <v>24569272</v>
      </c>
      <c r="M183" s="12">
        <f t="shared" si="5"/>
        <v>21598371.200000003</v>
      </c>
      <c r="N183" s="12">
        <f t="shared" si="5"/>
        <v>19655417.600000001</v>
      </c>
      <c r="O183" s="93">
        <v>35097353.200000003</v>
      </c>
      <c r="P183" s="32">
        <v>0.3</v>
      </c>
      <c r="R183" s="2">
        <v>24930000</v>
      </c>
      <c r="S183" s="32"/>
    </row>
    <row r="184" spans="1:19" ht="24" hidden="1" customHeight="1" x14ac:dyDescent="0.2">
      <c r="A184" s="13">
        <v>176</v>
      </c>
      <c r="B184" s="14" t="s">
        <v>5</v>
      </c>
      <c r="C184" s="14" t="s">
        <v>199</v>
      </c>
      <c r="D184" s="14" t="s">
        <v>208</v>
      </c>
      <c r="E184" s="15">
        <v>264140490030001</v>
      </c>
      <c r="F184" s="13">
        <v>68</v>
      </c>
      <c r="G184" s="13">
        <v>200</v>
      </c>
      <c r="H184" s="13">
        <v>268</v>
      </c>
      <c r="I184" s="11">
        <v>77848000</v>
      </c>
      <c r="J184" s="11">
        <v>70442933.333333328</v>
      </c>
      <c r="K184" s="11">
        <v>77848000</v>
      </c>
      <c r="L184" s="11">
        <v>70442933.333333328</v>
      </c>
      <c r="M184" s="11">
        <f t="shared" si="5"/>
        <v>62278400</v>
      </c>
      <c r="N184" s="11">
        <f t="shared" si="5"/>
        <v>56354346.666666664</v>
      </c>
      <c r="O184" s="93">
        <v>101202400</v>
      </c>
      <c r="P184" s="32">
        <v>0.3</v>
      </c>
      <c r="R184" s="2">
        <v>74350000</v>
      </c>
      <c r="S184" s="32"/>
    </row>
    <row r="185" spans="1:19" ht="24" hidden="1" customHeight="1" x14ac:dyDescent="0.2">
      <c r="A185" s="8">
        <v>177</v>
      </c>
      <c r="B185" s="9" t="s">
        <v>5</v>
      </c>
      <c r="C185" s="9" t="s">
        <v>199</v>
      </c>
      <c r="D185" s="9" t="s">
        <v>209</v>
      </c>
      <c r="E185" s="10">
        <v>235140490020001</v>
      </c>
      <c r="F185" s="8">
        <v>63</v>
      </c>
      <c r="G185" s="8">
        <v>137</v>
      </c>
      <c r="H185" s="8">
        <v>200</v>
      </c>
      <c r="I185" s="11">
        <v>57360453.333333336</v>
      </c>
      <c r="J185" s="11">
        <v>51944746.666666664</v>
      </c>
      <c r="K185" s="12">
        <v>57360453.333333336</v>
      </c>
      <c r="L185" s="12">
        <v>51944746.666666664</v>
      </c>
      <c r="M185" s="12">
        <f t="shared" si="5"/>
        <v>45888362.666666672</v>
      </c>
      <c r="N185" s="12">
        <f t="shared" si="5"/>
        <v>41555797.333333336</v>
      </c>
      <c r="O185" s="93">
        <v>74568589.333333343</v>
      </c>
      <c r="P185" s="32">
        <v>0.3</v>
      </c>
      <c r="R185" s="2">
        <v>55380000</v>
      </c>
      <c r="S185" s="32"/>
    </row>
    <row r="186" spans="1:19" ht="24" hidden="1" customHeight="1" x14ac:dyDescent="0.2">
      <c r="A186" s="13">
        <v>178</v>
      </c>
      <c r="B186" s="14" t="s">
        <v>5</v>
      </c>
      <c r="C186" s="14" t="s">
        <v>199</v>
      </c>
      <c r="D186" s="14" t="s">
        <v>210</v>
      </c>
      <c r="E186" s="15">
        <v>263540490020021</v>
      </c>
      <c r="F186" s="13">
        <v>36</v>
      </c>
      <c r="G186" s="13">
        <v>65</v>
      </c>
      <c r="H186" s="13">
        <v>101</v>
      </c>
      <c r="I186" s="11">
        <v>28377026.666666668</v>
      </c>
      <c r="J186" s="11">
        <v>25815146.666666668</v>
      </c>
      <c r="K186" s="11">
        <v>28377026.666666668</v>
      </c>
      <c r="L186" s="11">
        <v>25815146.666666668</v>
      </c>
      <c r="M186" s="11">
        <f t="shared" si="5"/>
        <v>22701621.333333336</v>
      </c>
      <c r="N186" s="11">
        <f t="shared" si="5"/>
        <v>20652117.333333336</v>
      </c>
      <c r="O186" s="93">
        <v>36890134.666666672</v>
      </c>
      <c r="P186" s="32">
        <v>0.3</v>
      </c>
      <c r="R186" s="2">
        <v>27930000</v>
      </c>
      <c r="S186" s="32"/>
    </row>
    <row r="187" spans="1:19" ht="24" hidden="1" customHeight="1" x14ac:dyDescent="0.2">
      <c r="A187" s="8">
        <v>179</v>
      </c>
      <c r="B187" s="9" t="s">
        <v>5</v>
      </c>
      <c r="C187" s="9" t="s">
        <v>199</v>
      </c>
      <c r="D187" s="9" t="s">
        <v>211</v>
      </c>
      <c r="E187" s="10">
        <v>263540490020011</v>
      </c>
      <c r="F187" s="8">
        <v>26</v>
      </c>
      <c r="G187" s="8">
        <v>45</v>
      </c>
      <c r="H187" s="8">
        <v>71</v>
      </c>
      <c r="I187" s="11">
        <v>20552026.666666668</v>
      </c>
      <c r="J187" s="11">
        <v>18717600</v>
      </c>
      <c r="K187" s="12">
        <v>20552026.666666668</v>
      </c>
      <c r="L187" s="12">
        <v>18717600</v>
      </c>
      <c r="M187" s="12">
        <f t="shared" si="5"/>
        <v>16441621.333333336</v>
      </c>
      <c r="N187" s="12">
        <f t="shared" si="5"/>
        <v>14974080</v>
      </c>
      <c r="O187" s="93">
        <v>26717634.666666668</v>
      </c>
      <c r="P187" s="32">
        <v>0.3</v>
      </c>
      <c r="R187" s="2">
        <v>19630000</v>
      </c>
      <c r="S187" s="32"/>
    </row>
    <row r="188" spans="1:19" ht="24" hidden="1" customHeight="1" x14ac:dyDescent="0.2">
      <c r="A188" s="13">
        <v>180</v>
      </c>
      <c r="B188" s="14" t="s">
        <v>5</v>
      </c>
      <c r="C188" s="14" t="s">
        <v>199</v>
      </c>
      <c r="D188" s="14" t="s">
        <v>212</v>
      </c>
      <c r="E188" s="15">
        <v>235140490010031</v>
      </c>
      <c r="F188" s="13">
        <v>23</v>
      </c>
      <c r="G188" s="13">
        <v>34</v>
      </c>
      <c r="H188" s="13">
        <v>57</v>
      </c>
      <c r="I188" s="11">
        <v>16598493.333333334</v>
      </c>
      <c r="J188" s="11">
        <v>15097573.333333334</v>
      </c>
      <c r="K188" s="11">
        <v>16598493.333333334</v>
      </c>
      <c r="L188" s="11">
        <v>15097573.333333334</v>
      </c>
      <c r="M188" s="11">
        <f t="shared" si="5"/>
        <v>13278794.666666668</v>
      </c>
      <c r="N188" s="11">
        <f t="shared" si="5"/>
        <v>12078058.666666668</v>
      </c>
      <c r="O188" s="93">
        <v>21578041.333333336</v>
      </c>
      <c r="P188" s="32">
        <v>0.3</v>
      </c>
      <c r="R188" s="2">
        <v>15740000</v>
      </c>
      <c r="S188" s="32"/>
    </row>
    <row r="189" spans="1:19" ht="24" hidden="1" customHeight="1" x14ac:dyDescent="0.2">
      <c r="A189" s="8">
        <v>181</v>
      </c>
      <c r="B189" s="9" t="s">
        <v>5</v>
      </c>
      <c r="C189" s="9" t="s">
        <v>199</v>
      </c>
      <c r="D189" s="9" t="s">
        <v>213</v>
      </c>
      <c r="E189" s="10">
        <v>441920490010001</v>
      </c>
      <c r="F189" s="8">
        <v>35</v>
      </c>
      <c r="G189" s="8">
        <v>152</v>
      </c>
      <c r="H189" s="8">
        <v>187</v>
      </c>
      <c r="I189" s="11">
        <v>39240760</v>
      </c>
      <c r="J189" s="11">
        <v>35620226.666666664</v>
      </c>
      <c r="K189" s="12">
        <v>39240760</v>
      </c>
      <c r="L189" s="12">
        <v>35620226.666666664</v>
      </c>
      <c r="M189" s="12">
        <f t="shared" si="5"/>
        <v>31392608</v>
      </c>
      <c r="N189" s="12">
        <f t="shared" si="5"/>
        <v>28496181.333333332</v>
      </c>
      <c r="O189" s="93">
        <v>51012988</v>
      </c>
      <c r="P189" s="32">
        <v>0.3</v>
      </c>
      <c r="R189" s="2">
        <v>51980000</v>
      </c>
      <c r="S189" s="32"/>
    </row>
    <row r="190" spans="1:19" ht="24" hidden="1" customHeight="1" x14ac:dyDescent="0.2">
      <c r="A190" s="13">
        <v>182</v>
      </c>
      <c r="B190" s="14" t="s">
        <v>5</v>
      </c>
      <c r="C190" s="14" t="s">
        <v>199</v>
      </c>
      <c r="D190" s="14" t="s">
        <v>214</v>
      </c>
      <c r="E190" s="15" t="s">
        <v>215</v>
      </c>
      <c r="F190" s="13">
        <v>35</v>
      </c>
      <c r="G190" s="13">
        <v>152</v>
      </c>
      <c r="H190" s="13">
        <v>187</v>
      </c>
      <c r="I190" s="11">
        <v>43844160</v>
      </c>
      <c r="J190" s="11">
        <v>38322640</v>
      </c>
      <c r="K190" s="11">
        <v>43844160</v>
      </c>
      <c r="L190" s="11">
        <v>38322640</v>
      </c>
      <c r="M190" s="11">
        <f t="shared" si="5"/>
        <v>35075328</v>
      </c>
      <c r="N190" s="11">
        <f t="shared" si="5"/>
        <v>30658112</v>
      </c>
      <c r="O190" s="93">
        <v>56997408</v>
      </c>
      <c r="P190" s="32">
        <v>0.3</v>
      </c>
      <c r="R190" s="2">
        <v>51980000</v>
      </c>
      <c r="S190" s="32"/>
    </row>
    <row r="191" spans="1:19" ht="24" hidden="1" customHeight="1" x14ac:dyDescent="0.2">
      <c r="A191" s="8">
        <v>183</v>
      </c>
      <c r="B191" s="9" t="s">
        <v>5</v>
      </c>
      <c r="C191" s="9" t="s">
        <v>199</v>
      </c>
      <c r="D191" s="9" t="s">
        <v>216</v>
      </c>
      <c r="E191" s="10">
        <v>263540490020031</v>
      </c>
      <c r="F191" s="8">
        <v>31</v>
      </c>
      <c r="G191" s="8">
        <v>51</v>
      </c>
      <c r="H191" s="8">
        <v>82</v>
      </c>
      <c r="I191" s="11">
        <v>23804826.666666668</v>
      </c>
      <c r="J191" s="11">
        <v>21695066.666666664</v>
      </c>
      <c r="K191" s="12">
        <v>23804826.666666668</v>
      </c>
      <c r="L191" s="12">
        <v>21695066.666666664</v>
      </c>
      <c r="M191" s="12">
        <f t="shared" si="5"/>
        <v>19043861.333333336</v>
      </c>
      <c r="N191" s="12">
        <f t="shared" si="5"/>
        <v>17356053.333333332</v>
      </c>
      <c r="O191" s="93">
        <v>30946274.666666668</v>
      </c>
      <c r="P191" s="32">
        <v>0.3</v>
      </c>
      <c r="R191" s="2">
        <v>22660000</v>
      </c>
      <c r="S191" s="32"/>
    </row>
    <row r="192" spans="1:19" ht="24" hidden="1" customHeight="1" x14ac:dyDescent="0.2">
      <c r="A192" s="13">
        <v>184</v>
      </c>
      <c r="B192" s="14" t="s">
        <v>5</v>
      </c>
      <c r="C192" s="14" t="s">
        <v>199</v>
      </c>
      <c r="D192" s="14" t="s">
        <v>217</v>
      </c>
      <c r="E192" s="15">
        <v>264140490030021</v>
      </c>
      <c r="F192" s="13">
        <v>20</v>
      </c>
      <c r="G192" s="13">
        <v>20</v>
      </c>
      <c r="H192" s="13">
        <v>40</v>
      </c>
      <c r="I192" s="11">
        <v>11449733.333333334</v>
      </c>
      <c r="J192" s="11">
        <v>10366373.333333332</v>
      </c>
      <c r="K192" s="11">
        <v>11449733.333333334</v>
      </c>
      <c r="L192" s="11">
        <v>10366373.333333332</v>
      </c>
      <c r="M192" s="11">
        <f t="shared" si="5"/>
        <v>9159786.6666666679</v>
      </c>
      <c r="N192" s="11">
        <f t="shared" si="5"/>
        <v>8293098.666666666</v>
      </c>
      <c r="O192" s="93">
        <v>14884653.333333334</v>
      </c>
      <c r="P192" s="32">
        <v>0.3</v>
      </c>
      <c r="R192" s="2">
        <v>11010000</v>
      </c>
      <c r="S192" s="32"/>
    </row>
    <row r="193" spans="1:19" ht="24" hidden="1" customHeight="1" x14ac:dyDescent="0.2">
      <c r="A193" s="8">
        <v>185</v>
      </c>
      <c r="B193" s="9" t="s">
        <v>5</v>
      </c>
      <c r="C193" s="9" t="s">
        <v>199</v>
      </c>
      <c r="D193" s="9" t="s">
        <v>218</v>
      </c>
      <c r="E193" s="10">
        <v>242340490010051</v>
      </c>
      <c r="F193" s="8">
        <v>14</v>
      </c>
      <c r="G193" s="8">
        <v>36</v>
      </c>
      <c r="H193" s="8">
        <v>50</v>
      </c>
      <c r="I193" s="11">
        <v>14453280</v>
      </c>
      <c r="J193" s="11">
        <v>13079040</v>
      </c>
      <c r="K193" s="12">
        <v>14453280</v>
      </c>
      <c r="L193" s="12">
        <v>13079040</v>
      </c>
      <c r="M193" s="12">
        <f t="shared" si="5"/>
        <v>11562624</v>
      </c>
      <c r="N193" s="12">
        <f t="shared" si="5"/>
        <v>10463232</v>
      </c>
      <c r="O193" s="93">
        <v>18789264</v>
      </c>
      <c r="P193" s="32">
        <v>0.3</v>
      </c>
      <c r="R193" s="2">
        <v>13860000</v>
      </c>
      <c r="S193" s="32"/>
    </row>
    <row r="194" spans="1:19" ht="24" hidden="1" customHeight="1" x14ac:dyDescent="0.2">
      <c r="A194" s="13">
        <v>186</v>
      </c>
      <c r="B194" s="14" t="s">
        <v>5</v>
      </c>
      <c r="C194" s="14" t="s">
        <v>199</v>
      </c>
      <c r="D194" s="14" t="s">
        <v>219</v>
      </c>
      <c r="E194" s="15">
        <v>242340490010011</v>
      </c>
      <c r="F194" s="13">
        <v>15</v>
      </c>
      <c r="G194" s="13">
        <v>36</v>
      </c>
      <c r="H194" s="13">
        <v>51</v>
      </c>
      <c r="I194" s="11">
        <v>16810180</v>
      </c>
      <c r="J194" s="11">
        <v>14742560</v>
      </c>
      <c r="K194" s="11">
        <v>16810180</v>
      </c>
      <c r="L194" s="11">
        <v>14742560</v>
      </c>
      <c r="M194" s="11">
        <f t="shared" si="5"/>
        <v>13448144</v>
      </c>
      <c r="N194" s="11">
        <f t="shared" si="5"/>
        <v>11794048</v>
      </c>
      <c r="O194" s="93">
        <v>21853234</v>
      </c>
      <c r="P194" s="32">
        <v>0.3</v>
      </c>
      <c r="R194" s="2">
        <v>14130000</v>
      </c>
      <c r="S194" s="32"/>
    </row>
    <row r="195" spans="1:19" ht="24" hidden="1" customHeight="1" x14ac:dyDescent="0.2">
      <c r="A195" s="8">
        <v>187</v>
      </c>
      <c r="B195" s="9" t="s">
        <v>5</v>
      </c>
      <c r="C195" s="9" t="s">
        <v>199</v>
      </c>
      <c r="D195" s="9" t="s">
        <v>220</v>
      </c>
      <c r="E195" s="10">
        <v>341330490010061</v>
      </c>
      <c r="F195" s="8">
        <v>5</v>
      </c>
      <c r="G195" s="8">
        <v>5</v>
      </c>
      <c r="H195" s="8">
        <v>10</v>
      </c>
      <c r="I195" s="11">
        <v>2542906.6666666665</v>
      </c>
      <c r="J195" s="11">
        <v>2316800</v>
      </c>
      <c r="K195" s="12">
        <v>2542906.6666666665</v>
      </c>
      <c r="L195" s="12">
        <v>2316800</v>
      </c>
      <c r="M195" s="12">
        <f t="shared" si="5"/>
        <v>2034325.3333333333</v>
      </c>
      <c r="N195" s="12">
        <f t="shared" si="5"/>
        <v>1853440</v>
      </c>
      <c r="O195" s="93">
        <v>3305778.6666666665</v>
      </c>
      <c r="P195" s="32">
        <v>0.3</v>
      </c>
      <c r="R195" s="2">
        <v>2750000</v>
      </c>
      <c r="S195" s="32"/>
    </row>
    <row r="196" spans="1:19" ht="24" hidden="1" customHeight="1" x14ac:dyDescent="0.2">
      <c r="A196" s="13">
        <v>188</v>
      </c>
      <c r="B196" s="14" t="s">
        <v>5</v>
      </c>
      <c r="C196" s="14" t="s">
        <v>199</v>
      </c>
      <c r="D196" s="14" t="s">
        <v>221</v>
      </c>
      <c r="E196" s="15">
        <v>242340490010071</v>
      </c>
      <c r="F196" s="13">
        <v>16</v>
      </c>
      <c r="G196" s="13">
        <v>34</v>
      </c>
      <c r="H196" s="13">
        <v>50</v>
      </c>
      <c r="I196" s="11">
        <v>14460613.333333334</v>
      </c>
      <c r="J196" s="11">
        <v>13176400</v>
      </c>
      <c r="K196" s="11">
        <v>14460613.333333334</v>
      </c>
      <c r="L196" s="11">
        <v>13176400</v>
      </c>
      <c r="M196" s="11">
        <f t="shared" si="5"/>
        <v>11568490.666666668</v>
      </c>
      <c r="N196" s="11">
        <f t="shared" si="5"/>
        <v>10541120</v>
      </c>
      <c r="O196" s="93">
        <v>18798797.333333336</v>
      </c>
      <c r="P196" s="32">
        <v>0.3</v>
      </c>
      <c r="R196" s="2">
        <v>13840000</v>
      </c>
      <c r="S196" s="32"/>
    </row>
    <row r="197" spans="1:19" ht="24" hidden="1" customHeight="1" x14ac:dyDescent="0.2">
      <c r="A197" s="8">
        <v>189</v>
      </c>
      <c r="B197" s="9" t="s">
        <v>5</v>
      </c>
      <c r="C197" s="9" t="s">
        <v>199</v>
      </c>
      <c r="D197" s="9" t="s">
        <v>222</v>
      </c>
      <c r="E197" s="10">
        <v>235140490010021</v>
      </c>
      <c r="F197" s="8">
        <v>42</v>
      </c>
      <c r="G197" s="8">
        <v>58</v>
      </c>
      <c r="H197" s="8">
        <v>100</v>
      </c>
      <c r="I197" s="11">
        <v>27965280</v>
      </c>
      <c r="J197" s="11">
        <v>25369866.666666668</v>
      </c>
      <c r="K197" s="12">
        <f>I197+(I197*0.05)</f>
        <v>29363544</v>
      </c>
      <c r="L197" s="12">
        <f>J197+(J197*0.05)</f>
        <v>26638360</v>
      </c>
      <c r="M197" s="12">
        <f t="shared" si="5"/>
        <v>23490835.200000003</v>
      </c>
      <c r="N197" s="12">
        <f t="shared" si="5"/>
        <v>21310688</v>
      </c>
      <c r="O197" s="93">
        <v>38172607.200000003</v>
      </c>
      <c r="P197" s="32">
        <v>0.3</v>
      </c>
      <c r="R197" s="2">
        <v>27600000</v>
      </c>
      <c r="S197" s="32"/>
    </row>
    <row r="198" spans="1:19" ht="24" hidden="1" customHeight="1" x14ac:dyDescent="0.2">
      <c r="A198" s="13">
        <v>190</v>
      </c>
      <c r="B198" s="14" t="s">
        <v>5</v>
      </c>
      <c r="C198" s="14" t="s">
        <v>199</v>
      </c>
      <c r="D198" s="14" t="s">
        <v>223</v>
      </c>
      <c r="E198" s="15">
        <v>263540490010001</v>
      </c>
      <c r="F198" s="13">
        <v>45</v>
      </c>
      <c r="G198" s="13">
        <v>90</v>
      </c>
      <c r="H198" s="13">
        <v>135</v>
      </c>
      <c r="I198" s="11">
        <v>39068226.666666664</v>
      </c>
      <c r="J198" s="11">
        <v>35425920</v>
      </c>
      <c r="K198" s="11">
        <v>39068226.666666664</v>
      </c>
      <c r="L198" s="11">
        <v>35425920</v>
      </c>
      <c r="M198" s="11">
        <f t="shared" si="5"/>
        <v>31254581.333333332</v>
      </c>
      <c r="N198" s="11">
        <f t="shared" si="5"/>
        <v>28340736</v>
      </c>
      <c r="O198" s="93">
        <v>50788694.666666664</v>
      </c>
      <c r="P198" s="32">
        <v>0.3</v>
      </c>
      <c r="R198" s="2">
        <v>37360000</v>
      </c>
      <c r="S198" s="32"/>
    </row>
    <row r="199" spans="1:19" ht="24" hidden="1" customHeight="1" x14ac:dyDescent="0.2">
      <c r="A199" s="8">
        <v>191</v>
      </c>
      <c r="B199" s="9" t="s">
        <v>5</v>
      </c>
      <c r="C199" s="9" t="s">
        <v>199</v>
      </c>
      <c r="D199" s="9" t="s">
        <v>224</v>
      </c>
      <c r="E199" s="10">
        <v>235140490010001</v>
      </c>
      <c r="F199" s="8">
        <v>54</v>
      </c>
      <c r="G199" s="8">
        <v>101</v>
      </c>
      <c r="H199" s="8">
        <v>155</v>
      </c>
      <c r="I199" s="11">
        <v>44732066.666666664</v>
      </c>
      <c r="J199" s="11">
        <v>40650906.666666664</v>
      </c>
      <c r="K199" s="12">
        <v>44732066.666666664</v>
      </c>
      <c r="L199" s="12">
        <v>40650906.666666664</v>
      </c>
      <c r="M199" s="12">
        <f t="shared" si="5"/>
        <v>35785653.333333336</v>
      </c>
      <c r="N199" s="12">
        <f t="shared" si="5"/>
        <v>32520725.333333332</v>
      </c>
      <c r="O199" s="93">
        <v>58151686.666666664</v>
      </c>
      <c r="P199" s="32">
        <v>0.3</v>
      </c>
      <c r="R199" s="2">
        <v>42880000</v>
      </c>
      <c r="S199" s="32"/>
    </row>
    <row r="200" spans="1:19" ht="24" hidden="1" customHeight="1" x14ac:dyDescent="0.2">
      <c r="A200" s="13">
        <v>192</v>
      </c>
      <c r="B200" s="14" t="s">
        <v>5</v>
      </c>
      <c r="C200" s="14" t="s">
        <v>199</v>
      </c>
      <c r="D200" s="14" t="s">
        <v>225</v>
      </c>
      <c r="E200" s="15">
        <v>235140490030001</v>
      </c>
      <c r="F200" s="13">
        <v>46</v>
      </c>
      <c r="G200" s="13">
        <v>102</v>
      </c>
      <c r="H200" s="13">
        <v>148</v>
      </c>
      <c r="I200" s="11">
        <v>42571586.666666664</v>
      </c>
      <c r="J200" s="11">
        <v>38739066.666666664</v>
      </c>
      <c r="K200" s="11">
        <v>42571586.666666664</v>
      </c>
      <c r="L200" s="11">
        <v>38739066.666666664</v>
      </c>
      <c r="M200" s="11">
        <f t="shared" si="5"/>
        <v>34057269.333333336</v>
      </c>
      <c r="N200" s="11">
        <f t="shared" si="5"/>
        <v>30991253.333333332</v>
      </c>
      <c r="O200" s="93">
        <v>55343062.666666664</v>
      </c>
      <c r="P200" s="32">
        <v>0.3</v>
      </c>
      <c r="R200" s="2">
        <v>40990000</v>
      </c>
      <c r="S200" s="32"/>
    </row>
    <row r="201" spans="1:19" ht="24" hidden="1" customHeight="1" x14ac:dyDescent="0.2">
      <c r="A201" s="8">
        <v>193</v>
      </c>
      <c r="B201" s="9" t="s">
        <v>5</v>
      </c>
      <c r="C201" s="9" t="s">
        <v>199</v>
      </c>
      <c r="D201" s="9" t="s">
        <v>226</v>
      </c>
      <c r="E201" s="10">
        <v>263540490020001</v>
      </c>
      <c r="F201" s="8">
        <v>35</v>
      </c>
      <c r="G201" s="8">
        <v>70</v>
      </c>
      <c r="H201" s="8">
        <v>105</v>
      </c>
      <c r="I201" s="11">
        <v>30450746.666666668</v>
      </c>
      <c r="J201" s="11">
        <v>27562773.333333332</v>
      </c>
      <c r="K201" s="12">
        <v>30450746.666666668</v>
      </c>
      <c r="L201" s="12">
        <v>27562773.333333332</v>
      </c>
      <c r="M201" s="12">
        <f t="shared" si="5"/>
        <v>24360597.333333336</v>
      </c>
      <c r="N201" s="12">
        <f t="shared" si="5"/>
        <v>22050218.666666668</v>
      </c>
      <c r="O201" s="93">
        <v>39585970.666666672</v>
      </c>
      <c r="P201" s="32">
        <v>0.3</v>
      </c>
      <c r="R201" s="2">
        <v>29060000</v>
      </c>
      <c r="S201" s="32"/>
    </row>
    <row r="202" spans="1:19" ht="24" hidden="1" customHeight="1" x14ac:dyDescent="0.2">
      <c r="A202" s="13">
        <v>194</v>
      </c>
      <c r="B202" s="14" t="s">
        <v>5</v>
      </c>
      <c r="C202" s="14" t="s">
        <v>199</v>
      </c>
      <c r="D202" s="14" t="s">
        <v>227</v>
      </c>
      <c r="E202" s="15">
        <v>341130490020001</v>
      </c>
      <c r="F202" s="13">
        <v>43</v>
      </c>
      <c r="G202" s="13">
        <v>108</v>
      </c>
      <c r="H202" s="13">
        <v>151</v>
      </c>
      <c r="I202" s="11">
        <v>37089053.333333336</v>
      </c>
      <c r="J202" s="11">
        <v>33531040</v>
      </c>
      <c r="K202" s="11">
        <v>37089053.333333336</v>
      </c>
      <c r="L202" s="11">
        <v>33531040</v>
      </c>
      <c r="M202" s="11">
        <f t="shared" ref="M202:N265" si="6">K202*0.8</f>
        <v>29671242.666666672</v>
      </c>
      <c r="N202" s="11">
        <f t="shared" si="6"/>
        <v>26824832</v>
      </c>
      <c r="O202" s="93">
        <v>48215769.333333336</v>
      </c>
      <c r="P202" s="32">
        <v>0.3</v>
      </c>
      <c r="R202" s="2">
        <v>41850000</v>
      </c>
      <c r="S202" s="32"/>
    </row>
    <row r="203" spans="1:19" ht="24" hidden="1" customHeight="1" x14ac:dyDescent="0.2">
      <c r="A203" s="8">
        <v>195</v>
      </c>
      <c r="B203" s="9" t="s">
        <v>5</v>
      </c>
      <c r="C203" s="9" t="s">
        <v>199</v>
      </c>
      <c r="D203" s="9" t="s">
        <v>228</v>
      </c>
      <c r="E203" s="10">
        <v>134540490010001</v>
      </c>
      <c r="F203" s="8">
        <v>96</v>
      </c>
      <c r="G203" s="8">
        <v>200</v>
      </c>
      <c r="H203" s="8">
        <v>296</v>
      </c>
      <c r="I203" s="11">
        <v>95615620</v>
      </c>
      <c r="J203" s="11">
        <v>84197120</v>
      </c>
      <c r="K203" s="12">
        <v>95615620</v>
      </c>
      <c r="L203" s="12">
        <v>84197120</v>
      </c>
      <c r="M203" s="12">
        <f t="shared" si="6"/>
        <v>76492496</v>
      </c>
      <c r="N203" s="12">
        <f t="shared" si="6"/>
        <v>67357696</v>
      </c>
      <c r="O203" s="93">
        <v>124300306</v>
      </c>
      <c r="P203" s="32">
        <v>0.3</v>
      </c>
      <c r="R203" s="2">
        <v>81950000</v>
      </c>
      <c r="S203" s="32"/>
    </row>
    <row r="204" spans="1:19" ht="24" hidden="1" customHeight="1" x14ac:dyDescent="0.2">
      <c r="A204" s="13">
        <v>196</v>
      </c>
      <c r="B204" s="14" t="s">
        <v>5</v>
      </c>
      <c r="C204" s="14" t="s">
        <v>199</v>
      </c>
      <c r="D204" s="14" t="s">
        <v>229</v>
      </c>
      <c r="E204" s="15">
        <v>134530490020001</v>
      </c>
      <c r="F204" s="13">
        <v>25</v>
      </c>
      <c r="G204" s="13">
        <v>75</v>
      </c>
      <c r="H204" s="13">
        <v>100</v>
      </c>
      <c r="I204" s="11">
        <v>24044026.666666668</v>
      </c>
      <c r="J204" s="11">
        <v>21765120</v>
      </c>
      <c r="K204" s="11">
        <v>24044026.666666668</v>
      </c>
      <c r="L204" s="11">
        <v>21765120</v>
      </c>
      <c r="M204" s="11">
        <f t="shared" si="6"/>
        <v>19235221.333333336</v>
      </c>
      <c r="N204" s="11">
        <f t="shared" si="6"/>
        <v>17412096</v>
      </c>
      <c r="O204" s="93">
        <v>31257234.666666668</v>
      </c>
      <c r="P204" s="32">
        <v>0.3</v>
      </c>
      <c r="R204" s="2">
        <v>27740000</v>
      </c>
      <c r="S204" s="32"/>
    </row>
    <row r="205" spans="1:19" ht="24" hidden="1" customHeight="1" x14ac:dyDescent="0.2">
      <c r="A205" s="8">
        <v>197</v>
      </c>
      <c r="B205" s="9" t="s">
        <v>5</v>
      </c>
      <c r="C205" s="9" t="s">
        <v>199</v>
      </c>
      <c r="D205" s="9" t="s">
        <v>230</v>
      </c>
      <c r="E205" s="10">
        <v>134240490010001</v>
      </c>
      <c r="F205" s="8">
        <v>171</v>
      </c>
      <c r="G205" s="8">
        <v>89</v>
      </c>
      <c r="H205" s="8">
        <v>260</v>
      </c>
      <c r="I205" s="11">
        <v>74117533.333333328</v>
      </c>
      <c r="J205" s="11">
        <v>67365866.666666672</v>
      </c>
      <c r="K205" s="12">
        <f>I205+(I205*0.05)</f>
        <v>77823410</v>
      </c>
      <c r="L205" s="12">
        <f>J205+(J205*0.05)</f>
        <v>70734160</v>
      </c>
      <c r="M205" s="12">
        <f t="shared" si="6"/>
        <v>62258728</v>
      </c>
      <c r="N205" s="12">
        <f t="shared" si="6"/>
        <v>56587328</v>
      </c>
      <c r="O205" s="93">
        <v>101170433</v>
      </c>
      <c r="P205" s="32">
        <v>0.3</v>
      </c>
      <c r="R205" s="2">
        <v>71280000</v>
      </c>
      <c r="S205" s="32"/>
    </row>
    <row r="206" spans="1:19" ht="24" hidden="1" customHeight="1" x14ac:dyDescent="0.2">
      <c r="A206" s="13">
        <v>198</v>
      </c>
      <c r="B206" s="14" t="s">
        <v>5</v>
      </c>
      <c r="C206" s="14" t="s">
        <v>199</v>
      </c>
      <c r="D206" s="14" t="s">
        <v>231</v>
      </c>
      <c r="E206" s="15">
        <v>235140490010041</v>
      </c>
      <c r="F206" s="13">
        <v>5</v>
      </c>
      <c r="G206" s="13">
        <v>15</v>
      </c>
      <c r="H206" s="13">
        <v>20</v>
      </c>
      <c r="I206" s="11">
        <v>5838146.666666667</v>
      </c>
      <c r="J206" s="11">
        <v>5239066.666666666</v>
      </c>
      <c r="K206" s="11">
        <v>5838146.666666667</v>
      </c>
      <c r="L206" s="11">
        <v>5239066.666666666</v>
      </c>
      <c r="M206" s="11">
        <f t="shared" si="6"/>
        <v>4670517.333333334</v>
      </c>
      <c r="N206" s="11">
        <f t="shared" si="6"/>
        <v>4191253.333333333</v>
      </c>
      <c r="O206" s="93">
        <v>7589590.666666667</v>
      </c>
      <c r="P206" s="32">
        <v>0.3</v>
      </c>
      <c r="R206" s="2">
        <v>5540000</v>
      </c>
      <c r="S206" s="32"/>
    </row>
    <row r="207" spans="1:19" ht="24" hidden="1" customHeight="1" x14ac:dyDescent="0.2">
      <c r="A207" s="8">
        <v>199</v>
      </c>
      <c r="B207" s="9" t="s">
        <v>5</v>
      </c>
      <c r="C207" s="9" t="s">
        <v>199</v>
      </c>
      <c r="D207" s="9" t="s">
        <v>232</v>
      </c>
      <c r="E207" s="10">
        <v>235140490010051</v>
      </c>
      <c r="F207" s="8">
        <v>25</v>
      </c>
      <c r="G207" s="8">
        <v>15</v>
      </c>
      <c r="H207" s="8">
        <v>40</v>
      </c>
      <c r="I207" s="11">
        <v>13078700</v>
      </c>
      <c r="J207" s="11">
        <v>11424839.999999998</v>
      </c>
      <c r="K207" s="12">
        <v>13078700</v>
      </c>
      <c r="L207" s="12">
        <v>11424839.999999998</v>
      </c>
      <c r="M207" s="12">
        <f t="shared" si="6"/>
        <v>10462960</v>
      </c>
      <c r="N207" s="12">
        <f t="shared" si="6"/>
        <v>9139871.9999999981</v>
      </c>
      <c r="O207" s="93">
        <v>17002310</v>
      </c>
      <c r="P207" s="32">
        <v>0.3</v>
      </c>
      <c r="R207" s="2">
        <v>10970000</v>
      </c>
      <c r="S207" s="32"/>
    </row>
    <row r="208" spans="1:19" ht="24" hidden="1" customHeight="1" x14ac:dyDescent="0.2">
      <c r="A208" s="13">
        <v>200</v>
      </c>
      <c r="B208" s="14" t="s">
        <v>5</v>
      </c>
      <c r="C208" s="14" t="s">
        <v>199</v>
      </c>
      <c r="D208" s="14" t="s">
        <v>233</v>
      </c>
      <c r="E208" s="15" t="s">
        <v>234</v>
      </c>
      <c r="F208" s="13">
        <v>120</v>
      </c>
      <c r="G208" s="13">
        <v>64</v>
      </c>
      <c r="H208" s="13">
        <v>184</v>
      </c>
      <c r="I208" s="11">
        <v>38334720</v>
      </c>
      <c r="J208" s="11">
        <v>34566560</v>
      </c>
      <c r="K208" s="11">
        <v>38334720</v>
      </c>
      <c r="L208" s="11">
        <v>34566560</v>
      </c>
      <c r="M208" s="11">
        <f t="shared" si="6"/>
        <v>30667776</v>
      </c>
      <c r="N208" s="11">
        <f t="shared" si="6"/>
        <v>27653248</v>
      </c>
      <c r="O208" s="93">
        <v>49835136</v>
      </c>
      <c r="P208" s="32">
        <v>0.3</v>
      </c>
      <c r="R208" s="2">
        <v>50450000</v>
      </c>
      <c r="S208" s="32"/>
    </row>
    <row r="209" spans="1:23" ht="24" hidden="1" customHeight="1" x14ac:dyDescent="0.2">
      <c r="A209" s="8">
        <v>201</v>
      </c>
      <c r="B209" s="9" t="s">
        <v>5</v>
      </c>
      <c r="C209" s="9" t="s">
        <v>199</v>
      </c>
      <c r="D209" s="9" t="s">
        <v>235</v>
      </c>
      <c r="E209" s="10">
        <v>341330490010001</v>
      </c>
      <c r="F209" s="8">
        <v>63</v>
      </c>
      <c r="G209" s="8">
        <v>166</v>
      </c>
      <c r="H209" s="8">
        <v>229</v>
      </c>
      <c r="I209" s="11">
        <v>60687613.333333336</v>
      </c>
      <c r="J209" s="11">
        <v>55253440</v>
      </c>
      <c r="K209" s="12">
        <v>60687613.333333336</v>
      </c>
      <c r="L209" s="12">
        <v>55253440</v>
      </c>
      <c r="M209" s="12">
        <f t="shared" si="6"/>
        <v>48550090.666666672</v>
      </c>
      <c r="N209" s="12">
        <f t="shared" si="6"/>
        <v>44202752</v>
      </c>
      <c r="O209" s="93">
        <v>78893897.333333343</v>
      </c>
      <c r="P209" s="32">
        <v>0.3</v>
      </c>
      <c r="R209" s="2">
        <v>63490000</v>
      </c>
      <c r="S209" s="32"/>
    </row>
    <row r="210" spans="1:23" ht="24" hidden="1" customHeight="1" x14ac:dyDescent="0.2">
      <c r="A210" s="13">
        <v>202</v>
      </c>
      <c r="B210" s="14" t="s">
        <v>5</v>
      </c>
      <c r="C210" s="14" t="s">
        <v>199</v>
      </c>
      <c r="D210" s="14" t="s">
        <v>236</v>
      </c>
      <c r="E210" s="15">
        <v>341330490020001</v>
      </c>
      <c r="F210" s="13">
        <v>54</v>
      </c>
      <c r="G210" s="13">
        <v>126</v>
      </c>
      <c r="H210" s="13">
        <v>180</v>
      </c>
      <c r="I210" s="11">
        <v>43777026.666666664</v>
      </c>
      <c r="J210" s="11">
        <v>39528480</v>
      </c>
      <c r="K210" s="11">
        <v>43777026.666666664</v>
      </c>
      <c r="L210" s="11">
        <v>39528480</v>
      </c>
      <c r="M210" s="11">
        <f t="shared" si="6"/>
        <v>35021621.333333336</v>
      </c>
      <c r="N210" s="11">
        <f t="shared" si="6"/>
        <v>31622784</v>
      </c>
      <c r="O210" s="93">
        <v>56910134.666666664</v>
      </c>
      <c r="P210" s="32">
        <v>0.3</v>
      </c>
      <c r="R210" s="2">
        <v>49870000</v>
      </c>
      <c r="S210" s="32"/>
    </row>
    <row r="211" spans="1:23" ht="24" hidden="1" customHeight="1" x14ac:dyDescent="0.2">
      <c r="A211" s="8">
        <v>203</v>
      </c>
      <c r="B211" s="9" t="s">
        <v>5</v>
      </c>
      <c r="C211" s="9" t="s">
        <v>199</v>
      </c>
      <c r="D211" s="9" t="s">
        <v>237</v>
      </c>
      <c r="E211" s="10">
        <v>234140490010001</v>
      </c>
      <c r="F211" s="8">
        <v>63</v>
      </c>
      <c r="G211" s="8">
        <v>135</v>
      </c>
      <c r="H211" s="8">
        <v>198</v>
      </c>
      <c r="I211" s="11">
        <v>56433253.333333336</v>
      </c>
      <c r="J211" s="11">
        <v>51270480</v>
      </c>
      <c r="K211" s="12">
        <f>I211+(I211*0.05)</f>
        <v>59254916</v>
      </c>
      <c r="L211" s="12">
        <f>J211+(J211*0.05)</f>
        <v>53834004</v>
      </c>
      <c r="M211" s="12">
        <f t="shared" si="6"/>
        <v>47403932.800000004</v>
      </c>
      <c r="N211" s="12">
        <f t="shared" si="6"/>
        <v>43067203.200000003</v>
      </c>
      <c r="O211" s="93">
        <v>77031390.799999997</v>
      </c>
      <c r="P211" s="32">
        <v>0.3</v>
      </c>
      <c r="R211" s="2">
        <v>54820000</v>
      </c>
      <c r="S211" s="32"/>
    </row>
    <row r="212" spans="1:23" ht="24" hidden="1" customHeight="1" x14ac:dyDescent="0.2">
      <c r="A212" s="13">
        <v>204</v>
      </c>
      <c r="B212" s="14" t="s">
        <v>5</v>
      </c>
      <c r="C212" s="14" t="s">
        <v>199</v>
      </c>
      <c r="D212" s="14" t="s">
        <v>238</v>
      </c>
      <c r="E212" s="15">
        <v>234240490010002</v>
      </c>
      <c r="F212" s="13">
        <v>56</v>
      </c>
      <c r="G212" s="13">
        <v>144</v>
      </c>
      <c r="H212" s="13">
        <v>200</v>
      </c>
      <c r="I212" s="11">
        <v>54254266.666666664</v>
      </c>
      <c r="J212" s="11">
        <v>49021520</v>
      </c>
      <c r="K212" s="11">
        <f>I212+(I212*0.05)</f>
        <v>56966980</v>
      </c>
      <c r="L212" s="11">
        <f>J212+(J212*0.05)</f>
        <v>51472596</v>
      </c>
      <c r="M212" s="11">
        <f t="shared" si="6"/>
        <v>45573584</v>
      </c>
      <c r="N212" s="11">
        <f t="shared" si="6"/>
        <v>41178076.800000004</v>
      </c>
      <c r="O212" s="93">
        <v>74057074</v>
      </c>
      <c r="P212" s="32">
        <v>0.3</v>
      </c>
      <c r="R212" s="2">
        <v>55440000</v>
      </c>
      <c r="S212" s="32"/>
    </row>
    <row r="213" spans="1:23" ht="24" hidden="1" customHeight="1" x14ac:dyDescent="0.2">
      <c r="A213" s="8">
        <v>205</v>
      </c>
      <c r="B213" s="9" t="s">
        <v>5</v>
      </c>
      <c r="C213" s="9" t="s">
        <v>199</v>
      </c>
      <c r="D213" s="9" t="s">
        <v>239</v>
      </c>
      <c r="E213" s="10">
        <v>432220490010001</v>
      </c>
      <c r="F213" s="8">
        <v>38</v>
      </c>
      <c r="G213" s="8">
        <v>66</v>
      </c>
      <c r="H213" s="8">
        <v>104</v>
      </c>
      <c r="I213" s="11">
        <v>21778560</v>
      </c>
      <c r="J213" s="11">
        <v>19565120</v>
      </c>
      <c r="K213" s="12">
        <v>21778560</v>
      </c>
      <c r="L213" s="12">
        <v>19565120</v>
      </c>
      <c r="M213" s="12">
        <f t="shared" si="6"/>
        <v>17422848</v>
      </c>
      <c r="N213" s="12">
        <f t="shared" si="6"/>
        <v>15652096</v>
      </c>
      <c r="O213" s="93">
        <v>28312128</v>
      </c>
      <c r="P213" s="32">
        <v>0.3</v>
      </c>
      <c r="R213" s="2">
        <v>28750000</v>
      </c>
      <c r="S213" s="32"/>
    </row>
    <row r="214" spans="1:23" ht="24" hidden="1" customHeight="1" x14ac:dyDescent="0.2">
      <c r="A214" s="13">
        <v>206</v>
      </c>
      <c r="B214" s="14" t="s">
        <v>5</v>
      </c>
      <c r="C214" s="14" t="s">
        <v>199</v>
      </c>
      <c r="D214" s="14" t="s">
        <v>240</v>
      </c>
      <c r="E214" s="15">
        <v>341130490010001</v>
      </c>
      <c r="F214" s="13">
        <v>26</v>
      </c>
      <c r="G214" s="13">
        <v>74</v>
      </c>
      <c r="H214" s="13">
        <v>100</v>
      </c>
      <c r="I214" s="11">
        <v>24690853.333333332</v>
      </c>
      <c r="J214" s="11">
        <v>22272160</v>
      </c>
      <c r="K214" s="11">
        <v>24690853.333333332</v>
      </c>
      <c r="L214" s="11">
        <v>22272160</v>
      </c>
      <c r="M214" s="11">
        <f t="shared" si="6"/>
        <v>19752682.666666668</v>
      </c>
      <c r="N214" s="11">
        <f t="shared" si="6"/>
        <v>17817728</v>
      </c>
      <c r="O214" s="93">
        <v>32098109.333333332</v>
      </c>
      <c r="P214" s="32">
        <v>0.3</v>
      </c>
      <c r="R214" s="2">
        <v>27730000</v>
      </c>
      <c r="S214" s="32"/>
    </row>
    <row r="215" spans="1:23" ht="24" hidden="1" customHeight="1" x14ac:dyDescent="0.2">
      <c r="A215" s="8">
        <v>207</v>
      </c>
      <c r="B215" s="9" t="s">
        <v>5</v>
      </c>
      <c r="C215" s="9" t="s">
        <v>199</v>
      </c>
      <c r="D215" s="9" t="s">
        <v>241</v>
      </c>
      <c r="E215" s="10">
        <v>524920490010001</v>
      </c>
      <c r="F215" s="8">
        <v>26</v>
      </c>
      <c r="G215" s="8">
        <v>79</v>
      </c>
      <c r="H215" s="8">
        <v>105</v>
      </c>
      <c r="I215" s="11">
        <v>22034880</v>
      </c>
      <c r="J215" s="11">
        <v>19784720</v>
      </c>
      <c r="K215" s="12">
        <v>22034880</v>
      </c>
      <c r="L215" s="12">
        <v>19784720</v>
      </c>
      <c r="M215" s="12">
        <f t="shared" si="6"/>
        <v>17627904</v>
      </c>
      <c r="N215" s="12">
        <f t="shared" si="6"/>
        <v>15827776</v>
      </c>
      <c r="O215" s="93">
        <v>28645344</v>
      </c>
      <c r="P215" s="32">
        <v>0.3</v>
      </c>
      <c r="R215" s="2">
        <v>29130000</v>
      </c>
      <c r="S215" s="32"/>
    </row>
    <row r="216" spans="1:23" ht="24" hidden="1" customHeight="1" x14ac:dyDescent="0.2">
      <c r="A216" s="13">
        <v>208</v>
      </c>
      <c r="B216" s="14" t="s">
        <v>5</v>
      </c>
      <c r="C216" s="14" t="s">
        <v>199</v>
      </c>
      <c r="D216" s="14" t="s">
        <v>242</v>
      </c>
      <c r="E216" s="15">
        <v>242340490010001</v>
      </c>
      <c r="F216" s="13">
        <v>118</v>
      </c>
      <c r="G216" s="13">
        <v>265</v>
      </c>
      <c r="H216" s="13">
        <v>383</v>
      </c>
      <c r="I216" s="11">
        <v>109620320</v>
      </c>
      <c r="J216" s="11">
        <v>99696746.666666672</v>
      </c>
      <c r="K216" s="11">
        <v>109620320</v>
      </c>
      <c r="L216" s="11">
        <v>99696746.666666672</v>
      </c>
      <c r="M216" s="11">
        <f t="shared" si="6"/>
        <v>87696256</v>
      </c>
      <c r="N216" s="11">
        <f t="shared" si="6"/>
        <v>79757397.333333343</v>
      </c>
      <c r="O216" s="93">
        <v>142506416</v>
      </c>
      <c r="P216" s="32">
        <v>0.3</v>
      </c>
      <c r="R216" s="2">
        <v>106080000</v>
      </c>
      <c r="S216" s="32"/>
    </row>
    <row r="217" spans="1:23" ht="24" hidden="1" customHeight="1" x14ac:dyDescent="0.2">
      <c r="A217" s="8">
        <v>209</v>
      </c>
      <c r="B217" s="9" t="s">
        <v>5</v>
      </c>
      <c r="C217" s="9" t="s">
        <v>199</v>
      </c>
      <c r="D217" s="9" t="s">
        <v>243</v>
      </c>
      <c r="E217" s="10">
        <v>235140490010071</v>
      </c>
      <c r="F217" s="8">
        <v>18</v>
      </c>
      <c r="G217" s="8">
        <v>32</v>
      </c>
      <c r="H217" s="8">
        <v>50</v>
      </c>
      <c r="I217" s="11">
        <v>14336573.333333334</v>
      </c>
      <c r="J217" s="11">
        <v>12981440</v>
      </c>
      <c r="K217" s="12">
        <v>14336573.333333334</v>
      </c>
      <c r="L217" s="12">
        <v>12981440</v>
      </c>
      <c r="M217" s="12">
        <f t="shared" si="6"/>
        <v>11469258.666666668</v>
      </c>
      <c r="N217" s="12">
        <f t="shared" si="6"/>
        <v>10385152</v>
      </c>
      <c r="O217" s="93">
        <v>18637545.333333336</v>
      </c>
      <c r="P217" s="32">
        <v>0.3</v>
      </c>
      <c r="R217" s="2">
        <v>13820000</v>
      </c>
      <c r="S217" s="32"/>
    </row>
    <row r="218" spans="1:23" ht="24" customHeight="1" x14ac:dyDescent="0.2">
      <c r="A218" s="13">
        <v>210</v>
      </c>
      <c r="B218" s="14" t="s">
        <v>5</v>
      </c>
      <c r="C218" s="14" t="s">
        <v>244</v>
      </c>
      <c r="D218" s="14" t="s">
        <v>245</v>
      </c>
      <c r="E218" s="15" t="s">
        <v>246</v>
      </c>
      <c r="F218" s="13">
        <v>20</v>
      </c>
      <c r="G218" s="13">
        <v>110</v>
      </c>
      <c r="H218" s="13">
        <v>130</v>
      </c>
      <c r="I218" s="11">
        <v>28306400</v>
      </c>
      <c r="J218" s="11">
        <v>25358666.666666668</v>
      </c>
      <c r="K218" s="11">
        <v>28306400</v>
      </c>
      <c r="L218" s="11">
        <v>25358666.666666668</v>
      </c>
      <c r="M218" s="11">
        <f t="shared" si="6"/>
        <v>22645120</v>
      </c>
      <c r="N218" s="11">
        <f t="shared" si="6"/>
        <v>20286933.333333336</v>
      </c>
      <c r="O218" s="101">
        <v>85000000</v>
      </c>
      <c r="P218" s="69">
        <f>(O218-K218)/K218</f>
        <v>2.0028544781392195</v>
      </c>
      <c r="R218" s="2">
        <v>36170000</v>
      </c>
      <c r="S218" s="98">
        <f t="shared" ref="S218:S219" si="7">K218+K218*30%</f>
        <v>36798320</v>
      </c>
      <c r="U218" s="3">
        <v>100</v>
      </c>
      <c r="V218" s="3">
        <v>130</v>
      </c>
      <c r="W218" s="69">
        <f>((V218-R218)/100*R218)/100</f>
        <v>-130826419790</v>
      </c>
    </row>
    <row r="219" spans="1:23" ht="24" customHeight="1" x14ac:dyDescent="0.25">
      <c r="A219" s="8">
        <v>211</v>
      </c>
      <c r="B219" s="9" t="s">
        <v>5</v>
      </c>
      <c r="C219" s="9" t="s">
        <v>244</v>
      </c>
      <c r="D219" s="9" t="s">
        <v>247</v>
      </c>
      <c r="E219" s="10" t="s">
        <v>248</v>
      </c>
      <c r="F219" s="8">
        <v>10</v>
      </c>
      <c r="G219" s="8">
        <v>30</v>
      </c>
      <c r="H219" s="8">
        <v>40</v>
      </c>
      <c r="I219" s="11">
        <v>9828480</v>
      </c>
      <c r="J219" s="11">
        <v>8494480</v>
      </c>
      <c r="K219" s="12">
        <v>9828480</v>
      </c>
      <c r="L219" s="12">
        <v>8494480</v>
      </c>
      <c r="M219" s="12">
        <f t="shared" si="6"/>
        <v>7862784</v>
      </c>
      <c r="N219" s="12">
        <f t="shared" si="6"/>
        <v>6795584</v>
      </c>
      <c r="O219" s="101">
        <v>50000000</v>
      </c>
      <c r="P219" s="69">
        <f t="shared" ref="P219:P233" si="8">(O219-K219)/K219</f>
        <v>4.0872566256430289</v>
      </c>
      <c r="Q219" s="66"/>
      <c r="R219" s="2">
        <v>11090000</v>
      </c>
      <c r="S219" s="98">
        <f t="shared" si="7"/>
        <v>12777024</v>
      </c>
    </row>
    <row r="220" spans="1:23" ht="24" hidden="1" customHeight="1" x14ac:dyDescent="0.25">
      <c r="A220" s="13">
        <v>212</v>
      </c>
      <c r="B220" s="14" t="s">
        <v>5</v>
      </c>
      <c r="C220" s="14" t="s">
        <v>244</v>
      </c>
      <c r="D220" s="14" t="s">
        <v>249</v>
      </c>
      <c r="E220" s="15" t="s">
        <v>250</v>
      </c>
      <c r="F220" s="13">
        <v>105</v>
      </c>
      <c r="G220" s="13">
        <v>287</v>
      </c>
      <c r="H220" s="13">
        <v>392</v>
      </c>
      <c r="I220" s="11">
        <v>82560640</v>
      </c>
      <c r="J220" s="11">
        <v>75092773.333333328</v>
      </c>
      <c r="K220" s="11">
        <v>82560640</v>
      </c>
      <c r="L220" s="11">
        <v>75092773.333333328</v>
      </c>
      <c r="M220" s="11">
        <f t="shared" si="6"/>
        <v>66048512</v>
      </c>
      <c r="N220" s="11">
        <f t="shared" si="6"/>
        <v>60074218.666666664</v>
      </c>
      <c r="O220" s="94"/>
      <c r="P220" s="69">
        <f t="shared" si="8"/>
        <v>-1</v>
      </c>
      <c r="Q220" s="66"/>
      <c r="R220" s="2">
        <v>108700000</v>
      </c>
      <c r="S220" s="32"/>
      <c r="T220" s="69">
        <f>((S220-O220)/100*O220)/100</f>
        <v>0</v>
      </c>
    </row>
    <row r="221" spans="1:23" ht="24" customHeight="1" x14ac:dyDescent="0.2">
      <c r="A221" s="8">
        <v>213</v>
      </c>
      <c r="B221" s="9" t="s">
        <v>5</v>
      </c>
      <c r="C221" s="9" t="s">
        <v>244</v>
      </c>
      <c r="D221" s="9" t="s">
        <v>251</v>
      </c>
      <c r="E221" s="10">
        <v>512020670050061</v>
      </c>
      <c r="F221" s="8">
        <v>23</v>
      </c>
      <c r="G221" s="8">
        <v>8</v>
      </c>
      <c r="H221" s="8">
        <v>31</v>
      </c>
      <c r="I221" s="11">
        <v>6764960</v>
      </c>
      <c r="J221" s="11">
        <v>6140986.666666667</v>
      </c>
      <c r="K221" s="12">
        <v>6764960</v>
      </c>
      <c r="L221" s="12">
        <v>6140986.666666667</v>
      </c>
      <c r="M221" s="12">
        <f t="shared" si="6"/>
        <v>5411968</v>
      </c>
      <c r="N221" s="12">
        <f t="shared" si="6"/>
        <v>4912789.333333334</v>
      </c>
      <c r="O221" s="101">
        <v>50000000</v>
      </c>
      <c r="P221" s="69">
        <f t="shared" si="8"/>
        <v>6.3910267023012697</v>
      </c>
      <c r="R221" s="2">
        <v>8470000</v>
      </c>
      <c r="S221" s="98">
        <f t="shared" ref="S221:S224" si="9">K221+K221*30%</f>
        <v>8794448</v>
      </c>
    </row>
    <row r="222" spans="1:23" ht="24" customHeight="1" x14ac:dyDescent="0.25">
      <c r="A222" s="13">
        <v>214</v>
      </c>
      <c r="B222" s="14" t="s">
        <v>5</v>
      </c>
      <c r="C222" s="14" t="s">
        <v>244</v>
      </c>
      <c r="D222" s="14" t="s">
        <v>252</v>
      </c>
      <c r="E222" s="15">
        <v>512020670050001</v>
      </c>
      <c r="F222" s="13">
        <v>70</v>
      </c>
      <c r="G222" s="13">
        <v>180</v>
      </c>
      <c r="H222" s="13">
        <v>250</v>
      </c>
      <c r="I222" s="11">
        <v>57280800</v>
      </c>
      <c r="J222" s="11">
        <v>51324400</v>
      </c>
      <c r="K222" s="11">
        <v>57280800</v>
      </c>
      <c r="L222" s="11">
        <v>51324400</v>
      </c>
      <c r="M222" s="11">
        <f t="shared" si="6"/>
        <v>45824640</v>
      </c>
      <c r="N222" s="11">
        <f t="shared" si="6"/>
        <v>41059520</v>
      </c>
      <c r="O222" s="101">
        <v>84000000</v>
      </c>
      <c r="P222" s="69">
        <f t="shared" si="8"/>
        <v>0.46645996564293796</v>
      </c>
      <c r="Q222" s="66"/>
      <c r="R222" s="2">
        <v>69300000</v>
      </c>
      <c r="S222" s="98">
        <f t="shared" si="9"/>
        <v>74465040</v>
      </c>
      <c r="V222" s="3">
        <f>(U218-V218)/100*U218</f>
        <v>-30</v>
      </c>
    </row>
    <row r="223" spans="1:23" ht="24" customHeight="1" x14ac:dyDescent="0.25">
      <c r="A223" s="8">
        <v>215</v>
      </c>
      <c r="B223" s="9" t="s">
        <v>5</v>
      </c>
      <c r="C223" s="9" t="s">
        <v>244</v>
      </c>
      <c r="D223" s="9" t="s">
        <v>253</v>
      </c>
      <c r="E223" s="10">
        <v>512020670040001</v>
      </c>
      <c r="F223" s="8">
        <v>29</v>
      </c>
      <c r="G223" s="8">
        <v>76</v>
      </c>
      <c r="H223" s="8">
        <v>105</v>
      </c>
      <c r="I223" s="11">
        <v>24048800</v>
      </c>
      <c r="J223" s="11">
        <v>21636666.666666668</v>
      </c>
      <c r="K223" s="12">
        <v>24048800</v>
      </c>
      <c r="L223" s="12">
        <v>21636666.666666668</v>
      </c>
      <c r="M223" s="12">
        <f t="shared" si="6"/>
        <v>19239040</v>
      </c>
      <c r="N223" s="12">
        <f t="shared" si="6"/>
        <v>17309333.333333336</v>
      </c>
      <c r="O223" s="101">
        <v>71000000</v>
      </c>
      <c r="P223" s="69">
        <f t="shared" si="8"/>
        <v>1.9523302618010046</v>
      </c>
      <c r="Q223" s="66"/>
      <c r="R223" s="2">
        <v>29110000</v>
      </c>
      <c r="S223" s="98">
        <f t="shared" si="9"/>
        <v>31263440</v>
      </c>
    </row>
    <row r="224" spans="1:23" ht="24" customHeight="1" x14ac:dyDescent="0.25">
      <c r="A224" s="13">
        <v>216</v>
      </c>
      <c r="B224" s="14" t="s">
        <v>5</v>
      </c>
      <c r="C224" s="14" t="s">
        <v>244</v>
      </c>
      <c r="D224" s="14" t="s">
        <v>254</v>
      </c>
      <c r="E224" s="15">
        <v>512020670060001</v>
      </c>
      <c r="F224" s="13">
        <v>27</v>
      </c>
      <c r="G224" s="13">
        <v>169</v>
      </c>
      <c r="H224" s="13">
        <v>196</v>
      </c>
      <c r="I224" s="11">
        <v>44762400</v>
      </c>
      <c r="J224" s="11">
        <v>39797520</v>
      </c>
      <c r="K224" s="11">
        <f>I224+(I224*0.05)</f>
        <v>47000520</v>
      </c>
      <c r="L224" s="11">
        <f>J224+(J224*0.05)</f>
        <v>41787396</v>
      </c>
      <c r="M224" s="11">
        <f t="shared" si="6"/>
        <v>37600416</v>
      </c>
      <c r="N224" s="11">
        <f t="shared" si="6"/>
        <v>33429916.800000001</v>
      </c>
      <c r="O224" s="101">
        <v>85000000</v>
      </c>
      <c r="P224" s="69">
        <f t="shared" si="8"/>
        <v>0.80849062946537609</v>
      </c>
      <c r="Q224" s="66"/>
      <c r="R224" s="2">
        <v>54560000</v>
      </c>
      <c r="S224" s="98">
        <f t="shared" si="9"/>
        <v>61100676</v>
      </c>
    </row>
    <row r="225" spans="1:20" ht="24" hidden="1" customHeight="1" x14ac:dyDescent="0.25">
      <c r="A225" s="8">
        <v>217</v>
      </c>
      <c r="B225" s="9" t="s">
        <v>5</v>
      </c>
      <c r="C225" s="9" t="s">
        <v>244</v>
      </c>
      <c r="D225" s="9" t="s">
        <v>255</v>
      </c>
      <c r="E225" s="10">
        <v>512020670090001</v>
      </c>
      <c r="F225" s="8">
        <v>104</v>
      </c>
      <c r="G225" s="8">
        <v>235</v>
      </c>
      <c r="H225" s="8">
        <v>339</v>
      </c>
      <c r="I225" s="11">
        <v>71525760</v>
      </c>
      <c r="J225" s="11">
        <v>65140800</v>
      </c>
      <c r="K225" s="12">
        <v>71525760</v>
      </c>
      <c r="L225" s="12">
        <v>65140800</v>
      </c>
      <c r="M225" s="12">
        <f t="shared" si="6"/>
        <v>57220608</v>
      </c>
      <c r="N225" s="12">
        <f t="shared" si="6"/>
        <v>52112640</v>
      </c>
      <c r="O225" s="94"/>
      <c r="P225" s="69">
        <v>0.3</v>
      </c>
      <c r="Q225" s="66"/>
      <c r="R225" s="2">
        <v>93900000</v>
      </c>
      <c r="S225" s="32"/>
    </row>
    <row r="226" spans="1:20" ht="24" hidden="1" customHeight="1" x14ac:dyDescent="0.2">
      <c r="A226" s="13">
        <v>218</v>
      </c>
      <c r="B226" s="14" t="s">
        <v>5</v>
      </c>
      <c r="C226" s="14" t="s">
        <v>244</v>
      </c>
      <c r="D226" s="14" t="s">
        <v>256</v>
      </c>
      <c r="E226" s="15">
        <v>512020670140001</v>
      </c>
      <c r="F226" s="13">
        <v>48</v>
      </c>
      <c r="G226" s="13">
        <v>142</v>
      </c>
      <c r="H226" s="13">
        <v>190</v>
      </c>
      <c r="I226" s="11">
        <v>42201280</v>
      </c>
      <c r="J226" s="11">
        <v>38458773.333333336</v>
      </c>
      <c r="K226" s="11">
        <v>42201280</v>
      </c>
      <c r="L226" s="11">
        <v>38458773.333333336</v>
      </c>
      <c r="M226" s="11">
        <f t="shared" si="6"/>
        <v>33761024</v>
      </c>
      <c r="N226" s="11">
        <f t="shared" si="6"/>
        <v>30767018.666666672</v>
      </c>
      <c r="O226" s="94"/>
      <c r="P226" s="69">
        <v>0.3</v>
      </c>
      <c r="R226" s="2">
        <v>52710000</v>
      </c>
      <c r="S226" s="32"/>
    </row>
    <row r="227" spans="1:20" ht="24" hidden="1" customHeight="1" x14ac:dyDescent="0.2">
      <c r="A227" s="8">
        <v>219</v>
      </c>
      <c r="B227" s="9" t="s">
        <v>5</v>
      </c>
      <c r="C227" s="9" t="s">
        <v>244</v>
      </c>
      <c r="D227" s="9" t="s">
        <v>257</v>
      </c>
      <c r="E227" s="10">
        <v>512020670150001</v>
      </c>
      <c r="F227" s="8">
        <v>25</v>
      </c>
      <c r="G227" s="8">
        <v>65</v>
      </c>
      <c r="H227" s="8">
        <v>90</v>
      </c>
      <c r="I227" s="11">
        <v>19719520</v>
      </c>
      <c r="J227" s="11">
        <v>17930853.333333332</v>
      </c>
      <c r="K227" s="12">
        <v>19719520</v>
      </c>
      <c r="L227" s="12">
        <v>17930853.333333332</v>
      </c>
      <c r="M227" s="12">
        <f t="shared" si="6"/>
        <v>15775616</v>
      </c>
      <c r="N227" s="12">
        <f t="shared" si="6"/>
        <v>14344682.666666666</v>
      </c>
      <c r="O227" s="94"/>
      <c r="P227" s="69">
        <v>0.3</v>
      </c>
      <c r="R227" s="2">
        <v>24950000</v>
      </c>
      <c r="S227" s="32"/>
      <c r="T227" s="2" t="e">
        <f>_xlfn.PERCENTRANK.EXC(K224,)</f>
        <v>#N/A</v>
      </c>
    </row>
    <row r="228" spans="1:20" ht="24" customHeight="1" x14ac:dyDescent="0.2">
      <c r="A228" s="13">
        <v>220</v>
      </c>
      <c r="B228" s="14" t="s">
        <v>5</v>
      </c>
      <c r="C228" s="14" t="s">
        <v>244</v>
      </c>
      <c r="D228" s="14" t="s">
        <v>258</v>
      </c>
      <c r="E228" s="15">
        <v>512020670170001</v>
      </c>
      <c r="F228" s="13">
        <v>58</v>
      </c>
      <c r="G228" s="13">
        <v>136</v>
      </c>
      <c r="H228" s="13">
        <v>194</v>
      </c>
      <c r="I228" s="11">
        <v>43764000</v>
      </c>
      <c r="J228" s="11">
        <v>39081680</v>
      </c>
      <c r="K228" s="11">
        <f>I228+(I228*0.05)</f>
        <v>45952200</v>
      </c>
      <c r="L228" s="11">
        <f>J228+(J228*0.05)</f>
        <v>41035764</v>
      </c>
      <c r="M228" s="11">
        <f t="shared" si="6"/>
        <v>36761760</v>
      </c>
      <c r="N228" s="11">
        <f t="shared" si="6"/>
        <v>32828611.200000003</v>
      </c>
      <c r="O228" s="101">
        <v>85000000</v>
      </c>
      <c r="P228" s="69">
        <f t="shared" si="8"/>
        <v>0.84974821662510169</v>
      </c>
      <c r="R228" s="2">
        <v>53750000</v>
      </c>
      <c r="S228" s="98">
        <f t="shared" ref="S228:S233" si="10">K228+K228*30%</f>
        <v>59737860</v>
      </c>
    </row>
    <row r="229" spans="1:20" ht="24" customHeight="1" x14ac:dyDescent="0.25">
      <c r="A229" s="8">
        <v>221</v>
      </c>
      <c r="B229" s="9" t="s">
        <v>5</v>
      </c>
      <c r="C229" s="9" t="s">
        <v>244</v>
      </c>
      <c r="D229" s="9" t="s">
        <v>259</v>
      </c>
      <c r="E229" s="10">
        <v>512020670050031</v>
      </c>
      <c r="F229" s="8">
        <v>10</v>
      </c>
      <c r="G229" s="8">
        <v>30</v>
      </c>
      <c r="H229" s="8">
        <v>40</v>
      </c>
      <c r="I229" s="11">
        <v>8809280</v>
      </c>
      <c r="J229" s="11">
        <v>7993866.666666667</v>
      </c>
      <c r="K229" s="12">
        <v>8809280</v>
      </c>
      <c r="L229" s="12">
        <v>7993866.666666667</v>
      </c>
      <c r="M229" s="12">
        <f t="shared" si="6"/>
        <v>7047424</v>
      </c>
      <c r="N229" s="12">
        <f t="shared" si="6"/>
        <v>6395093.333333334</v>
      </c>
      <c r="O229" s="101">
        <v>50000000</v>
      </c>
      <c r="P229" s="69">
        <f t="shared" si="8"/>
        <v>4.6758327581822803</v>
      </c>
      <c r="Q229" s="66"/>
      <c r="R229" s="2">
        <v>11090000</v>
      </c>
      <c r="S229" s="98">
        <f t="shared" si="10"/>
        <v>11452064</v>
      </c>
    </row>
    <row r="230" spans="1:20" ht="24" customHeight="1" x14ac:dyDescent="0.2">
      <c r="A230" s="13">
        <v>222</v>
      </c>
      <c r="B230" s="14" t="s">
        <v>5</v>
      </c>
      <c r="C230" s="14" t="s">
        <v>244</v>
      </c>
      <c r="D230" s="14" t="s">
        <v>260</v>
      </c>
      <c r="E230" s="15">
        <v>512020670050072</v>
      </c>
      <c r="F230" s="13">
        <v>12</v>
      </c>
      <c r="G230" s="13">
        <v>43</v>
      </c>
      <c r="H230" s="13">
        <v>55</v>
      </c>
      <c r="I230" s="11">
        <v>11926080</v>
      </c>
      <c r="J230" s="11">
        <v>10858160</v>
      </c>
      <c r="K230" s="11">
        <v>11926080</v>
      </c>
      <c r="L230" s="11">
        <v>10858160</v>
      </c>
      <c r="M230" s="11">
        <f t="shared" si="6"/>
        <v>9540864</v>
      </c>
      <c r="N230" s="11">
        <f t="shared" si="6"/>
        <v>8686528</v>
      </c>
      <c r="O230" s="101">
        <v>70000000</v>
      </c>
      <c r="P230" s="69">
        <f t="shared" si="8"/>
        <v>4.8694893879631866</v>
      </c>
      <c r="R230" s="2">
        <v>15270000</v>
      </c>
      <c r="S230" s="98">
        <f t="shared" si="10"/>
        <v>15503904</v>
      </c>
    </row>
    <row r="231" spans="1:20" ht="24" customHeight="1" x14ac:dyDescent="0.25">
      <c r="A231" s="8">
        <v>223</v>
      </c>
      <c r="B231" s="9" t="s">
        <v>5</v>
      </c>
      <c r="C231" s="9" t="s">
        <v>244</v>
      </c>
      <c r="D231" s="9" t="s">
        <v>261</v>
      </c>
      <c r="E231" s="10">
        <v>512020670050081</v>
      </c>
      <c r="F231" s="8">
        <v>8</v>
      </c>
      <c r="G231" s="8">
        <v>56</v>
      </c>
      <c r="H231" s="8">
        <v>64</v>
      </c>
      <c r="I231" s="11">
        <v>14073280</v>
      </c>
      <c r="J231" s="11">
        <v>12856853.333333334</v>
      </c>
      <c r="K231" s="12">
        <v>14073280</v>
      </c>
      <c r="L231" s="12">
        <v>12856853.333333334</v>
      </c>
      <c r="M231" s="12">
        <f t="shared" si="6"/>
        <v>11258624</v>
      </c>
      <c r="N231" s="12">
        <f t="shared" si="6"/>
        <v>10285482.666666668</v>
      </c>
      <c r="O231" s="101">
        <v>74000000</v>
      </c>
      <c r="P231" s="69">
        <f t="shared" si="8"/>
        <v>4.2581914095363693</v>
      </c>
      <c r="Q231" s="66"/>
      <c r="R231" s="2">
        <v>17820000</v>
      </c>
      <c r="S231" s="98">
        <f t="shared" si="10"/>
        <v>18295264</v>
      </c>
    </row>
    <row r="232" spans="1:20" ht="24" customHeight="1" x14ac:dyDescent="0.25">
      <c r="A232" s="13">
        <v>224</v>
      </c>
      <c r="B232" s="14" t="s">
        <v>5</v>
      </c>
      <c r="C232" s="14" t="s">
        <v>244</v>
      </c>
      <c r="D232" s="14" t="s">
        <v>262</v>
      </c>
      <c r="E232" s="15">
        <v>512020670050011</v>
      </c>
      <c r="F232" s="13">
        <v>14</v>
      </c>
      <c r="G232" s="13">
        <v>48</v>
      </c>
      <c r="H232" s="13">
        <v>62</v>
      </c>
      <c r="I232" s="11">
        <v>14164800</v>
      </c>
      <c r="J232" s="11">
        <v>12768800</v>
      </c>
      <c r="K232" s="11">
        <v>14164800</v>
      </c>
      <c r="L232" s="11">
        <v>12768800</v>
      </c>
      <c r="M232" s="11">
        <f t="shared" si="6"/>
        <v>11331840</v>
      </c>
      <c r="N232" s="11">
        <f t="shared" si="6"/>
        <v>10215040</v>
      </c>
      <c r="O232" s="101">
        <v>98000000</v>
      </c>
      <c r="P232" s="69">
        <f t="shared" si="8"/>
        <v>5.9185586806732182</v>
      </c>
      <c r="Q232" s="66"/>
      <c r="R232" s="2">
        <v>17210000</v>
      </c>
      <c r="S232" s="98">
        <f t="shared" si="10"/>
        <v>18414240</v>
      </c>
    </row>
    <row r="233" spans="1:20" ht="24" customHeight="1" x14ac:dyDescent="0.25">
      <c r="A233" s="8">
        <v>225</v>
      </c>
      <c r="B233" s="9" t="s">
        <v>5</v>
      </c>
      <c r="C233" s="9" t="s">
        <v>244</v>
      </c>
      <c r="D233" s="9" t="s">
        <v>263</v>
      </c>
      <c r="E233" s="10">
        <v>512020670090011</v>
      </c>
      <c r="F233" s="8">
        <v>33</v>
      </c>
      <c r="G233" s="8">
        <v>48</v>
      </c>
      <c r="H233" s="8">
        <v>81</v>
      </c>
      <c r="I233" s="11">
        <v>17921760</v>
      </c>
      <c r="J233" s="11">
        <v>16413280</v>
      </c>
      <c r="K233" s="12">
        <v>17921760</v>
      </c>
      <c r="L233" s="12">
        <v>16413280</v>
      </c>
      <c r="M233" s="12">
        <f t="shared" si="6"/>
        <v>14337408</v>
      </c>
      <c r="N233" s="12">
        <f t="shared" si="6"/>
        <v>13130624</v>
      </c>
      <c r="O233" s="101">
        <v>67000000</v>
      </c>
      <c r="P233" s="69">
        <f t="shared" si="8"/>
        <v>2.7384721143459125</v>
      </c>
      <c r="Q233" s="66"/>
      <c r="R233" s="2">
        <v>22370000</v>
      </c>
      <c r="S233" s="98">
        <f t="shared" si="10"/>
        <v>23298288</v>
      </c>
    </row>
    <row r="234" spans="1:20" ht="24" hidden="1" customHeight="1" x14ac:dyDescent="0.25">
      <c r="A234" s="13">
        <v>226</v>
      </c>
      <c r="B234" s="14" t="s">
        <v>5</v>
      </c>
      <c r="C234" s="14" t="s">
        <v>244</v>
      </c>
      <c r="D234" s="14" t="s">
        <v>264</v>
      </c>
      <c r="E234" s="15">
        <v>512020670050091</v>
      </c>
      <c r="F234" s="13">
        <v>24</v>
      </c>
      <c r="G234" s="13">
        <v>63</v>
      </c>
      <c r="H234" s="13">
        <v>87</v>
      </c>
      <c r="I234" s="11">
        <v>19278880</v>
      </c>
      <c r="J234" s="11">
        <v>17396373.333333332</v>
      </c>
      <c r="K234" s="11">
        <v>19278880</v>
      </c>
      <c r="L234" s="11">
        <v>17396373.333333332</v>
      </c>
      <c r="M234" s="11">
        <f t="shared" si="6"/>
        <v>15423104</v>
      </c>
      <c r="N234" s="11">
        <f t="shared" si="6"/>
        <v>13917098.666666666</v>
      </c>
      <c r="O234" s="94"/>
      <c r="P234" s="69">
        <v>0.3</v>
      </c>
      <c r="Q234" s="66"/>
      <c r="R234" s="2">
        <v>24120000</v>
      </c>
      <c r="S234" s="32"/>
    </row>
    <row r="235" spans="1:20" ht="24" customHeight="1" x14ac:dyDescent="0.2">
      <c r="A235" s="8">
        <v>227</v>
      </c>
      <c r="B235" s="9" t="s">
        <v>5</v>
      </c>
      <c r="C235" s="9" t="s">
        <v>244</v>
      </c>
      <c r="D235" s="9" t="s">
        <v>265</v>
      </c>
      <c r="E235" s="10">
        <v>512020670050121</v>
      </c>
      <c r="F235" s="8">
        <v>31</v>
      </c>
      <c r="G235" s="8">
        <v>73</v>
      </c>
      <c r="H235" s="8">
        <v>104</v>
      </c>
      <c r="I235" s="11">
        <v>23241280</v>
      </c>
      <c r="J235" s="11">
        <v>21296693.333333332</v>
      </c>
      <c r="K235" s="12">
        <v>23241280</v>
      </c>
      <c r="L235" s="12">
        <v>21296693.333333332</v>
      </c>
      <c r="M235" s="12">
        <f t="shared" si="6"/>
        <v>18593024</v>
      </c>
      <c r="N235" s="12">
        <f t="shared" si="6"/>
        <v>17037354.666666668</v>
      </c>
      <c r="O235" s="101">
        <v>95000000</v>
      </c>
      <c r="P235" s="69">
        <f>(O235-K235)/K235</f>
        <v>3.0875545580966279</v>
      </c>
      <c r="R235" s="2">
        <v>28810000</v>
      </c>
      <c r="S235" s="98">
        <f t="shared" ref="S235:S236" si="11">K235+K235*30%</f>
        <v>30213664</v>
      </c>
    </row>
    <row r="236" spans="1:20" ht="24" customHeight="1" x14ac:dyDescent="0.25">
      <c r="A236" s="13">
        <v>228</v>
      </c>
      <c r="B236" s="14" t="s">
        <v>5</v>
      </c>
      <c r="C236" s="14" t="s">
        <v>244</v>
      </c>
      <c r="D236" s="14" t="s">
        <v>266</v>
      </c>
      <c r="E236" s="15">
        <v>512020670600001</v>
      </c>
      <c r="F236" s="13">
        <v>110</v>
      </c>
      <c r="G236" s="13">
        <v>270</v>
      </c>
      <c r="H236" s="13">
        <v>380</v>
      </c>
      <c r="I236" s="11">
        <v>73857600</v>
      </c>
      <c r="J236" s="11">
        <v>63396000</v>
      </c>
      <c r="K236" s="11">
        <v>73857600</v>
      </c>
      <c r="L236" s="11">
        <v>63396000</v>
      </c>
      <c r="M236" s="11">
        <f t="shared" si="6"/>
        <v>59086080</v>
      </c>
      <c r="N236" s="11">
        <f t="shared" si="6"/>
        <v>50716800</v>
      </c>
      <c r="O236" s="101">
        <v>100000000</v>
      </c>
      <c r="P236" s="69">
        <f t="shared" ref="P236:P239" si="12">(O236-K236)/K236</f>
        <v>0.35395680336214552</v>
      </c>
      <c r="Q236" s="66"/>
      <c r="R236" s="2">
        <v>105310000</v>
      </c>
      <c r="S236" s="98">
        <f t="shared" si="11"/>
        <v>96014880</v>
      </c>
    </row>
    <row r="237" spans="1:20" ht="24" hidden="1" customHeight="1" x14ac:dyDescent="0.25">
      <c r="A237" s="8">
        <v>229</v>
      </c>
      <c r="B237" s="9" t="s">
        <v>5</v>
      </c>
      <c r="C237" s="9" t="s">
        <v>244</v>
      </c>
      <c r="D237" s="9" t="s">
        <v>267</v>
      </c>
      <c r="E237" s="10">
        <v>512020670050021</v>
      </c>
      <c r="F237" s="8">
        <v>9</v>
      </c>
      <c r="G237" s="8">
        <v>51</v>
      </c>
      <c r="H237" s="8">
        <v>60</v>
      </c>
      <c r="I237" s="11">
        <v>12857760</v>
      </c>
      <c r="J237" s="11">
        <v>11467360</v>
      </c>
      <c r="K237" s="12">
        <v>12857760</v>
      </c>
      <c r="L237" s="12">
        <v>11467360</v>
      </c>
      <c r="M237" s="12">
        <f t="shared" si="6"/>
        <v>10286208</v>
      </c>
      <c r="N237" s="12">
        <f t="shared" si="6"/>
        <v>9173888</v>
      </c>
      <c r="O237" s="94"/>
      <c r="P237" s="69">
        <v>0.3</v>
      </c>
      <c r="Q237" s="66"/>
      <c r="R237" s="2">
        <v>16690000</v>
      </c>
      <c r="S237" s="32"/>
    </row>
    <row r="238" spans="1:20" ht="24" customHeight="1" x14ac:dyDescent="0.2">
      <c r="A238" s="13">
        <v>230</v>
      </c>
      <c r="B238" s="14" t="s">
        <v>5</v>
      </c>
      <c r="C238" s="14" t="s">
        <v>244</v>
      </c>
      <c r="D238" s="14" t="s">
        <v>268</v>
      </c>
      <c r="E238" s="15">
        <v>751220670310191</v>
      </c>
      <c r="F238" s="13">
        <v>6</v>
      </c>
      <c r="G238" s="13">
        <v>44</v>
      </c>
      <c r="H238" s="13">
        <v>50</v>
      </c>
      <c r="I238" s="11">
        <v>11064960</v>
      </c>
      <c r="J238" s="11">
        <v>9968800</v>
      </c>
      <c r="K238" s="11">
        <v>11064960</v>
      </c>
      <c r="L238" s="11">
        <v>9968800</v>
      </c>
      <c r="M238" s="11">
        <f t="shared" si="6"/>
        <v>8851968</v>
      </c>
      <c r="N238" s="11">
        <f t="shared" si="6"/>
        <v>7975040</v>
      </c>
      <c r="O238" s="101">
        <v>70000000</v>
      </c>
      <c r="P238" s="69">
        <f t="shared" si="12"/>
        <v>5.326276823413731</v>
      </c>
      <c r="R238" s="2">
        <v>13920000</v>
      </c>
      <c r="S238" s="98">
        <f t="shared" ref="S238:S239" si="13">K238+K238*30%</f>
        <v>14384448</v>
      </c>
    </row>
    <row r="239" spans="1:20" ht="24" customHeight="1" x14ac:dyDescent="0.25">
      <c r="A239" s="8">
        <v>231</v>
      </c>
      <c r="B239" s="9" t="s">
        <v>5</v>
      </c>
      <c r="C239" s="9" t="s">
        <v>244</v>
      </c>
      <c r="D239" s="9" t="s">
        <v>269</v>
      </c>
      <c r="E239" s="10">
        <v>751220670310181</v>
      </c>
      <c r="F239" s="8">
        <v>8</v>
      </c>
      <c r="G239" s="8">
        <v>51</v>
      </c>
      <c r="H239" s="8">
        <v>59</v>
      </c>
      <c r="I239" s="11">
        <v>13097920</v>
      </c>
      <c r="J239" s="11">
        <v>11812213.333333334</v>
      </c>
      <c r="K239" s="12">
        <v>13097920</v>
      </c>
      <c r="L239" s="12">
        <v>11812213.333333334</v>
      </c>
      <c r="M239" s="12">
        <f t="shared" si="6"/>
        <v>10478336</v>
      </c>
      <c r="N239" s="12">
        <f t="shared" si="6"/>
        <v>9449770.6666666679</v>
      </c>
      <c r="O239" s="101">
        <v>68000000</v>
      </c>
      <c r="P239" s="69">
        <f t="shared" si="12"/>
        <v>4.19166401993599</v>
      </c>
      <c r="Q239" s="66"/>
      <c r="R239" s="2">
        <v>16420000</v>
      </c>
      <c r="S239" s="98">
        <f t="shared" si="13"/>
        <v>17027296</v>
      </c>
    </row>
    <row r="240" spans="1:20" ht="24" hidden="1" customHeight="1" x14ac:dyDescent="0.25">
      <c r="A240" s="13">
        <v>232</v>
      </c>
      <c r="B240" s="14" t="s">
        <v>5</v>
      </c>
      <c r="C240" s="14" t="s">
        <v>244</v>
      </c>
      <c r="D240" s="14" t="s">
        <v>270</v>
      </c>
      <c r="E240" s="15">
        <v>751220670340011</v>
      </c>
      <c r="F240" s="13">
        <v>19</v>
      </c>
      <c r="G240" s="13">
        <v>64</v>
      </c>
      <c r="H240" s="13">
        <v>83</v>
      </c>
      <c r="I240" s="11">
        <v>18683200</v>
      </c>
      <c r="J240" s="11">
        <v>16569173.333333334</v>
      </c>
      <c r="K240" s="11">
        <v>18683200</v>
      </c>
      <c r="L240" s="11">
        <v>16569173.333333334</v>
      </c>
      <c r="M240" s="11">
        <f t="shared" si="6"/>
        <v>14946560</v>
      </c>
      <c r="N240" s="11">
        <f t="shared" si="6"/>
        <v>13255338.666666668</v>
      </c>
      <c r="O240" s="94"/>
      <c r="P240" s="69">
        <v>0.3</v>
      </c>
      <c r="Q240" s="66"/>
      <c r="R240" s="2">
        <v>23040000</v>
      </c>
      <c r="S240" s="32"/>
    </row>
    <row r="241" spans="1:19" ht="24" hidden="1" customHeight="1" x14ac:dyDescent="0.2">
      <c r="A241" s="8">
        <v>233</v>
      </c>
      <c r="B241" s="9" t="s">
        <v>5</v>
      </c>
      <c r="C241" s="9" t="s">
        <v>244</v>
      </c>
      <c r="D241" s="9" t="s">
        <v>271</v>
      </c>
      <c r="E241" s="10">
        <v>751220670220011</v>
      </c>
      <c r="F241" s="8">
        <v>10</v>
      </c>
      <c r="G241" s="8">
        <v>47</v>
      </c>
      <c r="H241" s="8">
        <v>57</v>
      </c>
      <c r="I241" s="11">
        <v>14126400</v>
      </c>
      <c r="J241" s="11">
        <v>12235680</v>
      </c>
      <c r="K241" s="12">
        <v>14126400</v>
      </c>
      <c r="L241" s="12">
        <v>12235680</v>
      </c>
      <c r="M241" s="12">
        <f t="shared" si="6"/>
        <v>11301120</v>
      </c>
      <c r="N241" s="12">
        <f t="shared" si="6"/>
        <v>9788544</v>
      </c>
      <c r="O241" s="94"/>
      <c r="P241" s="69">
        <v>0.3</v>
      </c>
      <c r="R241" s="2">
        <v>15840000</v>
      </c>
      <c r="S241" s="32"/>
    </row>
    <row r="242" spans="1:19" ht="24" hidden="1" customHeight="1" x14ac:dyDescent="0.2">
      <c r="A242" s="13">
        <v>234</v>
      </c>
      <c r="B242" s="14" t="s">
        <v>5</v>
      </c>
      <c r="C242" s="14" t="s">
        <v>244</v>
      </c>
      <c r="D242" s="14" t="s">
        <v>272</v>
      </c>
      <c r="E242" s="15">
        <v>512020670050131</v>
      </c>
      <c r="F242" s="13">
        <v>9</v>
      </c>
      <c r="G242" s="13">
        <v>18</v>
      </c>
      <c r="H242" s="13">
        <v>27</v>
      </c>
      <c r="I242" s="11">
        <v>5778400</v>
      </c>
      <c r="J242" s="11">
        <v>5179493.333333333</v>
      </c>
      <c r="K242" s="11">
        <v>5778400</v>
      </c>
      <c r="L242" s="11">
        <v>5179493.333333333</v>
      </c>
      <c r="M242" s="11">
        <f t="shared" si="6"/>
        <v>4622720</v>
      </c>
      <c r="N242" s="11">
        <f t="shared" si="6"/>
        <v>4143594.6666666665</v>
      </c>
      <c r="O242" s="94"/>
      <c r="P242" s="69">
        <v>0.3</v>
      </c>
      <c r="R242" s="2">
        <v>7470000</v>
      </c>
      <c r="S242" s="32"/>
    </row>
    <row r="243" spans="1:19" ht="24" hidden="1" customHeight="1" x14ac:dyDescent="0.2">
      <c r="A243" s="8">
        <v>235</v>
      </c>
      <c r="B243" s="9" t="s">
        <v>5</v>
      </c>
      <c r="C243" s="9" t="s">
        <v>244</v>
      </c>
      <c r="D243" s="9" t="s">
        <v>273</v>
      </c>
      <c r="E243" s="10">
        <v>513220670450011</v>
      </c>
      <c r="F243" s="8">
        <v>14</v>
      </c>
      <c r="G243" s="8">
        <v>22</v>
      </c>
      <c r="H243" s="8">
        <v>36</v>
      </c>
      <c r="I243" s="11">
        <v>7807680</v>
      </c>
      <c r="J243" s="11">
        <v>6894880</v>
      </c>
      <c r="K243" s="12">
        <v>7807680</v>
      </c>
      <c r="L243" s="12">
        <v>6894880</v>
      </c>
      <c r="M243" s="12">
        <f t="shared" si="6"/>
        <v>6246144</v>
      </c>
      <c r="N243" s="12">
        <f t="shared" si="6"/>
        <v>5515904</v>
      </c>
      <c r="O243" s="94"/>
      <c r="P243" s="69">
        <v>0.3</v>
      </c>
      <c r="R243" s="2">
        <v>9940000</v>
      </c>
      <c r="S243" s="32"/>
    </row>
    <row r="244" spans="1:19" ht="24" hidden="1" customHeight="1" x14ac:dyDescent="0.2">
      <c r="A244" s="13">
        <v>236</v>
      </c>
      <c r="B244" s="14" t="s">
        <v>5</v>
      </c>
      <c r="C244" s="14" t="s">
        <v>244</v>
      </c>
      <c r="D244" s="14" t="s">
        <v>274</v>
      </c>
      <c r="E244" s="15">
        <v>751220670310061</v>
      </c>
      <c r="F244" s="13">
        <v>10</v>
      </c>
      <c r="G244" s="13">
        <v>40</v>
      </c>
      <c r="H244" s="13">
        <v>50</v>
      </c>
      <c r="I244" s="11">
        <v>11127360</v>
      </c>
      <c r="J244" s="11">
        <v>10115840</v>
      </c>
      <c r="K244" s="11">
        <v>11127360</v>
      </c>
      <c r="L244" s="11">
        <v>10115840</v>
      </c>
      <c r="M244" s="11">
        <f t="shared" si="6"/>
        <v>8901888</v>
      </c>
      <c r="N244" s="11">
        <f t="shared" si="6"/>
        <v>8092672</v>
      </c>
      <c r="O244" s="94"/>
      <c r="P244" s="69">
        <v>0.3</v>
      </c>
      <c r="R244" s="2">
        <v>13890000</v>
      </c>
      <c r="S244" s="32"/>
    </row>
    <row r="245" spans="1:19" ht="24" hidden="1" customHeight="1" x14ac:dyDescent="0.2">
      <c r="A245" s="8">
        <v>237</v>
      </c>
      <c r="B245" s="9" t="s">
        <v>5</v>
      </c>
      <c r="C245" s="9" t="s">
        <v>244</v>
      </c>
      <c r="D245" s="9" t="s">
        <v>275</v>
      </c>
      <c r="E245" s="10">
        <v>751220670240001</v>
      </c>
      <c r="F245" s="8">
        <v>50</v>
      </c>
      <c r="G245" s="8">
        <v>260</v>
      </c>
      <c r="H245" s="8">
        <v>310</v>
      </c>
      <c r="I245" s="11">
        <v>74257920</v>
      </c>
      <c r="J245" s="11">
        <v>64487280</v>
      </c>
      <c r="K245" s="12">
        <v>74257920</v>
      </c>
      <c r="L245" s="12">
        <v>64487280</v>
      </c>
      <c r="M245" s="12">
        <f t="shared" si="6"/>
        <v>59406336</v>
      </c>
      <c r="N245" s="12">
        <f t="shared" si="6"/>
        <v>51589824</v>
      </c>
      <c r="O245" s="94"/>
      <c r="P245" s="69">
        <v>0.3</v>
      </c>
      <c r="R245" s="2">
        <v>86230000</v>
      </c>
      <c r="S245" s="32"/>
    </row>
    <row r="246" spans="1:19" ht="24" hidden="1" customHeight="1" x14ac:dyDescent="0.2">
      <c r="A246" s="13">
        <v>238</v>
      </c>
      <c r="B246" s="14" t="s">
        <v>5</v>
      </c>
      <c r="C246" s="14" t="s">
        <v>244</v>
      </c>
      <c r="D246" s="14" t="s">
        <v>276</v>
      </c>
      <c r="E246" s="15">
        <v>751220670220001</v>
      </c>
      <c r="F246" s="13">
        <v>34</v>
      </c>
      <c r="G246" s="13">
        <v>116</v>
      </c>
      <c r="H246" s="13">
        <v>150</v>
      </c>
      <c r="I246" s="11">
        <v>33520160</v>
      </c>
      <c r="J246" s="11">
        <v>30515146.666666668</v>
      </c>
      <c r="K246" s="11">
        <v>33520160</v>
      </c>
      <c r="L246" s="11">
        <v>30515146.666666668</v>
      </c>
      <c r="M246" s="11">
        <f t="shared" si="6"/>
        <v>26816128</v>
      </c>
      <c r="N246" s="11">
        <f t="shared" si="6"/>
        <v>24412117.333333336</v>
      </c>
      <c r="O246" s="94"/>
      <c r="P246" s="69">
        <v>0.3</v>
      </c>
      <c r="R246" s="2">
        <v>41640000</v>
      </c>
      <c r="S246" s="32"/>
    </row>
    <row r="247" spans="1:19" ht="24" customHeight="1" x14ac:dyDescent="0.25">
      <c r="A247" s="8">
        <v>239</v>
      </c>
      <c r="B247" s="9" t="s">
        <v>5</v>
      </c>
      <c r="C247" s="9" t="s">
        <v>244</v>
      </c>
      <c r="D247" s="9" t="s">
        <v>277</v>
      </c>
      <c r="E247" s="10" t="s">
        <v>278</v>
      </c>
      <c r="F247" s="8">
        <v>34</v>
      </c>
      <c r="G247" s="8">
        <v>116</v>
      </c>
      <c r="H247" s="8">
        <v>150</v>
      </c>
      <c r="I247" s="11">
        <v>36863040</v>
      </c>
      <c r="J247" s="11">
        <v>32567200</v>
      </c>
      <c r="K247" s="12">
        <v>36863040</v>
      </c>
      <c r="L247" s="12">
        <v>32567200</v>
      </c>
      <c r="M247" s="12">
        <f t="shared" si="6"/>
        <v>29490432</v>
      </c>
      <c r="N247" s="12">
        <f t="shared" si="6"/>
        <v>26053760</v>
      </c>
      <c r="O247" s="101">
        <v>88000000</v>
      </c>
      <c r="P247" s="69">
        <f>(O247-K247)/K247</f>
        <v>1.3872149448336328</v>
      </c>
      <c r="Q247" s="66"/>
      <c r="R247" s="2">
        <v>41640000</v>
      </c>
      <c r="S247" s="98">
        <f t="shared" ref="S247:S250" si="14">K247+K247*30%</f>
        <v>47921952</v>
      </c>
    </row>
    <row r="248" spans="1:19" ht="24" customHeight="1" x14ac:dyDescent="0.25">
      <c r="A248" s="13">
        <v>240</v>
      </c>
      <c r="B248" s="14" t="s">
        <v>5</v>
      </c>
      <c r="C248" s="14" t="s">
        <v>244</v>
      </c>
      <c r="D248" s="14" t="s">
        <v>279</v>
      </c>
      <c r="E248" s="15">
        <v>751220670230001</v>
      </c>
      <c r="F248" s="13">
        <v>19</v>
      </c>
      <c r="G248" s="13">
        <v>77</v>
      </c>
      <c r="H248" s="13">
        <v>96</v>
      </c>
      <c r="I248" s="11">
        <v>20910880</v>
      </c>
      <c r="J248" s="11">
        <v>18844933.333333332</v>
      </c>
      <c r="K248" s="11">
        <v>20910880</v>
      </c>
      <c r="L248" s="11">
        <v>18844933.333333332</v>
      </c>
      <c r="M248" s="11">
        <f t="shared" si="6"/>
        <v>16728704</v>
      </c>
      <c r="N248" s="11">
        <f t="shared" si="6"/>
        <v>15075946.666666666</v>
      </c>
      <c r="O248" s="101">
        <v>58000000</v>
      </c>
      <c r="P248" s="69">
        <f t="shared" ref="P248:P279" si="15">(O248-K248)/K248</f>
        <v>1.7736757133128782</v>
      </c>
      <c r="Q248" s="66"/>
      <c r="R248" s="2">
        <v>26670000</v>
      </c>
      <c r="S248" s="98">
        <f t="shared" si="14"/>
        <v>27184144</v>
      </c>
    </row>
    <row r="249" spans="1:19" ht="24" customHeight="1" x14ac:dyDescent="0.25">
      <c r="A249" s="8">
        <v>241</v>
      </c>
      <c r="B249" s="9" t="s">
        <v>5</v>
      </c>
      <c r="C249" s="9" t="s">
        <v>244</v>
      </c>
      <c r="D249" s="9" t="s">
        <v>280</v>
      </c>
      <c r="E249" s="10" t="s">
        <v>281</v>
      </c>
      <c r="F249" s="8">
        <v>19</v>
      </c>
      <c r="G249" s="8">
        <v>77</v>
      </c>
      <c r="H249" s="8">
        <v>96</v>
      </c>
      <c r="I249" s="11">
        <v>23593200</v>
      </c>
      <c r="J249" s="11">
        <v>20554760</v>
      </c>
      <c r="K249" s="12">
        <v>23593200</v>
      </c>
      <c r="L249" s="12">
        <v>20554760</v>
      </c>
      <c r="M249" s="12">
        <f t="shared" si="6"/>
        <v>18874560</v>
      </c>
      <c r="N249" s="12">
        <f t="shared" si="6"/>
        <v>16443808</v>
      </c>
      <c r="O249" s="101">
        <v>58000000</v>
      </c>
      <c r="P249" s="69">
        <f t="shared" si="15"/>
        <v>1.4583354525880339</v>
      </c>
      <c r="Q249" s="66"/>
      <c r="R249" s="2">
        <v>26670000</v>
      </c>
      <c r="S249" s="98">
        <f t="shared" si="14"/>
        <v>30671160</v>
      </c>
    </row>
    <row r="250" spans="1:19" ht="24" customHeight="1" x14ac:dyDescent="0.2">
      <c r="A250" s="13">
        <v>242</v>
      </c>
      <c r="B250" s="14" t="s">
        <v>5</v>
      </c>
      <c r="C250" s="14" t="s">
        <v>244</v>
      </c>
      <c r="D250" s="14" t="s">
        <v>282</v>
      </c>
      <c r="E250" s="15" t="s">
        <v>283</v>
      </c>
      <c r="F250" s="13">
        <v>20</v>
      </c>
      <c r="G250" s="13">
        <v>50</v>
      </c>
      <c r="H250" s="13">
        <v>70</v>
      </c>
      <c r="I250" s="11">
        <v>15690240</v>
      </c>
      <c r="J250" s="11">
        <v>14262240</v>
      </c>
      <c r="K250" s="11">
        <v>15690240</v>
      </c>
      <c r="L250" s="11">
        <v>14262240</v>
      </c>
      <c r="M250" s="11">
        <f t="shared" si="6"/>
        <v>12552192</v>
      </c>
      <c r="N250" s="11">
        <f t="shared" si="6"/>
        <v>11409792</v>
      </c>
      <c r="O250" s="101">
        <v>55000000</v>
      </c>
      <c r="P250" s="69">
        <f t="shared" si="15"/>
        <v>2.5053638440202315</v>
      </c>
      <c r="R250" s="2">
        <v>19400000</v>
      </c>
      <c r="S250" s="98">
        <f t="shared" si="14"/>
        <v>20397312</v>
      </c>
    </row>
    <row r="251" spans="1:19" ht="24" hidden="1" customHeight="1" x14ac:dyDescent="0.2">
      <c r="A251" s="8">
        <v>243</v>
      </c>
      <c r="B251" s="9" t="s">
        <v>5</v>
      </c>
      <c r="C251" s="9" t="s">
        <v>244</v>
      </c>
      <c r="D251" s="9" t="s">
        <v>284</v>
      </c>
      <c r="E251" s="10">
        <v>512020670050111</v>
      </c>
      <c r="F251" s="8">
        <v>14</v>
      </c>
      <c r="G251" s="8">
        <v>36</v>
      </c>
      <c r="H251" s="8">
        <v>50</v>
      </c>
      <c r="I251" s="11">
        <v>11215680</v>
      </c>
      <c r="J251" s="11">
        <v>10235040</v>
      </c>
      <c r="K251" s="12">
        <v>11215680</v>
      </c>
      <c r="L251" s="12">
        <v>10235040</v>
      </c>
      <c r="M251" s="12">
        <f t="shared" si="6"/>
        <v>8972544</v>
      </c>
      <c r="N251" s="12">
        <f t="shared" si="6"/>
        <v>8188032</v>
      </c>
      <c r="O251" s="94"/>
      <c r="P251" s="69">
        <v>0.3</v>
      </c>
      <c r="R251" s="2">
        <v>13860000</v>
      </c>
      <c r="S251" s="32"/>
    </row>
    <row r="252" spans="1:19" ht="24" customHeight="1" x14ac:dyDescent="0.2">
      <c r="A252" s="13">
        <v>244</v>
      </c>
      <c r="B252" s="14" t="s">
        <v>5</v>
      </c>
      <c r="C252" s="14" t="s">
        <v>244</v>
      </c>
      <c r="D252" s="14" t="s">
        <v>285</v>
      </c>
      <c r="E252" s="15">
        <v>512020670060141</v>
      </c>
      <c r="F252" s="13">
        <v>6</v>
      </c>
      <c r="G252" s="13">
        <v>44</v>
      </c>
      <c r="H252" s="13">
        <v>50</v>
      </c>
      <c r="I252" s="11">
        <v>11226240</v>
      </c>
      <c r="J252" s="11">
        <v>10163680</v>
      </c>
      <c r="K252" s="11">
        <v>11226240</v>
      </c>
      <c r="L252" s="11">
        <v>10163680</v>
      </c>
      <c r="M252" s="11">
        <f t="shared" si="6"/>
        <v>8980992</v>
      </c>
      <c r="N252" s="11">
        <f t="shared" si="6"/>
        <v>8130944</v>
      </c>
      <c r="O252" s="101">
        <v>62000000</v>
      </c>
      <c r="P252" s="69">
        <f t="shared" si="15"/>
        <v>4.5227752123596145</v>
      </c>
      <c r="R252" s="2">
        <v>13920000</v>
      </c>
      <c r="S252" s="98">
        <f t="shared" ref="S252:S256" si="16">K252+K252*30%</f>
        <v>14594112</v>
      </c>
    </row>
    <row r="253" spans="1:19" ht="24" customHeight="1" x14ac:dyDescent="0.2">
      <c r="A253" s="8">
        <v>245</v>
      </c>
      <c r="B253" s="9" t="s">
        <v>5</v>
      </c>
      <c r="C253" s="9" t="s">
        <v>244</v>
      </c>
      <c r="D253" s="9" t="s">
        <v>286</v>
      </c>
      <c r="E253" s="10">
        <v>751220670360001</v>
      </c>
      <c r="F253" s="8">
        <v>21</v>
      </c>
      <c r="G253" s="8">
        <v>99</v>
      </c>
      <c r="H253" s="8">
        <v>120</v>
      </c>
      <c r="I253" s="11">
        <v>29811360</v>
      </c>
      <c r="J253" s="11">
        <v>26319520</v>
      </c>
      <c r="K253" s="12">
        <v>29811360</v>
      </c>
      <c r="L253" s="12">
        <v>26319520</v>
      </c>
      <c r="M253" s="12">
        <f t="shared" si="6"/>
        <v>23849088</v>
      </c>
      <c r="N253" s="12">
        <f t="shared" si="6"/>
        <v>21055616</v>
      </c>
      <c r="O253" s="101">
        <v>82000000</v>
      </c>
      <c r="P253" s="69">
        <f t="shared" si="15"/>
        <v>1.7506292903108076</v>
      </c>
      <c r="R253" s="2">
        <v>33360000</v>
      </c>
      <c r="S253" s="98">
        <f t="shared" si="16"/>
        <v>38754768</v>
      </c>
    </row>
    <row r="254" spans="1:19" ht="24" customHeight="1" x14ac:dyDescent="0.2">
      <c r="A254" s="13">
        <v>246</v>
      </c>
      <c r="B254" s="14" t="s">
        <v>5</v>
      </c>
      <c r="C254" s="14" t="s">
        <v>244</v>
      </c>
      <c r="D254" s="14" t="s">
        <v>287</v>
      </c>
      <c r="E254" s="15" t="s">
        <v>288</v>
      </c>
      <c r="F254" s="13">
        <v>18</v>
      </c>
      <c r="G254" s="13">
        <v>42</v>
      </c>
      <c r="H254" s="13">
        <v>60</v>
      </c>
      <c r="I254" s="11">
        <v>14824560</v>
      </c>
      <c r="J254" s="11">
        <v>13003960</v>
      </c>
      <c r="K254" s="11">
        <v>14824560</v>
      </c>
      <c r="L254" s="11">
        <v>13003960</v>
      </c>
      <c r="M254" s="11">
        <f t="shared" si="6"/>
        <v>11859648</v>
      </c>
      <c r="N254" s="11">
        <f t="shared" si="6"/>
        <v>10403168</v>
      </c>
      <c r="O254" s="101">
        <v>55000000</v>
      </c>
      <c r="P254" s="69">
        <f t="shared" si="15"/>
        <v>2.7100595228458721</v>
      </c>
      <c r="R254" s="2">
        <v>16620000</v>
      </c>
      <c r="S254" s="98">
        <f t="shared" si="16"/>
        <v>19271928</v>
      </c>
    </row>
    <row r="255" spans="1:19" ht="24" customHeight="1" x14ac:dyDescent="0.25">
      <c r="A255" s="8">
        <v>247</v>
      </c>
      <c r="B255" s="9" t="s">
        <v>5</v>
      </c>
      <c r="C255" s="9" t="s">
        <v>244</v>
      </c>
      <c r="D255" s="9" t="s">
        <v>289</v>
      </c>
      <c r="E255" s="10">
        <v>751220670300001</v>
      </c>
      <c r="F255" s="8">
        <v>22</v>
      </c>
      <c r="G255" s="8">
        <v>96</v>
      </c>
      <c r="H255" s="8">
        <v>118</v>
      </c>
      <c r="I255" s="11">
        <v>26152800</v>
      </c>
      <c r="J255" s="11">
        <v>23862240</v>
      </c>
      <c r="K255" s="12">
        <f>I255+(I255*0.05)</f>
        <v>27460440</v>
      </c>
      <c r="L255" s="12">
        <f>J255+(J255*0.05)</f>
        <v>25055352</v>
      </c>
      <c r="M255" s="12">
        <f t="shared" si="6"/>
        <v>21968352</v>
      </c>
      <c r="N255" s="12">
        <f t="shared" si="6"/>
        <v>20044281.600000001</v>
      </c>
      <c r="O255" s="101">
        <v>65000000</v>
      </c>
      <c r="P255" s="69">
        <f t="shared" si="15"/>
        <v>1.3670414603698995</v>
      </c>
      <c r="Q255" s="66"/>
      <c r="R255" s="2">
        <v>32800000</v>
      </c>
      <c r="S255" s="98">
        <f t="shared" si="16"/>
        <v>35698572</v>
      </c>
    </row>
    <row r="256" spans="1:19" ht="24" customHeight="1" x14ac:dyDescent="0.25">
      <c r="A256" s="13">
        <v>248</v>
      </c>
      <c r="B256" s="14" t="s">
        <v>5</v>
      </c>
      <c r="C256" s="14" t="s">
        <v>244</v>
      </c>
      <c r="D256" s="14" t="s">
        <v>290</v>
      </c>
      <c r="E256" s="15">
        <v>751220670310001</v>
      </c>
      <c r="F256" s="13">
        <v>45</v>
      </c>
      <c r="G256" s="13">
        <v>145</v>
      </c>
      <c r="H256" s="13">
        <v>190</v>
      </c>
      <c r="I256" s="11">
        <v>42640800</v>
      </c>
      <c r="J256" s="11">
        <v>38948720</v>
      </c>
      <c r="K256" s="11">
        <f>I256+(I256*0.05)</f>
        <v>44772840</v>
      </c>
      <c r="L256" s="11">
        <f>J256+(J256*0.05)</f>
        <v>40896156</v>
      </c>
      <c r="M256" s="11">
        <f t="shared" si="6"/>
        <v>35818272</v>
      </c>
      <c r="N256" s="11">
        <f t="shared" si="6"/>
        <v>32716924.800000001</v>
      </c>
      <c r="O256" s="101">
        <v>80000000</v>
      </c>
      <c r="P256" s="69">
        <f t="shared" si="15"/>
        <v>0.78679753171788969</v>
      </c>
      <c r="Q256" s="66"/>
      <c r="R256" s="2">
        <v>52730000</v>
      </c>
      <c r="S256" s="98">
        <f t="shared" si="16"/>
        <v>58204692</v>
      </c>
    </row>
    <row r="257" spans="1:19" ht="24" hidden="1" customHeight="1" x14ac:dyDescent="0.2">
      <c r="A257" s="8">
        <v>249</v>
      </c>
      <c r="B257" s="9" t="s">
        <v>5</v>
      </c>
      <c r="C257" s="9" t="s">
        <v>244</v>
      </c>
      <c r="D257" s="9" t="s">
        <v>291</v>
      </c>
      <c r="E257" s="10" t="s">
        <v>292</v>
      </c>
      <c r="F257" s="8">
        <v>80</v>
      </c>
      <c r="G257" s="8">
        <v>252</v>
      </c>
      <c r="H257" s="8">
        <v>332</v>
      </c>
      <c r="I257" s="11">
        <v>70609440</v>
      </c>
      <c r="J257" s="11">
        <v>64328480</v>
      </c>
      <c r="K257" s="12">
        <v>70609440</v>
      </c>
      <c r="L257" s="12">
        <v>64328480</v>
      </c>
      <c r="M257" s="12">
        <f t="shared" si="6"/>
        <v>56487552</v>
      </c>
      <c r="N257" s="12">
        <f t="shared" si="6"/>
        <v>51462784</v>
      </c>
      <c r="O257" s="94"/>
      <c r="P257" s="69">
        <v>0.3</v>
      </c>
      <c r="R257" s="2">
        <v>92140000</v>
      </c>
      <c r="S257" s="32"/>
    </row>
    <row r="258" spans="1:19" ht="24" hidden="1" customHeight="1" x14ac:dyDescent="0.2">
      <c r="A258" s="13">
        <v>250</v>
      </c>
      <c r="B258" s="14" t="s">
        <v>5</v>
      </c>
      <c r="C258" s="14" t="s">
        <v>244</v>
      </c>
      <c r="D258" s="14" t="s">
        <v>293</v>
      </c>
      <c r="E258" s="15">
        <v>751220670350001</v>
      </c>
      <c r="F258" s="13">
        <v>40</v>
      </c>
      <c r="G258" s="13">
        <v>220</v>
      </c>
      <c r="H258" s="13">
        <v>260</v>
      </c>
      <c r="I258" s="11">
        <v>56374880</v>
      </c>
      <c r="J258" s="11">
        <v>51444506.666666664</v>
      </c>
      <c r="K258" s="11">
        <v>56374880</v>
      </c>
      <c r="L258" s="11">
        <v>51444506.666666664</v>
      </c>
      <c r="M258" s="11">
        <f t="shared" si="6"/>
        <v>45099904</v>
      </c>
      <c r="N258" s="11">
        <f t="shared" si="6"/>
        <v>41155605.333333336</v>
      </c>
      <c r="O258" s="94"/>
      <c r="P258" s="69">
        <v>0.3</v>
      </c>
      <c r="R258" s="2">
        <v>72340000</v>
      </c>
      <c r="S258" s="32"/>
    </row>
    <row r="259" spans="1:19" ht="24" customHeight="1" x14ac:dyDescent="0.2">
      <c r="A259" s="8">
        <v>251</v>
      </c>
      <c r="B259" s="9" t="s">
        <v>5</v>
      </c>
      <c r="C259" s="9" t="s">
        <v>244</v>
      </c>
      <c r="D259" s="9" t="s">
        <v>294</v>
      </c>
      <c r="E259" s="10" t="s">
        <v>295</v>
      </c>
      <c r="F259" s="8">
        <v>36</v>
      </c>
      <c r="G259" s="8">
        <v>100</v>
      </c>
      <c r="H259" s="8">
        <v>136</v>
      </c>
      <c r="I259" s="11">
        <v>29182880</v>
      </c>
      <c r="J259" s="11">
        <v>26677786.666666668</v>
      </c>
      <c r="K259" s="12">
        <v>29182880</v>
      </c>
      <c r="L259" s="12">
        <v>26677786.666666668</v>
      </c>
      <c r="M259" s="12">
        <f t="shared" si="6"/>
        <v>23346304</v>
      </c>
      <c r="N259" s="12">
        <f t="shared" si="6"/>
        <v>21342229.333333336</v>
      </c>
      <c r="O259" s="101">
        <v>58000000</v>
      </c>
      <c r="P259" s="69">
        <f t="shared" si="15"/>
        <v>0.98746662426737863</v>
      </c>
      <c r="R259" s="2">
        <v>37710000</v>
      </c>
      <c r="S259" s="98">
        <f t="shared" ref="S259:S261" si="17">K259+K259*30%</f>
        <v>37937744</v>
      </c>
    </row>
    <row r="260" spans="1:19" ht="24" customHeight="1" x14ac:dyDescent="0.2">
      <c r="A260" s="13">
        <v>252</v>
      </c>
      <c r="B260" s="14" t="s">
        <v>5</v>
      </c>
      <c r="C260" s="14" t="s">
        <v>244</v>
      </c>
      <c r="D260" s="14" t="s">
        <v>296</v>
      </c>
      <c r="E260" s="15">
        <v>751220670310201</v>
      </c>
      <c r="F260" s="13">
        <v>23</v>
      </c>
      <c r="G260" s="13">
        <v>75</v>
      </c>
      <c r="H260" s="13">
        <v>98</v>
      </c>
      <c r="I260" s="11">
        <v>21147200</v>
      </c>
      <c r="J260" s="11">
        <v>19008266.666666668</v>
      </c>
      <c r="K260" s="11">
        <v>21147200</v>
      </c>
      <c r="L260" s="11">
        <v>19008266.666666668</v>
      </c>
      <c r="M260" s="11">
        <f t="shared" si="6"/>
        <v>16917760</v>
      </c>
      <c r="N260" s="11">
        <f t="shared" si="6"/>
        <v>15206613.333333336</v>
      </c>
      <c r="O260" s="101">
        <v>50000000</v>
      </c>
      <c r="P260" s="69">
        <f t="shared" si="15"/>
        <v>1.3643792085949913</v>
      </c>
      <c r="R260" s="2">
        <v>27200000</v>
      </c>
      <c r="S260" s="98">
        <f t="shared" si="17"/>
        <v>27491360</v>
      </c>
    </row>
    <row r="261" spans="1:19" ht="24" customHeight="1" x14ac:dyDescent="0.2">
      <c r="A261" s="8">
        <v>253</v>
      </c>
      <c r="B261" s="9" t="s">
        <v>5</v>
      </c>
      <c r="C261" s="9" t="s">
        <v>244</v>
      </c>
      <c r="D261" s="9" t="s">
        <v>297</v>
      </c>
      <c r="E261" s="10">
        <v>512020670470001</v>
      </c>
      <c r="F261" s="8">
        <v>27</v>
      </c>
      <c r="G261" s="8">
        <v>73</v>
      </c>
      <c r="H261" s="8">
        <v>100</v>
      </c>
      <c r="I261" s="11">
        <v>22329600</v>
      </c>
      <c r="J261" s="11">
        <v>20299120</v>
      </c>
      <c r="K261" s="12">
        <v>22329600</v>
      </c>
      <c r="L261" s="12">
        <v>20299120</v>
      </c>
      <c r="M261" s="12">
        <f t="shared" si="6"/>
        <v>17863680</v>
      </c>
      <c r="N261" s="12">
        <f t="shared" si="6"/>
        <v>16239296</v>
      </c>
      <c r="O261" s="101">
        <v>94000000</v>
      </c>
      <c r="P261" s="69">
        <f t="shared" si="15"/>
        <v>3.2096589280596159</v>
      </c>
      <c r="R261" s="2">
        <v>27730000</v>
      </c>
      <c r="S261" s="98">
        <f t="shared" si="17"/>
        <v>29028480</v>
      </c>
    </row>
    <row r="262" spans="1:19" ht="24" hidden="1" customHeight="1" x14ac:dyDescent="0.25">
      <c r="A262" s="13">
        <v>254</v>
      </c>
      <c r="B262" s="14" t="s">
        <v>5</v>
      </c>
      <c r="C262" s="14" t="s">
        <v>244</v>
      </c>
      <c r="D262" s="14" t="s">
        <v>298</v>
      </c>
      <c r="E262" s="15">
        <v>751120670370001</v>
      </c>
      <c r="F262" s="13">
        <v>270</v>
      </c>
      <c r="G262" s="13">
        <v>660</v>
      </c>
      <c r="H262" s="13">
        <v>930</v>
      </c>
      <c r="I262" s="11">
        <v>192440000</v>
      </c>
      <c r="J262" s="11">
        <v>174914426.66666666</v>
      </c>
      <c r="K262" s="11">
        <v>192440000</v>
      </c>
      <c r="L262" s="11">
        <v>174914426.66666666</v>
      </c>
      <c r="M262" s="11">
        <f t="shared" si="6"/>
        <v>153952000</v>
      </c>
      <c r="N262" s="11">
        <f t="shared" si="6"/>
        <v>139931541.33333334</v>
      </c>
      <c r="O262" s="94">
        <v>120000000</v>
      </c>
      <c r="P262" s="69">
        <f t="shared" si="15"/>
        <v>-0.37642901683641655</v>
      </c>
      <c r="Q262" s="66" t="s">
        <v>2242</v>
      </c>
      <c r="R262" s="2">
        <v>257730000</v>
      </c>
      <c r="S262" s="32"/>
    </row>
    <row r="263" spans="1:19" ht="24" customHeight="1" x14ac:dyDescent="0.2">
      <c r="A263" s="8">
        <v>255</v>
      </c>
      <c r="B263" s="9" t="s">
        <v>5</v>
      </c>
      <c r="C263" s="9" t="s">
        <v>244</v>
      </c>
      <c r="D263" s="9" t="s">
        <v>299</v>
      </c>
      <c r="E263" s="10">
        <v>751220670330001</v>
      </c>
      <c r="F263" s="8">
        <v>30</v>
      </c>
      <c r="G263" s="8">
        <v>160</v>
      </c>
      <c r="H263" s="8">
        <v>190</v>
      </c>
      <c r="I263" s="11">
        <v>46037280</v>
      </c>
      <c r="J263" s="11">
        <v>40778560</v>
      </c>
      <c r="K263" s="12">
        <f>I263+(I263*0.05)</f>
        <v>48339144</v>
      </c>
      <c r="L263" s="12">
        <f>J263+(J263*0.05)</f>
        <v>42817488</v>
      </c>
      <c r="M263" s="12">
        <f t="shared" si="6"/>
        <v>38671315.200000003</v>
      </c>
      <c r="N263" s="12">
        <f t="shared" si="6"/>
        <v>34253990.399999999</v>
      </c>
      <c r="O263" s="101">
        <v>82000000</v>
      </c>
      <c r="P263" s="69">
        <f t="shared" si="15"/>
        <v>0.69634778803695818</v>
      </c>
      <c r="R263" s="2">
        <v>52850000</v>
      </c>
      <c r="S263" s="98">
        <f t="shared" ref="S263:S264" si="18">K263+K263*30%</f>
        <v>62840887.200000003</v>
      </c>
    </row>
    <row r="264" spans="1:19" ht="24" customHeight="1" x14ac:dyDescent="0.2">
      <c r="A264" s="13">
        <v>256</v>
      </c>
      <c r="B264" s="14" t="s">
        <v>5</v>
      </c>
      <c r="C264" s="14" t="s">
        <v>244</v>
      </c>
      <c r="D264" s="14" t="s">
        <v>300</v>
      </c>
      <c r="E264" s="15">
        <v>512020670060031</v>
      </c>
      <c r="F264" s="13">
        <v>10</v>
      </c>
      <c r="G264" s="13">
        <v>30</v>
      </c>
      <c r="H264" s="13">
        <v>40</v>
      </c>
      <c r="I264" s="11">
        <v>9858720</v>
      </c>
      <c r="J264" s="11">
        <v>8746480</v>
      </c>
      <c r="K264" s="11">
        <v>9858720</v>
      </c>
      <c r="L264" s="11">
        <v>8746480</v>
      </c>
      <c r="M264" s="11">
        <f t="shared" si="6"/>
        <v>7886976</v>
      </c>
      <c r="N264" s="11">
        <f t="shared" si="6"/>
        <v>6997184</v>
      </c>
      <c r="O264" s="101">
        <v>95000000</v>
      </c>
      <c r="P264" s="69">
        <f t="shared" si="15"/>
        <v>8.6361393771199513</v>
      </c>
      <c r="R264" s="2">
        <v>11090000</v>
      </c>
      <c r="S264" s="98">
        <f t="shared" si="18"/>
        <v>12816336</v>
      </c>
    </row>
    <row r="265" spans="1:19" ht="24" hidden="1" customHeight="1" x14ac:dyDescent="0.2">
      <c r="A265" s="8">
        <v>257</v>
      </c>
      <c r="B265" s="9" t="s">
        <v>5</v>
      </c>
      <c r="C265" s="9" t="s">
        <v>244</v>
      </c>
      <c r="D265" s="9" t="s">
        <v>301</v>
      </c>
      <c r="E265" s="10">
        <v>751220670310211</v>
      </c>
      <c r="F265" s="8">
        <v>24</v>
      </c>
      <c r="G265" s="8">
        <v>46</v>
      </c>
      <c r="H265" s="8">
        <v>70</v>
      </c>
      <c r="I265" s="11">
        <v>16858080</v>
      </c>
      <c r="J265" s="11">
        <v>14893440</v>
      </c>
      <c r="K265" s="12">
        <v>16858080</v>
      </c>
      <c r="L265" s="12">
        <v>14893440</v>
      </c>
      <c r="M265" s="12">
        <f t="shared" si="6"/>
        <v>13486464</v>
      </c>
      <c r="N265" s="12">
        <f t="shared" si="6"/>
        <v>11914752</v>
      </c>
      <c r="O265" s="94"/>
      <c r="P265" s="69">
        <v>0.3</v>
      </c>
      <c r="R265" s="2">
        <v>19360000</v>
      </c>
      <c r="S265" s="32"/>
    </row>
    <row r="266" spans="1:19" ht="24" hidden="1" customHeight="1" x14ac:dyDescent="0.2">
      <c r="A266" s="13">
        <v>258</v>
      </c>
      <c r="B266" s="14" t="s">
        <v>5</v>
      </c>
      <c r="C266" s="14" t="s">
        <v>244</v>
      </c>
      <c r="D266" s="14" t="s">
        <v>302</v>
      </c>
      <c r="E266" s="15">
        <v>751220670310121</v>
      </c>
      <c r="F266" s="13">
        <v>9</v>
      </c>
      <c r="G266" s="13">
        <v>46</v>
      </c>
      <c r="H266" s="13">
        <v>55</v>
      </c>
      <c r="I266" s="11">
        <v>12333760</v>
      </c>
      <c r="J266" s="11">
        <v>11316933.333333334</v>
      </c>
      <c r="K266" s="11">
        <f>I266+(I266*0.05)</f>
        <v>12950448</v>
      </c>
      <c r="L266" s="11">
        <f>J266+(J266*0.05)</f>
        <v>11882780</v>
      </c>
      <c r="M266" s="11">
        <f t="shared" ref="M266:N334" si="19">K266*0.8</f>
        <v>10360358.4</v>
      </c>
      <c r="N266" s="11">
        <f t="shared" si="19"/>
        <v>9506224</v>
      </c>
      <c r="O266" s="94"/>
      <c r="P266" s="69">
        <v>0.3</v>
      </c>
      <c r="R266" s="2">
        <v>15290000</v>
      </c>
      <c r="S266" s="32"/>
    </row>
    <row r="267" spans="1:19" ht="24" customHeight="1" x14ac:dyDescent="0.2">
      <c r="A267" s="8">
        <v>259</v>
      </c>
      <c r="B267" s="9" t="s">
        <v>5</v>
      </c>
      <c r="C267" s="9" t="s">
        <v>244</v>
      </c>
      <c r="D267" s="9" t="s">
        <v>303</v>
      </c>
      <c r="E267" s="10">
        <v>751220670340001</v>
      </c>
      <c r="F267" s="8">
        <v>60</v>
      </c>
      <c r="G267" s="8">
        <v>210</v>
      </c>
      <c r="H267" s="8">
        <v>270</v>
      </c>
      <c r="I267" s="11">
        <v>58705440</v>
      </c>
      <c r="J267" s="11">
        <v>53733360</v>
      </c>
      <c r="K267" s="12">
        <f t="shared" ref="K267:L269" si="20">I267+(I267*0.05)</f>
        <v>61640712</v>
      </c>
      <c r="L267" s="12">
        <f t="shared" si="20"/>
        <v>56420028</v>
      </c>
      <c r="M267" s="12">
        <f t="shared" si="19"/>
        <v>49312569.600000001</v>
      </c>
      <c r="N267" s="12">
        <f t="shared" si="19"/>
        <v>45136022.400000006</v>
      </c>
      <c r="O267" s="101">
        <v>92000000</v>
      </c>
      <c r="P267" s="69">
        <f t="shared" si="15"/>
        <v>0.49252007342160486</v>
      </c>
      <c r="R267" s="2">
        <v>74970000</v>
      </c>
      <c r="S267" s="98">
        <f t="shared" ref="S267:S269" si="21">K267+K267*30%</f>
        <v>80132925.599999994</v>
      </c>
    </row>
    <row r="268" spans="1:19" ht="24" customHeight="1" x14ac:dyDescent="0.2">
      <c r="A268" s="13">
        <v>260</v>
      </c>
      <c r="B268" s="14" t="s">
        <v>5</v>
      </c>
      <c r="C268" s="14" t="s">
        <v>244</v>
      </c>
      <c r="D268" s="14" t="s">
        <v>304</v>
      </c>
      <c r="E268" s="15" t="s">
        <v>305</v>
      </c>
      <c r="F268" s="13">
        <v>24</v>
      </c>
      <c r="G268" s="13">
        <v>66</v>
      </c>
      <c r="H268" s="13">
        <v>90</v>
      </c>
      <c r="I268" s="11">
        <v>20388000</v>
      </c>
      <c r="J268" s="11">
        <v>18299440</v>
      </c>
      <c r="K268" s="11">
        <f t="shared" si="20"/>
        <v>21407400</v>
      </c>
      <c r="L268" s="11">
        <f t="shared" si="20"/>
        <v>19214412</v>
      </c>
      <c r="M268" s="11">
        <f t="shared" si="19"/>
        <v>17125920</v>
      </c>
      <c r="N268" s="11">
        <f t="shared" si="19"/>
        <v>15371529.600000001</v>
      </c>
      <c r="O268" s="101">
        <v>77000000</v>
      </c>
      <c r="P268" s="69">
        <f t="shared" si="15"/>
        <v>2.596887057746387</v>
      </c>
      <c r="R268" s="2">
        <v>24950000</v>
      </c>
      <c r="S268" s="98">
        <f t="shared" si="21"/>
        <v>27829620</v>
      </c>
    </row>
    <row r="269" spans="1:19" ht="24" customHeight="1" x14ac:dyDescent="0.2">
      <c r="A269" s="8">
        <v>261</v>
      </c>
      <c r="B269" s="9" t="s">
        <v>5</v>
      </c>
      <c r="C269" s="9" t="s">
        <v>244</v>
      </c>
      <c r="D269" s="9" t="s">
        <v>306</v>
      </c>
      <c r="E269" s="10">
        <v>513220670450002</v>
      </c>
      <c r="F269" s="8">
        <v>28</v>
      </c>
      <c r="G269" s="8">
        <v>102</v>
      </c>
      <c r="H269" s="8">
        <v>130</v>
      </c>
      <c r="I269" s="11">
        <v>29072000</v>
      </c>
      <c r="J269" s="11">
        <v>25847626.666666668</v>
      </c>
      <c r="K269" s="12">
        <f t="shared" si="20"/>
        <v>30525600</v>
      </c>
      <c r="L269" s="12">
        <f t="shared" si="20"/>
        <v>27140008</v>
      </c>
      <c r="M269" s="12">
        <f t="shared" si="19"/>
        <v>24420480</v>
      </c>
      <c r="N269" s="12">
        <f t="shared" si="19"/>
        <v>21712006.400000002</v>
      </c>
      <c r="O269" s="101">
        <v>98000000</v>
      </c>
      <c r="P269" s="69">
        <f t="shared" si="15"/>
        <v>2.2104201064024949</v>
      </c>
      <c r="R269" s="2">
        <v>36100000</v>
      </c>
      <c r="S269" s="98">
        <f t="shared" si="21"/>
        <v>39683280</v>
      </c>
    </row>
    <row r="270" spans="1:19" ht="24" hidden="1" customHeight="1" x14ac:dyDescent="0.2">
      <c r="A270" s="13">
        <v>262</v>
      </c>
      <c r="B270" s="14" t="s">
        <v>5</v>
      </c>
      <c r="C270" s="14" t="s">
        <v>244</v>
      </c>
      <c r="D270" s="14" t="s">
        <v>307</v>
      </c>
      <c r="E270" s="15" t="s">
        <v>308</v>
      </c>
      <c r="F270" s="13">
        <v>43</v>
      </c>
      <c r="G270" s="13">
        <v>27</v>
      </c>
      <c r="H270" s="13">
        <v>70</v>
      </c>
      <c r="I270" s="11">
        <v>17087280</v>
      </c>
      <c r="J270" s="11">
        <v>14819000</v>
      </c>
      <c r="K270" s="11">
        <v>17087280</v>
      </c>
      <c r="L270" s="11">
        <v>14819000</v>
      </c>
      <c r="M270" s="11">
        <f t="shared" si="19"/>
        <v>13669824</v>
      </c>
      <c r="N270" s="11">
        <f t="shared" si="19"/>
        <v>11855200</v>
      </c>
      <c r="O270" s="94"/>
      <c r="P270" s="69">
        <v>0.3</v>
      </c>
      <c r="R270" s="2">
        <v>19210000</v>
      </c>
      <c r="S270" s="32"/>
    </row>
    <row r="271" spans="1:19" ht="24" hidden="1" customHeight="1" x14ac:dyDescent="0.2">
      <c r="A271" s="8">
        <v>263</v>
      </c>
      <c r="B271" s="9" t="s">
        <v>5</v>
      </c>
      <c r="C271" s="9" t="s">
        <v>244</v>
      </c>
      <c r="D271" s="9" t="s">
        <v>309</v>
      </c>
      <c r="E271" s="10">
        <v>224040670010001</v>
      </c>
      <c r="F271" s="8">
        <v>50</v>
      </c>
      <c r="G271" s="8">
        <v>100</v>
      </c>
      <c r="H271" s="8">
        <v>150</v>
      </c>
      <c r="I271" s="11">
        <v>44290240</v>
      </c>
      <c r="J271" s="11">
        <v>40123093.333333336</v>
      </c>
      <c r="K271" s="12">
        <v>44290240</v>
      </c>
      <c r="L271" s="12">
        <v>40123093.333333336</v>
      </c>
      <c r="M271" s="12">
        <f t="shared" si="19"/>
        <v>35432192</v>
      </c>
      <c r="N271" s="12">
        <f t="shared" si="19"/>
        <v>32098474.666666672</v>
      </c>
      <c r="O271" s="94"/>
      <c r="P271" s="69">
        <v>0.3</v>
      </c>
      <c r="R271" s="2">
        <v>41510000</v>
      </c>
      <c r="S271" s="32"/>
    </row>
    <row r="272" spans="1:19" ht="24" hidden="1" customHeight="1" x14ac:dyDescent="0.2">
      <c r="A272" s="13">
        <v>264</v>
      </c>
      <c r="B272" s="14" t="s">
        <v>5</v>
      </c>
      <c r="C272" s="14" t="s">
        <v>244</v>
      </c>
      <c r="D272" s="14" t="s">
        <v>310</v>
      </c>
      <c r="E272" s="15">
        <v>325730670000011</v>
      </c>
      <c r="F272" s="13">
        <v>22</v>
      </c>
      <c r="G272" s="13">
        <v>39</v>
      </c>
      <c r="H272" s="13">
        <v>61</v>
      </c>
      <c r="I272" s="11">
        <v>15524640</v>
      </c>
      <c r="J272" s="11">
        <v>13923680</v>
      </c>
      <c r="K272" s="11">
        <v>15524640</v>
      </c>
      <c r="L272" s="11">
        <v>13923680</v>
      </c>
      <c r="M272" s="11">
        <f t="shared" si="19"/>
        <v>12419712</v>
      </c>
      <c r="N272" s="11">
        <f t="shared" si="19"/>
        <v>11138944</v>
      </c>
      <c r="O272" s="94"/>
      <c r="P272" s="69">
        <v>0.3</v>
      </c>
      <c r="R272" s="2">
        <v>16870000</v>
      </c>
      <c r="S272" s="32"/>
    </row>
    <row r="273" spans="1:20" ht="24" hidden="1" customHeight="1" x14ac:dyDescent="0.2">
      <c r="A273" s="8">
        <v>265</v>
      </c>
      <c r="B273" s="9" t="s">
        <v>5</v>
      </c>
      <c r="C273" s="9" t="s">
        <v>311</v>
      </c>
      <c r="D273" s="9" t="s">
        <v>312</v>
      </c>
      <c r="E273" s="10">
        <v>261941090000031</v>
      </c>
      <c r="F273" s="8">
        <v>10</v>
      </c>
      <c r="G273" s="8">
        <v>20</v>
      </c>
      <c r="H273" s="8">
        <v>30</v>
      </c>
      <c r="I273" s="11">
        <v>10032760</v>
      </c>
      <c r="J273" s="11">
        <v>8800960</v>
      </c>
      <c r="K273" s="12">
        <v>10032760</v>
      </c>
      <c r="L273" s="12">
        <v>8800960</v>
      </c>
      <c r="M273" s="12">
        <f t="shared" si="19"/>
        <v>8026208</v>
      </c>
      <c r="N273" s="12">
        <f t="shared" si="19"/>
        <v>7040768</v>
      </c>
      <c r="O273" s="94"/>
      <c r="P273" s="69">
        <v>0.3</v>
      </c>
      <c r="R273" s="2">
        <v>8300000</v>
      </c>
      <c r="S273" s="32"/>
    </row>
    <row r="274" spans="1:20" ht="24" hidden="1" customHeight="1" x14ac:dyDescent="0.2">
      <c r="A274" s="13">
        <v>266</v>
      </c>
      <c r="B274" s="14" t="s">
        <v>5</v>
      </c>
      <c r="C274" s="14" t="s">
        <v>311</v>
      </c>
      <c r="D274" s="14" t="s">
        <v>313</v>
      </c>
      <c r="E274" s="15">
        <v>333431090010001</v>
      </c>
      <c r="F274" s="13">
        <v>64</v>
      </c>
      <c r="G274" s="13">
        <v>152</v>
      </c>
      <c r="H274" s="13">
        <v>216</v>
      </c>
      <c r="I274" s="11">
        <v>52446720</v>
      </c>
      <c r="J274" s="11">
        <v>47345920</v>
      </c>
      <c r="K274" s="11">
        <v>52446720</v>
      </c>
      <c r="L274" s="11">
        <v>47345920</v>
      </c>
      <c r="M274" s="11">
        <f t="shared" si="19"/>
        <v>41957376</v>
      </c>
      <c r="N274" s="11">
        <f t="shared" si="19"/>
        <v>37876736</v>
      </c>
      <c r="O274" s="94"/>
      <c r="P274" s="69">
        <v>0.3</v>
      </c>
      <c r="R274" s="2">
        <v>59850000</v>
      </c>
      <c r="S274" s="32"/>
    </row>
    <row r="275" spans="1:20" s="47" customFormat="1" ht="24" customHeight="1" x14ac:dyDescent="0.25">
      <c r="A275" s="59">
        <v>3</v>
      </c>
      <c r="B275" s="60" t="s">
        <v>2320</v>
      </c>
      <c r="C275" s="59" t="s">
        <v>2321</v>
      </c>
      <c r="D275" s="60" t="s">
        <v>2322</v>
      </c>
      <c r="E275" s="92" t="s">
        <v>2339</v>
      </c>
      <c r="F275" s="59">
        <v>10</v>
      </c>
      <c r="G275" s="60">
        <v>20</v>
      </c>
      <c r="H275" s="59">
        <v>30</v>
      </c>
      <c r="I275" s="60"/>
      <c r="J275" s="59"/>
      <c r="K275" s="12">
        <v>10032760</v>
      </c>
      <c r="L275" s="59"/>
      <c r="M275" s="59"/>
      <c r="N275" s="60"/>
      <c r="O275" s="102">
        <v>24975420</v>
      </c>
      <c r="P275" s="69">
        <f t="shared" si="15"/>
        <v>1.4893867689449365</v>
      </c>
      <c r="Q275" s="81" t="s">
        <v>2272</v>
      </c>
      <c r="R275" s="2"/>
      <c r="S275" s="98">
        <f t="shared" ref="S275:S280" si="22">K275+K275*30%</f>
        <v>13042588</v>
      </c>
      <c r="T275" s="72"/>
    </row>
    <row r="276" spans="1:20" s="47" customFormat="1" ht="24" customHeight="1" x14ac:dyDescent="0.25">
      <c r="A276" s="49">
        <v>4</v>
      </c>
      <c r="B276" s="62" t="s">
        <v>2320</v>
      </c>
      <c r="C276" s="49" t="s">
        <v>2321</v>
      </c>
      <c r="D276" s="62" t="s">
        <v>2323</v>
      </c>
      <c r="E276" s="92" t="s">
        <v>2339</v>
      </c>
      <c r="F276" s="49">
        <v>10</v>
      </c>
      <c r="G276" s="62">
        <v>20</v>
      </c>
      <c r="H276" s="49">
        <v>30</v>
      </c>
      <c r="I276" s="62"/>
      <c r="J276" s="49"/>
      <c r="K276" s="12">
        <v>10032760</v>
      </c>
      <c r="L276" s="49"/>
      <c r="M276" s="49"/>
      <c r="N276" s="62"/>
      <c r="O276" s="102">
        <v>24975420</v>
      </c>
      <c r="P276" s="69">
        <f t="shared" si="15"/>
        <v>1.4893867689449365</v>
      </c>
      <c r="Q276" s="81" t="s">
        <v>2272</v>
      </c>
      <c r="R276" s="2"/>
      <c r="S276" s="98">
        <f t="shared" si="22"/>
        <v>13042588</v>
      </c>
      <c r="T276" s="72"/>
    </row>
    <row r="277" spans="1:20" s="47" customFormat="1" ht="24" customHeight="1" x14ac:dyDescent="0.25">
      <c r="A277" s="59">
        <v>5</v>
      </c>
      <c r="B277" s="60" t="s">
        <v>2320</v>
      </c>
      <c r="C277" s="59" t="s">
        <v>2321</v>
      </c>
      <c r="D277" s="60" t="s">
        <v>2324</v>
      </c>
      <c r="E277" s="92" t="s">
        <v>2339</v>
      </c>
      <c r="F277" s="59">
        <v>10</v>
      </c>
      <c r="G277" s="60">
        <v>20</v>
      </c>
      <c r="H277" s="59">
        <v>30</v>
      </c>
      <c r="I277" s="60"/>
      <c r="J277" s="59"/>
      <c r="K277" s="12">
        <v>10032760</v>
      </c>
      <c r="L277" s="59"/>
      <c r="M277" s="59"/>
      <c r="N277" s="60"/>
      <c r="O277" s="102">
        <v>24975420</v>
      </c>
      <c r="P277" s="69">
        <f t="shared" si="15"/>
        <v>1.4893867689449365</v>
      </c>
      <c r="Q277" s="81" t="s">
        <v>2272</v>
      </c>
      <c r="R277" s="2"/>
      <c r="S277" s="98">
        <f t="shared" si="22"/>
        <v>13042588</v>
      </c>
      <c r="T277" s="72"/>
    </row>
    <row r="278" spans="1:20" s="47" customFormat="1" ht="24" customHeight="1" x14ac:dyDescent="0.25">
      <c r="A278" s="49">
        <v>6</v>
      </c>
      <c r="B278" s="62" t="s">
        <v>2320</v>
      </c>
      <c r="C278" s="49" t="s">
        <v>2321</v>
      </c>
      <c r="D278" s="62" t="s">
        <v>2325</v>
      </c>
      <c r="E278" s="92" t="s">
        <v>2339</v>
      </c>
      <c r="F278" s="49">
        <v>48</v>
      </c>
      <c r="G278" s="62">
        <v>72</v>
      </c>
      <c r="H278" s="49">
        <v>120</v>
      </c>
      <c r="I278" s="62"/>
      <c r="J278" s="49"/>
      <c r="K278" s="12">
        <f>H278*340000</f>
        <v>40800000</v>
      </c>
      <c r="L278" s="49"/>
      <c r="M278" s="49"/>
      <c r="N278" s="62"/>
      <c r="O278" s="102">
        <v>53254560</v>
      </c>
      <c r="P278" s="69">
        <f t="shared" si="15"/>
        <v>0.30525882352941175</v>
      </c>
      <c r="Q278" s="81" t="s">
        <v>2272</v>
      </c>
      <c r="R278" s="2"/>
      <c r="S278" s="98">
        <f t="shared" si="22"/>
        <v>53040000</v>
      </c>
      <c r="T278" s="72"/>
    </row>
    <row r="279" spans="1:20" s="47" customFormat="1" ht="24" customHeight="1" x14ac:dyDescent="0.25">
      <c r="A279" s="59">
        <v>7</v>
      </c>
      <c r="B279" s="60" t="s">
        <v>2320</v>
      </c>
      <c r="C279" s="59" t="s">
        <v>2321</v>
      </c>
      <c r="D279" s="60" t="s">
        <v>2326</v>
      </c>
      <c r="E279" s="92" t="s">
        <v>2339</v>
      </c>
      <c r="F279" s="59">
        <v>50</v>
      </c>
      <c r="G279" s="60">
        <v>70</v>
      </c>
      <c r="H279" s="59">
        <v>120</v>
      </c>
      <c r="I279" s="60"/>
      <c r="J279" s="59"/>
      <c r="K279" s="12">
        <f>H279*340000</f>
        <v>40800000</v>
      </c>
      <c r="L279" s="59"/>
      <c r="M279" s="59"/>
      <c r="N279" s="60"/>
      <c r="O279" s="102">
        <v>53254560</v>
      </c>
      <c r="P279" s="69">
        <f t="shared" si="15"/>
        <v>0.30525882352941175</v>
      </c>
      <c r="Q279" s="81" t="s">
        <v>2272</v>
      </c>
      <c r="R279" s="2"/>
      <c r="S279" s="98">
        <f t="shared" si="22"/>
        <v>53040000</v>
      </c>
      <c r="T279" s="72"/>
    </row>
    <row r="280" spans="1:20" ht="24" customHeight="1" x14ac:dyDescent="0.2">
      <c r="A280" s="59">
        <v>267</v>
      </c>
      <c r="B280" s="60" t="s">
        <v>5</v>
      </c>
      <c r="C280" s="60" t="s">
        <v>314</v>
      </c>
      <c r="D280" s="60" t="s">
        <v>315</v>
      </c>
      <c r="E280" s="63" t="s">
        <v>316</v>
      </c>
      <c r="F280" s="59">
        <v>31</v>
      </c>
      <c r="G280" s="59">
        <v>69</v>
      </c>
      <c r="H280" s="59">
        <v>100</v>
      </c>
      <c r="I280" s="64">
        <v>22644206.666666668</v>
      </c>
      <c r="J280" s="64">
        <v>20846873.333333332</v>
      </c>
      <c r="K280" s="50">
        <f>I280+(I280*0.05)</f>
        <v>23776417</v>
      </c>
      <c r="L280" s="50">
        <f>J280+(J280*0.05)</f>
        <v>21889217</v>
      </c>
      <c r="M280" s="12">
        <f t="shared" si="19"/>
        <v>19021133.600000001</v>
      </c>
      <c r="N280" s="12">
        <f t="shared" si="19"/>
        <v>17511373.600000001</v>
      </c>
      <c r="O280" s="93">
        <v>47552834</v>
      </c>
      <c r="P280" s="31">
        <v>1</v>
      </c>
      <c r="R280" s="2">
        <v>27690000</v>
      </c>
      <c r="S280" s="98">
        <f t="shared" si="22"/>
        <v>30909342.100000001</v>
      </c>
    </row>
    <row r="281" spans="1:20" ht="24" hidden="1" customHeight="1" x14ac:dyDescent="0.2">
      <c r="A281" s="13">
        <v>268</v>
      </c>
      <c r="B281" s="14" t="s">
        <v>5</v>
      </c>
      <c r="C281" s="14" t="s">
        <v>314</v>
      </c>
      <c r="D281" s="14" t="s">
        <v>317</v>
      </c>
      <c r="E281" s="15" t="s">
        <v>318</v>
      </c>
      <c r="F281" s="13">
        <v>52</v>
      </c>
      <c r="G281" s="13">
        <v>358</v>
      </c>
      <c r="H281" s="13">
        <v>410</v>
      </c>
      <c r="I281" s="11">
        <v>94342800</v>
      </c>
      <c r="J281" s="11">
        <v>83071000</v>
      </c>
      <c r="K281" s="11">
        <v>94342800</v>
      </c>
      <c r="L281" s="11">
        <v>83071000</v>
      </c>
      <c r="M281" s="11">
        <f t="shared" si="19"/>
        <v>75474240</v>
      </c>
      <c r="N281" s="11">
        <f t="shared" si="19"/>
        <v>66456800</v>
      </c>
      <c r="O281" s="93">
        <v>103777080</v>
      </c>
      <c r="P281" s="31">
        <v>0.1</v>
      </c>
      <c r="R281" s="2">
        <v>114160000</v>
      </c>
      <c r="S281" s="32"/>
    </row>
    <row r="282" spans="1:20" ht="24" customHeight="1" x14ac:dyDescent="0.2">
      <c r="A282" s="8">
        <v>269</v>
      </c>
      <c r="B282" s="9" t="s">
        <v>5</v>
      </c>
      <c r="C282" s="9" t="s">
        <v>314</v>
      </c>
      <c r="D282" s="9" t="s">
        <v>319</v>
      </c>
      <c r="E282" s="10" t="s">
        <v>320</v>
      </c>
      <c r="F282" s="8">
        <v>53</v>
      </c>
      <c r="G282" s="8">
        <v>437</v>
      </c>
      <c r="H282" s="8">
        <v>490</v>
      </c>
      <c r="I282" s="11">
        <v>113423760</v>
      </c>
      <c r="J282" s="11">
        <v>99494280</v>
      </c>
      <c r="K282" s="12">
        <v>113423760</v>
      </c>
      <c r="L282" s="12">
        <v>99494280</v>
      </c>
      <c r="M282" s="12">
        <f t="shared" si="19"/>
        <v>90739008</v>
      </c>
      <c r="N282" s="12">
        <f t="shared" si="19"/>
        <v>79595424</v>
      </c>
      <c r="O282" s="93">
        <v>158793264</v>
      </c>
      <c r="P282" s="31">
        <v>0.4</v>
      </c>
      <c r="R282" s="2">
        <v>136510000</v>
      </c>
      <c r="S282" s="98">
        <f>K282+K282*30%</f>
        <v>147450888</v>
      </c>
    </row>
    <row r="283" spans="1:20" ht="24" hidden="1" customHeight="1" x14ac:dyDescent="0.2">
      <c r="A283" s="13">
        <v>270</v>
      </c>
      <c r="B283" s="14" t="s">
        <v>5</v>
      </c>
      <c r="C283" s="14" t="s">
        <v>314</v>
      </c>
      <c r="D283" s="14" t="s">
        <v>321</v>
      </c>
      <c r="E283" s="15">
        <v>753220510020002</v>
      </c>
      <c r="F283" s="13">
        <v>150</v>
      </c>
      <c r="G283" s="13">
        <v>290</v>
      </c>
      <c r="H283" s="13">
        <v>440</v>
      </c>
      <c r="I283" s="11">
        <v>99102933.333333328</v>
      </c>
      <c r="J283" s="11">
        <v>89619680</v>
      </c>
      <c r="K283" s="11">
        <v>99102933.333333328</v>
      </c>
      <c r="L283" s="11">
        <v>89619680</v>
      </c>
      <c r="M283" s="11">
        <f t="shared" si="19"/>
        <v>79282346.666666672</v>
      </c>
      <c r="N283" s="11">
        <f t="shared" si="19"/>
        <v>71695744</v>
      </c>
      <c r="O283" s="93">
        <v>109013226.66666666</v>
      </c>
      <c r="P283" s="31">
        <v>0.1</v>
      </c>
      <c r="R283" s="2">
        <v>121750000</v>
      </c>
      <c r="S283" s="32"/>
    </row>
    <row r="284" spans="1:20" ht="24" customHeight="1" x14ac:dyDescent="0.2">
      <c r="A284" s="8">
        <v>271</v>
      </c>
      <c r="B284" s="9" t="s">
        <v>5</v>
      </c>
      <c r="C284" s="9" t="s">
        <v>314</v>
      </c>
      <c r="D284" s="9" t="s">
        <v>322</v>
      </c>
      <c r="E284" s="10">
        <v>753220510070001</v>
      </c>
      <c r="F284" s="8">
        <v>50</v>
      </c>
      <c r="G284" s="8">
        <v>150</v>
      </c>
      <c r="H284" s="8">
        <v>200</v>
      </c>
      <c r="I284" s="11">
        <v>43528170</v>
      </c>
      <c r="J284" s="11">
        <v>39698410</v>
      </c>
      <c r="K284" s="12">
        <v>43528170</v>
      </c>
      <c r="L284" s="12">
        <v>39698410</v>
      </c>
      <c r="M284" s="12">
        <f t="shared" si="19"/>
        <v>34822536</v>
      </c>
      <c r="N284" s="12">
        <f t="shared" si="19"/>
        <v>31758728</v>
      </c>
      <c r="O284" s="93">
        <v>69645072</v>
      </c>
      <c r="P284" s="31">
        <v>0.6</v>
      </c>
      <c r="R284" s="2">
        <v>55490000</v>
      </c>
      <c r="S284" s="98">
        <f t="shared" ref="S284:S285" si="23">K284+K284*30%</f>
        <v>56586621</v>
      </c>
    </row>
    <row r="285" spans="1:20" ht="24" customHeight="1" x14ac:dyDescent="0.2">
      <c r="A285" s="13">
        <v>272</v>
      </c>
      <c r="B285" s="14" t="s">
        <v>5</v>
      </c>
      <c r="C285" s="14" t="s">
        <v>314</v>
      </c>
      <c r="D285" s="14" t="s">
        <v>323</v>
      </c>
      <c r="E285" s="15">
        <v>753220510040001</v>
      </c>
      <c r="F285" s="13">
        <v>100</v>
      </c>
      <c r="G285" s="13">
        <v>300</v>
      </c>
      <c r="H285" s="13">
        <v>400</v>
      </c>
      <c r="I285" s="11">
        <v>83622403.333333328</v>
      </c>
      <c r="J285" s="11">
        <v>74901123.333333328</v>
      </c>
      <c r="K285" s="11">
        <v>83622403.333333328</v>
      </c>
      <c r="L285" s="11">
        <v>74901123.333333328</v>
      </c>
      <c r="M285" s="11">
        <f t="shared" si="19"/>
        <v>66897922.666666664</v>
      </c>
      <c r="N285" s="11">
        <f t="shared" si="19"/>
        <v>59920898.666666664</v>
      </c>
      <c r="O285" s="93">
        <v>133795845.33333331</v>
      </c>
      <c r="P285" s="31">
        <v>0.6</v>
      </c>
      <c r="R285" s="2">
        <v>110980000</v>
      </c>
      <c r="S285" s="98">
        <f t="shared" si="23"/>
        <v>108709124.33333333</v>
      </c>
    </row>
    <row r="286" spans="1:20" ht="24" hidden="1" customHeight="1" x14ac:dyDescent="0.2">
      <c r="A286" s="8">
        <v>273</v>
      </c>
      <c r="B286" s="9" t="s">
        <v>5</v>
      </c>
      <c r="C286" s="9" t="s">
        <v>314</v>
      </c>
      <c r="D286" s="9" t="s">
        <v>324</v>
      </c>
      <c r="E286" s="10">
        <v>753220510050002</v>
      </c>
      <c r="F286" s="8">
        <v>62</v>
      </c>
      <c r="G286" s="8">
        <v>178</v>
      </c>
      <c r="H286" s="8">
        <v>240</v>
      </c>
      <c r="I286" s="11">
        <v>50413970</v>
      </c>
      <c r="J286" s="11">
        <v>45878316.666666664</v>
      </c>
      <c r="K286" s="12">
        <v>50413970</v>
      </c>
      <c r="L286" s="12">
        <v>45878316.666666664</v>
      </c>
      <c r="M286" s="12">
        <f t="shared" si="19"/>
        <v>40331176</v>
      </c>
      <c r="N286" s="12">
        <f t="shared" si="19"/>
        <v>36702653.333333336</v>
      </c>
      <c r="O286" s="93">
        <v>55455367</v>
      </c>
      <c r="P286" s="31">
        <v>0.1</v>
      </c>
      <c r="R286" s="2">
        <v>66570000</v>
      </c>
      <c r="S286" s="32"/>
    </row>
    <row r="287" spans="1:20" ht="24" hidden="1" customHeight="1" x14ac:dyDescent="0.2">
      <c r="A287" s="13">
        <v>274</v>
      </c>
      <c r="B287" s="14" t="s">
        <v>5</v>
      </c>
      <c r="C287" s="14" t="s">
        <v>314</v>
      </c>
      <c r="D287" s="14" t="s">
        <v>325</v>
      </c>
      <c r="E287" s="15" t="s">
        <v>326</v>
      </c>
      <c r="F287" s="13">
        <v>94</v>
      </c>
      <c r="G287" s="13">
        <v>294</v>
      </c>
      <c r="H287" s="13">
        <v>388</v>
      </c>
      <c r="I287" s="11">
        <v>91489920</v>
      </c>
      <c r="J287" s="11">
        <v>80350880</v>
      </c>
      <c r="K287" s="11">
        <v>91489920</v>
      </c>
      <c r="L287" s="11">
        <v>80350880</v>
      </c>
      <c r="M287" s="11">
        <f t="shared" si="19"/>
        <v>73191936</v>
      </c>
      <c r="N287" s="11">
        <f t="shared" si="19"/>
        <v>64280704</v>
      </c>
      <c r="O287" s="93">
        <v>100638912</v>
      </c>
      <c r="P287" s="31">
        <v>0.1</v>
      </c>
      <c r="R287" s="2">
        <v>107680000</v>
      </c>
      <c r="S287" s="32"/>
    </row>
    <row r="288" spans="1:20" ht="24" customHeight="1" x14ac:dyDescent="0.2">
      <c r="A288" s="8">
        <v>275</v>
      </c>
      <c r="B288" s="9" t="s">
        <v>5</v>
      </c>
      <c r="C288" s="9" t="s">
        <v>314</v>
      </c>
      <c r="D288" s="9" t="s">
        <v>327</v>
      </c>
      <c r="E288" s="10">
        <v>753220510030002</v>
      </c>
      <c r="F288" s="8">
        <v>88</v>
      </c>
      <c r="G288" s="8">
        <v>252</v>
      </c>
      <c r="H288" s="8">
        <v>340</v>
      </c>
      <c r="I288" s="11">
        <v>71947583.333333328</v>
      </c>
      <c r="J288" s="11">
        <v>65622036.666666664</v>
      </c>
      <c r="K288" s="12">
        <v>71947583.333333328</v>
      </c>
      <c r="L288" s="12">
        <v>65622036.666666664</v>
      </c>
      <c r="M288" s="12">
        <f t="shared" si="19"/>
        <v>57558066.666666664</v>
      </c>
      <c r="N288" s="12">
        <f t="shared" si="19"/>
        <v>52497629.333333336</v>
      </c>
      <c r="O288" s="93">
        <v>100726616.66666666</v>
      </c>
      <c r="P288" s="31">
        <v>0.4</v>
      </c>
      <c r="R288" s="2">
        <v>94310000</v>
      </c>
      <c r="S288" s="98">
        <f>K288+K288*30%</f>
        <v>93531858.333333328</v>
      </c>
    </row>
    <row r="289" spans="1:19" ht="24" hidden="1" customHeight="1" x14ac:dyDescent="0.2">
      <c r="A289" s="13">
        <v>276</v>
      </c>
      <c r="B289" s="14" t="s">
        <v>5</v>
      </c>
      <c r="C289" s="14" t="s">
        <v>314</v>
      </c>
      <c r="D289" s="14" t="s">
        <v>328</v>
      </c>
      <c r="E289" s="15">
        <v>753220510040041</v>
      </c>
      <c r="F289" s="13">
        <v>10</v>
      </c>
      <c r="G289" s="13">
        <v>50</v>
      </c>
      <c r="H289" s="13">
        <v>60</v>
      </c>
      <c r="I289" s="11">
        <v>14301840</v>
      </c>
      <c r="J289" s="11">
        <v>12449080</v>
      </c>
      <c r="K289" s="11">
        <v>14301840</v>
      </c>
      <c r="L289" s="11">
        <v>12449080</v>
      </c>
      <c r="M289" s="11">
        <f t="shared" si="19"/>
        <v>11441472</v>
      </c>
      <c r="N289" s="11">
        <f t="shared" si="19"/>
        <v>9959264</v>
      </c>
      <c r="O289" s="93">
        <v>15732024</v>
      </c>
      <c r="P289" s="31">
        <v>0.1</v>
      </c>
      <c r="R289" s="2">
        <v>16680000</v>
      </c>
      <c r="S289" s="32"/>
    </row>
    <row r="290" spans="1:19" ht="24" hidden="1" customHeight="1" x14ac:dyDescent="0.2">
      <c r="A290" s="8">
        <v>277</v>
      </c>
      <c r="B290" s="9" t="s">
        <v>5</v>
      </c>
      <c r="C290" s="9" t="s">
        <v>314</v>
      </c>
      <c r="D290" s="9" t="s">
        <v>329</v>
      </c>
      <c r="E290" s="10">
        <v>753220510040021</v>
      </c>
      <c r="F290" s="8">
        <v>20</v>
      </c>
      <c r="G290" s="8">
        <v>65</v>
      </c>
      <c r="H290" s="8">
        <v>85</v>
      </c>
      <c r="I290" s="11">
        <v>18211786.666666668</v>
      </c>
      <c r="J290" s="11">
        <v>16488960</v>
      </c>
      <c r="K290" s="12">
        <v>18211786.666666668</v>
      </c>
      <c r="L290" s="12">
        <v>16488960</v>
      </c>
      <c r="M290" s="12">
        <f t="shared" si="19"/>
        <v>14569429.333333336</v>
      </c>
      <c r="N290" s="12">
        <f t="shared" si="19"/>
        <v>13191168</v>
      </c>
      <c r="O290" s="93">
        <v>20032965.333333336</v>
      </c>
      <c r="P290" s="31">
        <v>0.1</v>
      </c>
      <c r="R290" s="2">
        <v>23590000</v>
      </c>
      <c r="S290" s="32"/>
    </row>
    <row r="291" spans="1:19" ht="24" hidden="1" customHeight="1" x14ac:dyDescent="0.2">
      <c r="A291" s="13">
        <v>278</v>
      </c>
      <c r="B291" s="14" t="s">
        <v>5</v>
      </c>
      <c r="C291" s="14" t="s">
        <v>314</v>
      </c>
      <c r="D291" s="14" t="s">
        <v>330</v>
      </c>
      <c r="E291" s="15">
        <v>753220510040031</v>
      </c>
      <c r="F291" s="13">
        <v>10</v>
      </c>
      <c r="G291" s="13">
        <v>20</v>
      </c>
      <c r="H291" s="13">
        <v>30</v>
      </c>
      <c r="I291" s="11">
        <v>7105920</v>
      </c>
      <c r="J291" s="11">
        <v>6146720</v>
      </c>
      <c r="K291" s="11">
        <v>7105920</v>
      </c>
      <c r="L291" s="11">
        <v>6146720</v>
      </c>
      <c r="M291" s="11">
        <f t="shared" si="19"/>
        <v>5684736</v>
      </c>
      <c r="N291" s="11">
        <f t="shared" si="19"/>
        <v>4917376</v>
      </c>
      <c r="O291" s="93">
        <v>7816512</v>
      </c>
      <c r="P291" s="31">
        <v>0.1</v>
      </c>
      <c r="R291" s="2">
        <v>8300000</v>
      </c>
      <c r="S291" s="32"/>
    </row>
    <row r="292" spans="1:19" ht="24" hidden="1" customHeight="1" x14ac:dyDescent="0.2">
      <c r="A292" s="8">
        <v>279</v>
      </c>
      <c r="B292" s="9" t="s">
        <v>5</v>
      </c>
      <c r="C292" s="9" t="s">
        <v>314</v>
      </c>
      <c r="D292" s="9" t="s">
        <v>331</v>
      </c>
      <c r="E292" s="10" t="s">
        <v>332</v>
      </c>
      <c r="F292" s="8">
        <v>54</v>
      </c>
      <c r="G292" s="8">
        <v>253</v>
      </c>
      <c r="H292" s="8">
        <v>307</v>
      </c>
      <c r="I292" s="11">
        <v>64533260</v>
      </c>
      <c r="J292" s="11">
        <v>58165526.666666664</v>
      </c>
      <c r="K292" s="12">
        <v>64533260</v>
      </c>
      <c r="L292" s="12">
        <v>58165526.666666664</v>
      </c>
      <c r="M292" s="12">
        <f t="shared" si="19"/>
        <v>51626608</v>
      </c>
      <c r="N292" s="12">
        <f t="shared" si="19"/>
        <v>46532421.333333336</v>
      </c>
      <c r="O292" s="93">
        <v>70986586</v>
      </c>
      <c r="P292" s="31">
        <v>0.1</v>
      </c>
      <c r="R292" s="2">
        <v>85360000</v>
      </c>
      <c r="S292" s="32"/>
    </row>
    <row r="293" spans="1:19" ht="24" hidden="1" customHeight="1" x14ac:dyDescent="0.2">
      <c r="A293" s="13">
        <v>280</v>
      </c>
      <c r="B293" s="14" t="s">
        <v>5</v>
      </c>
      <c r="C293" s="14" t="s">
        <v>314</v>
      </c>
      <c r="D293" s="14" t="s">
        <v>333</v>
      </c>
      <c r="E293" s="15" t="s">
        <v>334</v>
      </c>
      <c r="F293" s="13">
        <v>44</v>
      </c>
      <c r="G293" s="13">
        <v>202</v>
      </c>
      <c r="H293" s="13">
        <v>246</v>
      </c>
      <c r="I293" s="11">
        <v>57465840</v>
      </c>
      <c r="J293" s="11">
        <v>50540920</v>
      </c>
      <c r="K293" s="11">
        <v>57465840</v>
      </c>
      <c r="L293" s="11">
        <v>50540920</v>
      </c>
      <c r="M293" s="11">
        <f t="shared" si="19"/>
        <v>45972672</v>
      </c>
      <c r="N293" s="11">
        <f t="shared" si="19"/>
        <v>40432736</v>
      </c>
      <c r="O293" s="93">
        <v>63212424</v>
      </c>
      <c r="P293" s="31">
        <v>0.1</v>
      </c>
      <c r="R293" s="2">
        <v>68390000</v>
      </c>
      <c r="S293" s="32"/>
    </row>
    <row r="294" spans="1:19" ht="24" hidden="1" customHeight="1" x14ac:dyDescent="0.2">
      <c r="A294" s="8">
        <v>281</v>
      </c>
      <c r="B294" s="9" t="s">
        <v>5</v>
      </c>
      <c r="C294" s="9" t="s">
        <v>314</v>
      </c>
      <c r="D294" s="9" t="s">
        <v>335</v>
      </c>
      <c r="E294" s="10">
        <v>753420510010001</v>
      </c>
      <c r="F294" s="8">
        <v>100</v>
      </c>
      <c r="G294" s="8">
        <v>300</v>
      </c>
      <c r="H294" s="8">
        <v>400</v>
      </c>
      <c r="I294" s="11">
        <v>82533076.666666672</v>
      </c>
      <c r="J294" s="11">
        <v>74745876.666666672</v>
      </c>
      <c r="K294" s="12">
        <v>82533076.666666672</v>
      </c>
      <c r="L294" s="12">
        <v>74745876.666666672</v>
      </c>
      <c r="M294" s="12">
        <f t="shared" si="19"/>
        <v>66026461.333333343</v>
      </c>
      <c r="N294" s="12">
        <f t="shared" si="19"/>
        <v>59796701.333333343</v>
      </c>
      <c r="O294" s="93">
        <v>90786384.333333343</v>
      </c>
      <c r="P294" s="31">
        <v>0.1</v>
      </c>
      <c r="R294" s="2">
        <v>110980000</v>
      </c>
      <c r="S294" s="32"/>
    </row>
    <row r="295" spans="1:19" ht="24" hidden="1" customHeight="1" x14ac:dyDescent="0.2">
      <c r="A295" s="13">
        <v>282</v>
      </c>
      <c r="B295" s="14" t="s">
        <v>5</v>
      </c>
      <c r="C295" s="14" t="s">
        <v>314</v>
      </c>
      <c r="D295" s="14" t="s">
        <v>336</v>
      </c>
      <c r="E295" s="15" t="s">
        <v>337</v>
      </c>
      <c r="F295" s="13">
        <v>60</v>
      </c>
      <c r="G295" s="13">
        <v>140</v>
      </c>
      <c r="H295" s="13">
        <v>200</v>
      </c>
      <c r="I295" s="11">
        <v>47179440</v>
      </c>
      <c r="J295" s="11">
        <v>41187720</v>
      </c>
      <c r="K295" s="11">
        <v>47179440</v>
      </c>
      <c r="L295" s="11">
        <v>41187720</v>
      </c>
      <c r="M295" s="11">
        <f t="shared" si="19"/>
        <v>37743552</v>
      </c>
      <c r="N295" s="11">
        <f t="shared" si="19"/>
        <v>32950176</v>
      </c>
      <c r="O295" s="93">
        <v>51897384</v>
      </c>
      <c r="P295" s="31">
        <v>0.1</v>
      </c>
      <c r="R295" s="2">
        <v>55410000</v>
      </c>
      <c r="S295" s="32"/>
    </row>
    <row r="296" spans="1:19" ht="24" hidden="1" customHeight="1" x14ac:dyDescent="0.2">
      <c r="A296" s="8">
        <v>283</v>
      </c>
      <c r="B296" s="9" t="s">
        <v>5</v>
      </c>
      <c r="C296" s="9" t="s">
        <v>314</v>
      </c>
      <c r="D296" s="9" t="s">
        <v>338</v>
      </c>
      <c r="E296" s="10" t="s">
        <v>339</v>
      </c>
      <c r="F296" s="8">
        <v>34</v>
      </c>
      <c r="G296" s="8">
        <v>94</v>
      </c>
      <c r="H296" s="8">
        <v>128</v>
      </c>
      <c r="I296" s="11">
        <v>30719040</v>
      </c>
      <c r="J296" s="11">
        <v>26835680</v>
      </c>
      <c r="K296" s="12">
        <v>30719040</v>
      </c>
      <c r="L296" s="12">
        <v>26835680</v>
      </c>
      <c r="M296" s="12">
        <f t="shared" si="19"/>
        <v>24575232</v>
      </c>
      <c r="N296" s="12">
        <f t="shared" si="19"/>
        <v>21468544</v>
      </c>
      <c r="O296" s="93">
        <v>33790944</v>
      </c>
      <c r="P296" s="31">
        <v>0.1</v>
      </c>
      <c r="R296" s="2">
        <v>35490000</v>
      </c>
      <c r="S296" s="32"/>
    </row>
    <row r="297" spans="1:19" ht="24" hidden="1" customHeight="1" x14ac:dyDescent="0.2">
      <c r="A297" s="13">
        <v>284</v>
      </c>
      <c r="B297" s="14" t="s">
        <v>5</v>
      </c>
      <c r="C297" s="14" t="s">
        <v>314</v>
      </c>
      <c r="D297" s="14" t="s">
        <v>340</v>
      </c>
      <c r="E297" s="15" t="s">
        <v>341</v>
      </c>
      <c r="F297" s="13">
        <v>70</v>
      </c>
      <c r="G297" s="13">
        <v>180</v>
      </c>
      <c r="H297" s="13">
        <v>250</v>
      </c>
      <c r="I297" s="11">
        <v>58914000</v>
      </c>
      <c r="J297" s="11">
        <v>50467560</v>
      </c>
      <c r="K297" s="11">
        <v>58914000</v>
      </c>
      <c r="L297" s="11">
        <v>50467560</v>
      </c>
      <c r="M297" s="11">
        <f t="shared" si="19"/>
        <v>47131200</v>
      </c>
      <c r="N297" s="11">
        <f t="shared" si="19"/>
        <v>40374048</v>
      </c>
      <c r="O297" s="93">
        <v>64805400</v>
      </c>
      <c r="P297" s="31">
        <v>0.1</v>
      </c>
      <c r="R297" s="2">
        <v>69300000</v>
      </c>
      <c r="S297" s="32"/>
    </row>
    <row r="298" spans="1:19" ht="24" hidden="1" customHeight="1" x14ac:dyDescent="0.2">
      <c r="A298" s="8">
        <v>285</v>
      </c>
      <c r="B298" s="9" t="s">
        <v>5</v>
      </c>
      <c r="C298" s="9" t="s">
        <v>314</v>
      </c>
      <c r="D298" s="9" t="s">
        <v>342</v>
      </c>
      <c r="E298" s="10" t="s">
        <v>343</v>
      </c>
      <c r="F298" s="8">
        <v>35</v>
      </c>
      <c r="G298" s="8">
        <v>121</v>
      </c>
      <c r="H298" s="8">
        <v>156</v>
      </c>
      <c r="I298" s="11">
        <v>35541960</v>
      </c>
      <c r="J298" s="11">
        <v>32529080</v>
      </c>
      <c r="K298" s="12">
        <v>35541960</v>
      </c>
      <c r="L298" s="12">
        <v>32529080</v>
      </c>
      <c r="M298" s="12">
        <f t="shared" si="19"/>
        <v>28433568</v>
      </c>
      <c r="N298" s="12">
        <f t="shared" si="19"/>
        <v>26023264</v>
      </c>
      <c r="O298" s="93">
        <v>39096156</v>
      </c>
      <c r="P298" s="31">
        <v>0.1</v>
      </c>
      <c r="R298" s="2">
        <v>43310000</v>
      </c>
      <c r="S298" s="32"/>
    </row>
    <row r="299" spans="1:19" ht="24" customHeight="1" x14ac:dyDescent="0.2">
      <c r="A299" s="13">
        <v>286</v>
      </c>
      <c r="B299" s="14" t="s">
        <v>5</v>
      </c>
      <c r="C299" s="14" t="s">
        <v>314</v>
      </c>
      <c r="D299" s="14" t="s">
        <v>344</v>
      </c>
      <c r="E299" s="15">
        <v>753120510010041</v>
      </c>
      <c r="F299" s="13">
        <v>40</v>
      </c>
      <c r="G299" s="13">
        <v>100</v>
      </c>
      <c r="H299" s="13">
        <v>140</v>
      </c>
      <c r="I299" s="11">
        <v>33143040</v>
      </c>
      <c r="J299" s="11">
        <v>28879200</v>
      </c>
      <c r="K299" s="11">
        <v>33143040</v>
      </c>
      <c r="L299" s="11">
        <v>28879200</v>
      </c>
      <c r="M299" s="11">
        <f t="shared" si="19"/>
        <v>26514432</v>
      </c>
      <c r="N299" s="11">
        <f t="shared" si="19"/>
        <v>23103360</v>
      </c>
      <c r="O299" s="93">
        <v>46400256</v>
      </c>
      <c r="P299" s="31">
        <v>0.4</v>
      </c>
      <c r="R299" s="2">
        <v>38800000</v>
      </c>
      <c r="S299" s="98">
        <f>K299+K299*30%</f>
        <v>43085952</v>
      </c>
    </row>
    <row r="300" spans="1:19" ht="24" hidden="1" customHeight="1" x14ac:dyDescent="0.2">
      <c r="A300" s="8">
        <v>287</v>
      </c>
      <c r="B300" s="9" t="s">
        <v>5</v>
      </c>
      <c r="C300" s="9" t="s">
        <v>314</v>
      </c>
      <c r="D300" s="9" t="s">
        <v>345</v>
      </c>
      <c r="E300" s="10">
        <v>753120510260001</v>
      </c>
      <c r="F300" s="8">
        <v>84</v>
      </c>
      <c r="G300" s="8">
        <v>161</v>
      </c>
      <c r="H300" s="8">
        <v>245</v>
      </c>
      <c r="I300" s="11">
        <v>50203360</v>
      </c>
      <c r="J300" s="11">
        <v>45484133.333333336</v>
      </c>
      <c r="K300" s="12">
        <v>50203360</v>
      </c>
      <c r="L300" s="12">
        <v>45484133.333333336</v>
      </c>
      <c r="M300" s="12">
        <f t="shared" si="19"/>
        <v>40162688</v>
      </c>
      <c r="N300" s="12">
        <f t="shared" si="19"/>
        <v>36387306.666666672</v>
      </c>
      <c r="O300" s="93">
        <v>55223696</v>
      </c>
      <c r="P300" s="31">
        <v>0.1</v>
      </c>
      <c r="R300" s="2">
        <v>67790000</v>
      </c>
      <c r="S300" s="32"/>
    </row>
    <row r="301" spans="1:19" ht="24" hidden="1" customHeight="1" x14ac:dyDescent="0.2">
      <c r="A301" s="13">
        <v>288</v>
      </c>
      <c r="B301" s="14" t="s">
        <v>5</v>
      </c>
      <c r="C301" s="14" t="s">
        <v>314</v>
      </c>
      <c r="D301" s="14" t="s">
        <v>346</v>
      </c>
      <c r="E301" s="15">
        <v>815320510150041</v>
      </c>
      <c r="F301" s="13">
        <v>60</v>
      </c>
      <c r="G301" s="13">
        <v>300</v>
      </c>
      <c r="H301" s="13">
        <v>360</v>
      </c>
      <c r="I301" s="11">
        <v>85696080</v>
      </c>
      <c r="J301" s="11">
        <v>74175320</v>
      </c>
      <c r="K301" s="11">
        <v>85696080</v>
      </c>
      <c r="L301" s="11">
        <v>74175320</v>
      </c>
      <c r="M301" s="11">
        <f t="shared" si="19"/>
        <v>68556864</v>
      </c>
      <c r="N301" s="11">
        <f t="shared" si="19"/>
        <v>59340256</v>
      </c>
      <c r="O301" s="93">
        <v>94265688</v>
      </c>
      <c r="P301" s="31">
        <v>0.1</v>
      </c>
      <c r="R301" s="2">
        <v>100120000</v>
      </c>
      <c r="S301" s="32"/>
    </row>
    <row r="302" spans="1:19" ht="24" hidden="1" customHeight="1" x14ac:dyDescent="0.2">
      <c r="A302" s="8">
        <v>289</v>
      </c>
      <c r="B302" s="9" t="s">
        <v>5</v>
      </c>
      <c r="C302" s="9" t="s">
        <v>314</v>
      </c>
      <c r="D302" s="9" t="s">
        <v>347</v>
      </c>
      <c r="E302" s="10">
        <v>815320510030001</v>
      </c>
      <c r="F302" s="8">
        <v>30</v>
      </c>
      <c r="G302" s="8">
        <v>90</v>
      </c>
      <c r="H302" s="8">
        <v>120</v>
      </c>
      <c r="I302" s="11">
        <v>24741760</v>
      </c>
      <c r="J302" s="11">
        <v>22335173.333333332</v>
      </c>
      <c r="K302" s="12">
        <v>24741760</v>
      </c>
      <c r="L302" s="12">
        <v>22335173.333333332</v>
      </c>
      <c r="M302" s="12">
        <f t="shared" si="19"/>
        <v>19793408</v>
      </c>
      <c r="N302" s="12">
        <f t="shared" si="19"/>
        <v>17868138.666666668</v>
      </c>
      <c r="O302" s="93">
        <v>27215936</v>
      </c>
      <c r="P302" s="31">
        <v>0.1</v>
      </c>
      <c r="R302" s="2">
        <v>33290000</v>
      </c>
      <c r="S302" s="32"/>
    </row>
    <row r="303" spans="1:19" ht="24" hidden="1" customHeight="1" x14ac:dyDescent="0.2">
      <c r="A303" s="13">
        <v>290</v>
      </c>
      <c r="B303" s="14" t="s">
        <v>5</v>
      </c>
      <c r="C303" s="14" t="s">
        <v>314</v>
      </c>
      <c r="D303" s="14" t="s">
        <v>348</v>
      </c>
      <c r="E303" s="15">
        <v>753120510030002</v>
      </c>
      <c r="F303" s="13">
        <v>66</v>
      </c>
      <c r="G303" s="13">
        <v>194</v>
      </c>
      <c r="H303" s="13">
        <v>260</v>
      </c>
      <c r="I303" s="11">
        <v>53757440</v>
      </c>
      <c r="J303" s="11">
        <v>48725386.666666664</v>
      </c>
      <c r="K303" s="11">
        <v>53757440</v>
      </c>
      <c r="L303" s="11">
        <v>48725386.666666664</v>
      </c>
      <c r="M303" s="11">
        <f t="shared" si="19"/>
        <v>43005952</v>
      </c>
      <c r="N303" s="11">
        <f t="shared" si="19"/>
        <v>38980309.333333336</v>
      </c>
      <c r="O303" s="93">
        <v>59133184</v>
      </c>
      <c r="P303" s="31">
        <v>0.1</v>
      </c>
      <c r="R303" s="2">
        <v>72130000</v>
      </c>
      <c r="S303" s="32"/>
    </row>
    <row r="304" spans="1:19" ht="24" hidden="1" customHeight="1" x14ac:dyDescent="0.2">
      <c r="A304" s="8">
        <v>291</v>
      </c>
      <c r="B304" s="9" t="s">
        <v>5</v>
      </c>
      <c r="C304" s="9" t="s">
        <v>314</v>
      </c>
      <c r="D304" s="9" t="s">
        <v>349</v>
      </c>
      <c r="E304" s="10">
        <v>753120510040002</v>
      </c>
      <c r="F304" s="8">
        <v>53</v>
      </c>
      <c r="G304" s="8">
        <v>147</v>
      </c>
      <c r="H304" s="8">
        <v>200</v>
      </c>
      <c r="I304" s="11">
        <v>41119840</v>
      </c>
      <c r="J304" s="11">
        <v>37427813.333333336</v>
      </c>
      <c r="K304" s="12">
        <v>41119840</v>
      </c>
      <c r="L304" s="12">
        <v>37427813.333333336</v>
      </c>
      <c r="M304" s="12">
        <f t="shared" si="19"/>
        <v>32895872</v>
      </c>
      <c r="N304" s="12">
        <f t="shared" si="19"/>
        <v>29942250.666666672</v>
      </c>
      <c r="O304" s="93">
        <v>45231824</v>
      </c>
      <c r="P304" s="31">
        <v>0.1</v>
      </c>
      <c r="R304" s="2">
        <v>55460000</v>
      </c>
      <c r="S304" s="32"/>
    </row>
    <row r="305" spans="1:19" ht="24" hidden="1" customHeight="1" x14ac:dyDescent="0.2">
      <c r="A305" s="13">
        <v>292</v>
      </c>
      <c r="B305" s="14" t="s">
        <v>5</v>
      </c>
      <c r="C305" s="14" t="s">
        <v>314</v>
      </c>
      <c r="D305" s="14" t="s">
        <v>350</v>
      </c>
      <c r="E305" s="15">
        <v>753120510280001</v>
      </c>
      <c r="F305" s="13">
        <v>118</v>
      </c>
      <c r="G305" s="13">
        <v>212</v>
      </c>
      <c r="H305" s="13">
        <v>330</v>
      </c>
      <c r="I305" s="11">
        <v>66128960</v>
      </c>
      <c r="J305" s="11">
        <v>59458986.666666664</v>
      </c>
      <c r="K305" s="11">
        <v>66128960</v>
      </c>
      <c r="L305" s="11">
        <v>59458986.666666664</v>
      </c>
      <c r="M305" s="11">
        <f t="shared" si="19"/>
        <v>52903168</v>
      </c>
      <c r="N305" s="11">
        <f t="shared" si="19"/>
        <v>47567189.333333336</v>
      </c>
      <c r="O305" s="93">
        <v>72741856</v>
      </c>
      <c r="P305" s="31">
        <v>0.1</v>
      </c>
      <c r="R305" s="2">
        <v>91270000</v>
      </c>
      <c r="S305" s="32"/>
    </row>
    <row r="306" spans="1:19" ht="24" customHeight="1" x14ac:dyDescent="0.2">
      <c r="A306" s="8">
        <v>293</v>
      </c>
      <c r="B306" s="9" t="s">
        <v>5</v>
      </c>
      <c r="C306" s="9" t="s">
        <v>314</v>
      </c>
      <c r="D306" s="9" t="s">
        <v>351</v>
      </c>
      <c r="E306" s="10" t="s">
        <v>352</v>
      </c>
      <c r="F306" s="8">
        <v>46</v>
      </c>
      <c r="G306" s="8">
        <v>170</v>
      </c>
      <c r="H306" s="8">
        <v>216</v>
      </c>
      <c r="I306" s="11">
        <v>50897040</v>
      </c>
      <c r="J306" s="11">
        <v>44505800</v>
      </c>
      <c r="K306" s="12">
        <f>I306+(I306*0.05)</f>
        <v>53441892</v>
      </c>
      <c r="L306" s="12">
        <f>J306+(J306*0.05)</f>
        <v>46731090</v>
      </c>
      <c r="M306" s="12">
        <f t="shared" si="19"/>
        <v>42753513.600000001</v>
      </c>
      <c r="N306" s="12">
        <f t="shared" si="19"/>
        <v>37384872</v>
      </c>
      <c r="O306" s="93">
        <v>85507027.200000003</v>
      </c>
      <c r="P306" s="31">
        <v>0.6</v>
      </c>
      <c r="R306" s="2">
        <v>59990000</v>
      </c>
      <c r="S306" s="98">
        <f>K306+K306*30%</f>
        <v>69474459.599999994</v>
      </c>
    </row>
    <row r="307" spans="1:19" ht="24" hidden="1" customHeight="1" x14ac:dyDescent="0.2">
      <c r="A307" s="13">
        <v>294</v>
      </c>
      <c r="B307" s="14" t="s">
        <v>5</v>
      </c>
      <c r="C307" s="14" t="s">
        <v>314</v>
      </c>
      <c r="D307" s="14" t="s">
        <v>353</v>
      </c>
      <c r="E307" s="15" t="s">
        <v>354</v>
      </c>
      <c r="F307" s="13">
        <v>25</v>
      </c>
      <c r="G307" s="13">
        <v>105</v>
      </c>
      <c r="H307" s="13">
        <v>130</v>
      </c>
      <c r="I307" s="11">
        <v>28443066.666666668</v>
      </c>
      <c r="J307" s="11">
        <v>25895520</v>
      </c>
      <c r="K307" s="11">
        <v>28443066.666666668</v>
      </c>
      <c r="L307" s="11">
        <v>25895520</v>
      </c>
      <c r="M307" s="11">
        <f t="shared" si="19"/>
        <v>22754453.333333336</v>
      </c>
      <c r="N307" s="11">
        <f t="shared" si="19"/>
        <v>20716416</v>
      </c>
      <c r="O307" s="93">
        <v>31287373.333333336</v>
      </c>
      <c r="P307" s="31">
        <v>0.1</v>
      </c>
      <c r="R307" s="2">
        <v>36130000</v>
      </c>
      <c r="S307" s="32"/>
    </row>
    <row r="308" spans="1:19" ht="24" hidden="1" customHeight="1" x14ac:dyDescent="0.2">
      <c r="A308" s="8">
        <v>295</v>
      </c>
      <c r="B308" s="9" t="s">
        <v>5</v>
      </c>
      <c r="C308" s="9" t="s">
        <v>314</v>
      </c>
      <c r="D308" s="9" t="s">
        <v>355</v>
      </c>
      <c r="E308" s="10">
        <v>753120510270031</v>
      </c>
      <c r="F308" s="8">
        <v>15</v>
      </c>
      <c r="G308" s="8">
        <v>44</v>
      </c>
      <c r="H308" s="8">
        <v>59</v>
      </c>
      <c r="I308" s="11">
        <v>14071680</v>
      </c>
      <c r="J308" s="11">
        <v>12405120</v>
      </c>
      <c r="K308" s="12">
        <v>14071680</v>
      </c>
      <c r="L308" s="12">
        <v>12405120</v>
      </c>
      <c r="M308" s="12">
        <f t="shared" si="19"/>
        <v>11257344</v>
      </c>
      <c r="N308" s="12">
        <f t="shared" si="19"/>
        <v>9924096</v>
      </c>
      <c r="O308" s="93">
        <v>15478848</v>
      </c>
      <c r="P308" s="31">
        <v>0.1</v>
      </c>
      <c r="R308" s="2">
        <v>16360000</v>
      </c>
      <c r="S308" s="32"/>
    </row>
    <row r="309" spans="1:19" ht="24" hidden="1" customHeight="1" x14ac:dyDescent="0.2">
      <c r="A309" s="13">
        <v>296</v>
      </c>
      <c r="B309" s="14" t="s">
        <v>5</v>
      </c>
      <c r="C309" s="14" t="s">
        <v>314</v>
      </c>
      <c r="D309" s="14" t="s">
        <v>356</v>
      </c>
      <c r="E309" s="15">
        <v>753120510270021</v>
      </c>
      <c r="F309" s="13">
        <v>34</v>
      </c>
      <c r="G309" s="13">
        <v>103</v>
      </c>
      <c r="H309" s="13">
        <v>137</v>
      </c>
      <c r="I309" s="11">
        <v>32412720</v>
      </c>
      <c r="J309" s="11">
        <v>28171480</v>
      </c>
      <c r="K309" s="11">
        <v>32412720</v>
      </c>
      <c r="L309" s="11">
        <v>28171480</v>
      </c>
      <c r="M309" s="11">
        <f t="shared" si="19"/>
        <v>25930176</v>
      </c>
      <c r="N309" s="11">
        <f t="shared" si="19"/>
        <v>22537184</v>
      </c>
      <c r="O309" s="93">
        <v>35653992</v>
      </c>
      <c r="P309" s="31">
        <v>0.1</v>
      </c>
      <c r="R309" s="2">
        <v>38010000</v>
      </c>
      <c r="S309" s="32"/>
    </row>
    <row r="310" spans="1:19" ht="24" customHeight="1" x14ac:dyDescent="0.2">
      <c r="A310" s="8">
        <v>297</v>
      </c>
      <c r="B310" s="9" t="s">
        <v>5</v>
      </c>
      <c r="C310" s="9" t="s">
        <v>314</v>
      </c>
      <c r="D310" s="9" t="s">
        <v>357</v>
      </c>
      <c r="E310" s="10">
        <v>753120510010061</v>
      </c>
      <c r="F310" s="8">
        <v>60</v>
      </c>
      <c r="G310" s="8">
        <v>112</v>
      </c>
      <c r="H310" s="8">
        <v>172</v>
      </c>
      <c r="I310" s="11">
        <v>41053440</v>
      </c>
      <c r="J310" s="11">
        <v>35578720</v>
      </c>
      <c r="K310" s="12">
        <v>41053440</v>
      </c>
      <c r="L310" s="12">
        <v>35578720</v>
      </c>
      <c r="M310" s="12">
        <f t="shared" si="19"/>
        <v>32842752</v>
      </c>
      <c r="N310" s="12">
        <f t="shared" si="19"/>
        <v>28462976</v>
      </c>
      <c r="O310" s="93">
        <v>57474816</v>
      </c>
      <c r="P310" s="31">
        <v>0.4</v>
      </c>
      <c r="R310" s="2">
        <v>47580000</v>
      </c>
      <c r="S310" s="98">
        <f>K310+K310*30%</f>
        <v>53369472</v>
      </c>
    </row>
    <row r="311" spans="1:19" ht="24" hidden="1" customHeight="1" x14ac:dyDescent="0.2">
      <c r="A311" s="13">
        <v>298</v>
      </c>
      <c r="B311" s="14" t="s">
        <v>5</v>
      </c>
      <c r="C311" s="14" t="s">
        <v>314</v>
      </c>
      <c r="D311" s="14" t="s">
        <v>358</v>
      </c>
      <c r="E311" s="15" t="s">
        <v>359</v>
      </c>
      <c r="F311" s="13">
        <v>28</v>
      </c>
      <c r="G311" s="13">
        <v>104</v>
      </c>
      <c r="H311" s="13">
        <v>132</v>
      </c>
      <c r="I311" s="11">
        <v>31463280</v>
      </c>
      <c r="J311" s="11">
        <v>27047640</v>
      </c>
      <c r="K311" s="11">
        <v>31463280</v>
      </c>
      <c r="L311" s="11">
        <v>27047640</v>
      </c>
      <c r="M311" s="11">
        <f t="shared" si="19"/>
        <v>25170624</v>
      </c>
      <c r="N311" s="11">
        <f t="shared" si="19"/>
        <v>21638112</v>
      </c>
      <c r="O311" s="93">
        <v>34609608</v>
      </c>
      <c r="P311" s="31">
        <v>0.1</v>
      </c>
      <c r="R311" s="2">
        <v>36660000</v>
      </c>
      <c r="S311" s="32"/>
    </row>
    <row r="312" spans="1:19" ht="24" hidden="1" customHeight="1" x14ac:dyDescent="0.2">
      <c r="A312" s="8">
        <v>299</v>
      </c>
      <c r="B312" s="9" t="s">
        <v>5</v>
      </c>
      <c r="C312" s="9" t="s">
        <v>314</v>
      </c>
      <c r="D312" s="9" t="s">
        <v>360</v>
      </c>
      <c r="E312" s="10">
        <v>753120510020001</v>
      </c>
      <c r="F312" s="8">
        <v>76</v>
      </c>
      <c r="G312" s="8">
        <v>112</v>
      </c>
      <c r="H312" s="8">
        <v>188</v>
      </c>
      <c r="I312" s="11">
        <v>41733093.333333336</v>
      </c>
      <c r="J312" s="11">
        <v>38061973.333333336</v>
      </c>
      <c r="K312" s="12">
        <v>41733093.333333336</v>
      </c>
      <c r="L312" s="12">
        <v>38061973.333333336</v>
      </c>
      <c r="M312" s="12">
        <f t="shared" si="19"/>
        <v>33386474.666666672</v>
      </c>
      <c r="N312" s="12">
        <f t="shared" si="19"/>
        <v>30449578.666666672</v>
      </c>
      <c r="O312" s="93">
        <v>45906402.666666672</v>
      </c>
      <c r="P312" s="31">
        <v>0.1</v>
      </c>
      <c r="R312" s="2">
        <v>51920000</v>
      </c>
      <c r="S312" s="32"/>
    </row>
    <row r="313" spans="1:19" ht="24" hidden="1" customHeight="1" x14ac:dyDescent="0.2">
      <c r="A313" s="13">
        <v>300</v>
      </c>
      <c r="B313" s="14" t="s">
        <v>5</v>
      </c>
      <c r="C313" s="14" t="s">
        <v>314</v>
      </c>
      <c r="D313" s="14" t="s">
        <v>361</v>
      </c>
      <c r="E313" s="15">
        <v>753120510310002</v>
      </c>
      <c r="F313" s="13">
        <v>46</v>
      </c>
      <c r="G313" s="13">
        <v>129</v>
      </c>
      <c r="H313" s="13">
        <v>175</v>
      </c>
      <c r="I313" s="11">
        <v>35546560</v>
      </c>
      <c r="J313" s="11">
        <v>32338133.333333332</v>
      </c>
      <c r="K313" s="11">
        <v>35546560</v>
      </c>
      <c r="L313" s="11">
        <v>32338133.333333332</v>
      </c>
      <c r="M313" s="11">
        <f t="shared" si="19"/>
        <v>28437248</v>
      </c>
      <c r="N313" s="11">
        <f t="shared" si="19"/>
        <v>25870506.666666668</v>
      </c>
      <c r="O313" s="93">
        <v>39101216</v>
      </c>
      <c r="P313" s="31">
        <v>0.1</v>
      </c>
      <c r="R313" s="2">
        <v>48530000</v>
      </c>
      <c r="S313" s="32"/>
    </row>
    <row r="314" spans="1:19" ht="24" hidden="1" customHeight="1" x14ac:dyDescent="0.2">
      <c r="A314" s="8">
        <v>301</v>
      </c>
      <c r="B314" s="9" t="s">
        <v>5</v>
      </c>
      <c r="C314" s="9" t="s">
        <v>314</v>
      </c>
      <c r="D314" s="9" t="s">
        <v>362</v>
      </c>
      <c r="E314" s="10">
        <v>753120510330001</v>
      </c>
      <c r="F314" s="8">
        <v>97</v>
      </c>
      <c r="G314" s="8">
        <v>178</v>
      </c>
      <c r="H314" s="8">
        <v>275</v>
      </c>
      <c r="I314" s="11">
        <v>56158413.333333336</v>
      </c>
      <c r="J314" s="11">
        <v>50722413.333333336</v>
      </c>
      <c r="K314" s="12">
        <v>56158413.333333336</v>
      </c>
      <c r="L314" s="12">
        <v>50722413.333333336</v>
      </c>
      <c r="M314" s="12">
        <f t="shared" si="19"/>
        <v>44926730.666666672</v>
      </c>
      <c r="N314" s="12">
        <f t="shared" si="19"/>
        <v>40577930.666666672</v>
      </c>
      <c r="O314" s="93">
        <v>61774254.666666672</v>
      </c>
      <c r="P314" s="31">
        <v>0.1</v>
      </c>
      <c r="R314" s="2">
        <v>76070000</v>
      </c>
      <c r="S314" s="32"/>
    </row>
    <row r="315" spans="1:19" ht="24" customHeight="1" x14ac:dyDescent="0.2">
      <c r="A315" s="13">
        <v>302</v>
      </c>
      <c r="B315" s="14" t="s">
        <v>5</v>
      </c>
      <c r="C315" s="14" t="s">
        <v>314</v>
      </c>
      <c r="D315" s="14" t="s">
        <v>363</v>
      </c>
      <c r="E315" s="15">
        <v>753120510300002</v>
      </c>
      <c r="F315" s="13">
        <v>75</v>
      </c>
      <c r="G315" s="13">
        <v>225</v>
      </c>
      <c r="H315" s="13">
        <v>300</v>
      </c>
      <c r="I315" s="11">
        <v>69704640</v>
      </c>
      <c r="J315" s="11">
        <v>61102800</v>
      </c>
      <c r="K315" s="11">
        <v>69704640</v>
      </c>
      <c r="L315" s="11">
        <v>61102800</v>
      </c>
      <c r="M315" s="11">
        <f t="shared" si="19"/>
        <v>55763712</v>
      </c>
      <c r="N315" s="11">
        <f t="shared" si="19"/>
        <v>48882240</v>
      </c>
      <c r="O315" s="93">
        <v>111527424</v>
      </c>
      <c r="P315" s="31">
        <v>0.6</v>
      </c>
      <c r="R315" s="2">
        <v>83230000</v>
      </c>
      <c r="S315" s="98">
        <f>K315+K315*30%</f>
        <v>90616032</v>
      </c>
    </row>
    <row r="316" spans="1:19" ht="24" hidden="1" customHeight="1" x14ac:dyDescent="0.2">
      <c r="A316" s="8">
        <v>303</v>
      </c>
      <c r="B316" s="9" t="s">
        <v>5</v>
      </c>
      <c r="C316" s="9" t="s">
        <v>314</v>
      </c>
      <c r="D316" s="9" t="s">
        <v>364</v>
      </c>
      <c r="E316" s="10">
        <v>753120510270001</v>
      </c>
      <c r="F316" s="8">
        <v>82</v>
      </c>
      <c r="G316" s="8">
        <v>243</v>
      </c>
      <c r="H316" s="8">
        <v>325</v>
      </c>
      <c r="I316" s="11">
        <v>75992400</v>
      </c>
      <c r="J316" s="11">
        <v>66282120</v>
      </c>
      <c r="K316" s="12">
        <v>75992400</v>
      </c>
      <c r="L316" s="12">
        <v>66282120</v>
      </c>
      <c r="M316" s="12">
        <f t="shared" si="19"/>
        <v>60793920</v>
      </c>
      <c r="N316" s="12">
        <f t="shared" si="19"/>
        <v>53025696</v>
      </c>
      <c r="O316" s="93">
        <v>83591640</v>
      </c>
      <c r="P316" s="31">
        <v>0.1</v>
      </c>
      <c r="R316" s="2">
        <v>90160000</v>
      </c>
      <c r="S316" s="32"/>
    </row>
    <row r="317" spans="1:19" ht="24" hidden="1" customHeight="1" x14ac:dyDescent="0.2">
      <c r="A317" s="13">
        <v>304</v>
      </c>
      <c r="B317" s="14" t="s">
        <v>5</v>
      </c>
      <c r="C317" s="14" t="s">
        <v>314</v>
      </c>
      <c r="D317" s="14" t="s">
        <v>365</v>
      </c>
      <c r="E317" s="15">
        <v>753420510020001</v>
      </c>
      <c r="F317" s="13">
        <v>44</v>
      </c>
      <c r="G317" s="13">
        <v>66</v>
      </c>
      <c r="H317" s="13">
        <v>110</v>
      </c>
      <c r="I317" s="11">
        <v>22516640</v>
      </c>
      <c r="J317" s="11">
        <v>20388026.666666668</v>
      </c>
      <c r="K317" s="11">
        <v>22516640</v>
      </c>
      <c r="L317" s="11">
        <v>20388026.666666668</v>
      </c>
      <c r="M317" s="11">
        <f t="shared" si="19"/>
        <v>18013312</v>
      </c>
      <c r="N317" s="11">
        <f t="shared" si="19"/>
        <v>16310421.333333336</v>
      </c>
      <c r="O317" s="93">
        <v>24768304</v>
      </c>
      <c r="P317" s="31">
        <v>0.1</v>
      </c>
      <c r="R317" s="2">
        <v>30380000</v>
      </c>
      <c r="S317" s="32"/>
    </row>
    <row r="318" spans="1:19" ht="24" hidden="1" customHeight="1" x14ac:dyDescent="0.2">
      <c r="A318" s="8">
        <v>305</v>
      </c>
      <c r="B318" s="9" t="s">
        <v>5</v>
      </c>
      <c r="C318" s="9" t="s">
        <v>314</v>
      </c>
      <c r="D318" s="9" t="s">
        <v>366</v>
      </c>
      <c r="E318" s="10" t="s">
        <v>367</v>
      </c>
      <c r="F318" s="8">
        <v>44</v>
      </c>
      <c r="G318" s="8">
        <v>66</v>
      </c>
      <c r="H318" s="8">
        <v>110</v>
      </c>
      <c r="I318" s="11">
        <v>25991760</v>
      </c>
      <c r="J318" s="11">
        <v>22577080</v>
      </c>
      <c r="K318" s="12">
        <v>25991760</v>
      </c>
      <c r="L318" s="12">
        <v>22577080</v>
      </c>
      <c r="M318" s="12">
        <f t="shared" si="19"/>
        <v>20793408</v>
      </c>
      <c r="N318" s="12">
        <f t="shared" si="19"/>
        <v>18061664</v>
      </c>
      <c r="O318" s="93">
        <v>28590936</v>
      </c>
      <c r="P318" s="31">
        <v>0.1</v>
      </c>
      <c r="R318" s="2">
        <v>30380000</v>
      </c>
      <c r="S318" s="32"/>
    </row>
    <row r="319" spans="1:19" ht="24" hidden="1" customHeight="1" x14ac:dyDescent="0.2">
      <c r="A319" s="13">
        <v>306</v>
      </c>
      <c r="B319" s="14" t="s">
        <v>5</v>
      </c>
      <c r="C319" s="14" t="s">
        <v>314</v>
      </c>
      <c r="D319" s="14" t="s">
        <v>368</v>
      </c>
      <c r="E319" s="15">
        <v>753120510240001</v>
      </c>
      <c r="F319" s="13">
        <v>104</v>
      </c>
      <c r="G319" s="13">
        <v>276</v>
      </c>
      <c r="H319" s="13">
        <v>380</v>
      </c>
      <c r="I319" s="11">
        <v>77664480</v>
      </c>
      <c r="J319" s="11">
        <v>70227120</v>
      </c>
      <c r="K319" s="11">
        <v>77664480</v>
      </c>
      <c r="L319" s="11">
        <v>70227120</v>
      </c>
      <c r="M319" s="11">
        <f t="shared" si="19"/>
        <v>62131584</v>
      </c>
      <c r="N319" s="11">
        <f t="shared" si="19"/>
        <v>56181696</v>
      </c>
      <c r="O319" s="93">
        <v>85430928</v>
      </c>
      <c r="P319" s="31">
        <v>0.1</v>
      </c>
      <c r="R319" s="2">
        <v>105360000</v>
      </c>
      <c r="S319" s="32"/>
    </row>
    <row r="320" spans="1:19" ht="24" hidden="1" customHeight="1" x14ac:dyDescent="0.2">
      <c r="A320" s="8">
        <v>307</v>
      </c>
      <c r="B320" s="9" t="s">
        <v>5</v>
      </c>
      <c r="C320" s="9" t="s">
        <v>314</v>
      </c>
      <c r="D320" s="9" t="s">
        <v>369</v>
      </c>
      <c r="E320" s="10">
        <v>815320510100001</v>
      </c>
      <c r="F320" s="8">
        <v>68</v>
      </c>
      <c r="G320" s="8">
        <v>207</v>
      </c>
      <c r="H320" s="8">
        <v>275</v>
      </c>
      <c r="I320" s="11">
        <v>58999860</v>
      </c>
      <c r="J320" s="11">
        <v>53736126.666666664</v>
      </c>
      <c r="K320" s="12">
        <v>58999860</v>
      </c>
      <c r="L320" s="12">
        <v>53736126.666666664</v>
      </c>
      <c r="M320" s="12">
        <f t="shared" si="19"/>
        <v>47199888</v>
      </c>
      <c r="N320" s="12">
        <f t="shared" si="19"/>
        <v>42988901.333333336</v>
      </c>
      <c r="O320" s="93">
        <v>64899846</v>
      </c>
      <c r="P320" s="31">
        <v>0.1</v>
      </c>
      <c r="R320" s="2">
        <v>76300000</v>
      </c>
      <c r="S320" s="32"/>
    </row>
    <row r="321" spans="1:19" ht="24" hidden="1" customHeight="1" x14ac:dyDescent="0.2">
      <c r="A321" s="13">
        <v>308</v>
      </c>
      <c r="B321" s="14" t="s">
        <v>5</v>
      </c>
      <c r="C321" s="14" t="s">
        <v>314</v>
      </c>
      <c r="D321" s="14" t="s">
        <v>370</v>
      </c>
      <c r="E321" s="15" t="s">
        <v>371</v>
      </c>
      <c r="F321" s="13">
        <v>63</v>
      </c>
      <c r="G321" s="13">
        <v>134</v>
      </c>
      <c r="H321" s="13">
        <v>197</v>
      </c>
      <c r="I321" s="11">
        <v>46032480</v>
      </c>
      <c r="J321" s="11">
        <v>40339440</v>
      </c>
      <c r="K321" s="11">
        <v>46032480</v>
      </c>
      <c r="L321" s="11">
        <v>40339440</v>
      </c>
      <c r="M321" s="11">
        <f t="shared" si="19"/>
        <v>36825984</v>
      </c>
      <c r="N321" s="11">
        <f t="shared" si="19"/>
        <v>32271552</v>
      </c>
      <c r="O321" s="93">
        <v>50635728</v>
      </c>
      <c r="P321" s="31">
        <v>0.1</v>
      </c>
      <c r="R321" s="2">
        <v>54540000</v>
      </c>
      <c r="S321" s="32"/>
    </row>
    <row r="322" spans="1:19" ht="24" hidden="1" customHeight="1" x14ac:dyDescent="0.2">
      <c r="A322" s="8">
        <v>309</v>
      </c>
      <c r="B322" s="9" t="s">
        <v>5</v>
      </c>
      <c r="C322" s="9" t="s">
        <v>314</v>
      </c>
      <c r="D322" s="9" t="s">
        <v>372</v>
      </c>
      <c r="E322" s="10">
        <v>815320510080001</v>
      </c>
      <c r="F322" s="8">
        <v>180</v>
      </c>
      <c r="G322" s="8">
        <v>810</v>
      </c>
      <c r="H322" s="8">
        <v>990</v>
      </c>
      <c r="I322" s="11">
        <v>204146400</v>
      </c>
      <c r="J322" s="11">
        <v>183335520</v>
      </c>
      <c r="K322" s="12">
        <v>204146400</v>
      </c>
      <c r="L322" s="12">
        <v>183335520</v>
      </c>
      <c r="M322" s="12">
        <f t="shared" si="19"/>
        <v>163317120</v>
      </c>
      <c r="N322" s="12">
        <f t="shared" si="19"/>
        <v>146668416</v>
      </c>
      <c r="O322" s="93">
        <v>224561040</v>
      </c>
      <c r="P322" s="31">
        <v>0.1</v>
      </c>
      <c r="R322" s="2">
        <v>275230000</v>
      </c>
      <c r="S322" s="32"/>
    </row>
    <row r="323" spans="1:19" ht="24" hidden="1" customHeight="1" x14ac:dyDescent="0.2">
      <c r="A323" s="13">
        <v>310</v>
      </c>
      <c r="B323" s="14" t="s">
        <v>5</v>
      </c>
      <c r="C323" s="14" t="s">
        <v>314</v>
      </c>
      <c r="D323" s="14" t="s">
        <v>373</v>
      </c>
      <c r="E323" s="15">
        <v>815320510090001</v>
      </c>
      <c r="F323" s="13">
        <v>180</v>
      </c>
      <c r="G323" s="13">
        <v>810</v>
      </c>
      <c r="H323" s="13">
        <v>990</v>
      </c>
      <c r="I323" s="11">
        <v>204159840</v>
      </c>
      <c r="J323" s="11">
        <v>183335520</v>
      </c>
      <c r="K323" s="11">
        <v>204159840</v>
      </c>
      <c r="L323" s="11">
        <v>183335520</v>
      </c>
      <c r="M323" s="11">
        <f t="shared" si="19"/>
        <v>163327872</v>
      </c>
      <c r="N323" s="11">
        <f t="shared" si="19"/>
        <v>146668416</v>
      </c>
      <c r="O323" s="93">
        <v>224575824</v>
      </c>
      <c r="P323" s="31">
        <v>0.1</v>
      </c>
      <c r="R323" s="2">
        <v>275230000</v>
      </c>
      <c r="S323" s="32"/>
    </row>
    <row r="324" spans="1:19" ht="24" hidden="1" customHeight="1" x14ac:dyDescent="0.2">
      <c r="A324" s="8">
        <v>311</v>
      </c>
      <c r="B324" s="9" t="s">
        <v>5</v>
      </c>
      <c r="C324" s="9" t="s">
        <v>314</v>
      </c>
      <c r="D324" s="9" t="s">
        <v>374</v>
      </c>
      <c r="E324" s="10" t="s">
        <v>375</v>
      </c>
      <c r="F324" s="8">
        <v>64</v>
      </c>
      <c r="G324" s="8">
        <v>154</v>
      </c>
      <c r="H324" s="8">
        <v>218</v>
      </c>
      <c r="I324" s="11">
        <v>51139680</v>
      </c>
      <c r="J324" s="11">
        <v>44550080</v>
      </c>
      <c r="K324" s="12">
        <v>51139680</v>
      </c>
      <c r="L324" s="12">
        <v>44550080</v>
      </c>
      <c r="M324" s="12">
        <f t="shared" si="19"/>
        <v>40911744</v>
      </c>
      <c r="N324" s="12">
        <f t="shared" si="19"/>
        <v>35640064</v>
      </c>
      <c r="O324" s="93">
        <v>56253648</v>
      </c>
      <c r="P324" s="31">
        <v>0.1</v>
      </c>
      <c r="R324" s="2">
        <v>60410000</v>
      </c>
      <c r="S324" s="32"/>
    </row>
    <row r="325" spans="1:19" ht="24" hidden="1" customHeight="1" x14ac:dyDescent="0.2">
      <c r="A325" s="13">
        <v>312</v>
      </c>
      <c r="B325" s="14" t="s">
        <v>5</v>
      </c>
      <c r="C325" s="14" t="s">
        <v>314</v>
      </c>
      <c r="D325" s="14" t="s">
        <v>376</v>
      </c>
      <c r="E325" s="15">
        <v>741220510010001</v>
      </c>
      <c r="F325" s="13">
        <v>13</v>
      </c>
      <c r="G325" s="13">
        <v>87</v>
      </c>
      <c r="H325" s="13">
        <v>100</v>
      </c>
      <c r="I325" s="11">
        <v>23652000</v>
      </c>
      <c r="J325" s="11">
        <v>20474400</v>
      </c>
      <c r="K325" s="11">
        <v>23652000</v>
      </c>
      <c r="L325" s="11">
        <v>20474400</v>
      </c>
      <c r="M325" s="11">
        <f t="shared" si="19"/>
        <v>18921600</v>
      </c>
      <c r="N325" s="11">
        <f t="shared" si="19"/>
        <v>16379520</v>
      </c>
      <c r="O325" s="93">
        <v>26017200</v>
      </c>
      <c r="P325" s="31">
        <v>0.1</v>
      </c>
      <c r="R325" s="2">
        <v>27840000</v>
      </c>
      <c r="S325" s="32"/>
    </row>
    <row r="326" spans="1:19" ht="24" hidden="1" customHeight="1" x14ac:dyDescent="0.2">
      <c r="A326" s="8">
        <v>313</v>
      </c>
      <c r="B326" s="9" t="s">
        <v>5</v>
      </c>
      <c r="C326" s="9" t="s">
        <v>314</v>
      </c>
      <c r="D326" s="9" t="s">
        <v>377</v>
      </c>
      <c r="E326" s="10">
        <v>815320510120001</v>
      </c>
      <c r="F326" s="8">
        <v>38</v>
      </c>
      <c r="G326" s="8">
        <v>126</v>
      </c>
      <c r="H326" s="8">
        <v>164</v>
      </c>
      <c r="I326" s="11">
        <v>33847520</v>
      </c>
      <c r="J326" s="11">
        <v>30745066.666666668</v>
      </c>
      <c r="K326" s="12">
        <v>33847520</v>
      </c>
      <c r="L326" s="12">
        <v>30745066.666666668</v>
      </c>
      <c r="M326" s="12">
        <f t="shared" si="19"/>
        <v>27078016</v>
      </c>
      <c r="N326" s="12">
        <f t="shared" si="19"/>
        <v>24596053.333333336</v>
      </c>
      <c r="O326" s="93">
        <v>37232272</v>
      </c>
      <c r="P326" s="31">
        <v>0.1</v>
      </c>
      <c r="R326" s="2">
        <v>45520000</v>
      </c>
      <c r="S326" s="32"/>
    </row>
    <row r="327" spans="1:19" ht="24" hidden="1" customHeight="1" x14ac:dyDescent="0.2">
      <c r="A327" s="13">
        <v>314</v>
      </c>
      <c r="B327" s="14" t="s">
        <v>5</v>
      </c>
      <c r="C327" s="14" t="s">
        <v>314</v>
      </c>
      <c r="D327" s="14" t="s">
        <v>378</v>
      </c>
      <c r="E327" s="15" t="s">
        <v>379</v>
      </c>
      <c r="F327" s="13">
        <v>38</v>
      </c>
      <c r="G327" s="13">
        <v>126</v>
      </c>
      <c r="H327" s="13">
        <v>164</v>
      </c>
      <c r="I327" s="11">
        <v>39191520</v>
      </c>
      <c r="J327" s="11">
        <v>34527760</v>
      </c>
      <c r="K327" s="11">
        <v>39191520</v>
      </c>
      <c r="L327" s="11">
        <v>34527760</v>
      </c>
      <c r="M327" s="11">
        <f t="shared" si="19"/>
        <v>31353216</v>
      </c>
      <c r="N327" s="11">
        <f t="shared" si="19"/>
        <v>27622208</v>
      </c>
      <c r="O327" s="93">
        <v>43110672</v>
      </c>
      <c r="P327" s="31">
        <v>0.1</v>
      </c>
      <c r="R327" s="2">
        <v>45520000</v>
      </c>
      <c r="S327" s="32"/>
    </row>
    <row r="328" spans="1:19" ht="24" hidden="1" customHeight="1" x14ac:dyDescent="0.2">
      <c r="A328" s="8">
        <v>315</v>
      </c>
      <c r="B328" s="9" t="s">
        <v>5</v>
      </c>
      <c r="C328" s="9" t="s">
        <v>314</v>
      </c>
      <c r="D328" s="9" t="s">
        <v>380</v>
      </c>
      <c r="E328" s="10" t="s">
        <v>381</v>
      </c>
      <c r="F328" s="8">
        <v>31</v>
      </c>
      <c r="G328" s="8">
        <v>79</v>
      </c>
      <c r="H328" s="8">
        <v>110</v>
      </c>
      <c r="I328" s="11">
        <v>26091600</v>
      </c>
      <c r="J328" s="11">
        <v>22848440</v>
      </c>
      <c r="K328" s="12">
        <v>26091600</v>
      </c>
      <c r="L328" s="12">
        <v>22848440</v>
      </c>
      <c r="M328" s="12">
        <f t="shared" si="19"/>
        <v>20873280</v>
      </c>
      <c r="N328" s="12">
        <f t="shared" si="19"/>
        <v>18278752</v>
      </c>
      <c r="O328" s="93">
        <v>28700760</v>
      </c>
      <c r="P328" s="31">
        <v>0.1</v>
      </c>
      <c r="R328" s="2">
        <v>30490000</v>
      </c>
      <c r="S328" s="32"/>
    </row>
    <row r="329" spans="1:19" ht="24" hidden="1" customHeight="1" x14ac:dyDescent="0.2">
      <c r="A329" s="13">
        <v>316</v>
      </c>
      <c r="B329" s="14" t="s">
        <v>5</v>
      </c>
      <c r="C329" s="14" t="s">
        <v>314</v>
      </c>
      <c r="D329" s="14" t="s">
        <v>382</v>
      </c>
      <c r="E329" s="15">
        <v>753420510030002</v>
      </c>
      <c r="F329" s="13">
        <v>52</v>
      </c>
      <c r="G329" s="13">
        <v>103</v>
      </c>
      <c r="H329" s="13">
        <v>155</v>
      </c>
      <c r="I329" s="11">
        <v>31928320</v>
      </c>
      <c r="J329" s="11">
        <v>29058293.333333332</v>
      </c>
      <c r="K329" s="11">
        <v>31928320</v>
      </c>
      <c r="L329" s="11">
        <v>29058293.333333332</v>
      </c>
      <c r="M329" s="11">
        <f t="shared" si="19"/>
        <v>25542656</v>
      </c>
      <c r="N329" s="11">
        <f t="shared" si="19"/>
        <v>23246634.666666668</v>
      </c>
      <c r="O329" s="93">
        <v>35121152</v>
      </c>
      <c r="P329" s="31">
        <v>0.1</v>
      </c>
      <c r="R329" s="2">
        <v>42890000</v>
      </c>
      <c r="S329" s="32"/>
    </row>
    <row r="330" spans="1:19" ht="24" hidden="1" customHeight="1" x14ac:dyDescent="0.2">
      <c r="A330" s="8">
        <v>317</v>
      </c>
      <c r="B330" s="9" t="s">
        <v>5</v>
      </c>
      <c r="C330" s="9" t="s">
        <v>314</v>
      </c>
      <c r="D330" s="9" t="s">
        <v>383</v>
      </c>
      <c r="E330" s="10" t="s">
        <v>384</v>
      </c>
      <c r="F330" s="8">
        <v>22</v>
      </c>
      <c r="G330" s="8">
        <v>86</v>
      </c>
      <c r="H330" s="8">
        <v>108</v>
      </c>
      <c r="I330" s="11">
        <v>25744800</v>
      </c>
      <c r="J330" s="11">
        <v>22653520</v>
      </c>
      <c r="K330" s="12">
        <f>I330+(I330*0.05)</f>
        <v>27032040</v>
      </c>
      <c r="L330" s="12">
        <f>J330+(J330*0.05)</f>
        <v>23786196</v>
      </c>
      <c r="M330" s="12">
        <f t="shared" si="19"/>
        <v>21625632</v>
      </c>
      <c r="N330" s="12">
        <f t="shared" si="19"/>
        <v>19028956.800000001</v>
      </c>
      <c r="O330" s="93">
        <v>35141652</v>
      </c>
      <c r="P330" s="31">
        <v>0.3</v>
      </c>
      <c r="R330" s="2">
        <v>30000000</v>
      </c>
      <c r="S330" s="32"/>
    </row>
    <row r="331" spans="1:19" ht="24" hidden="1" customHeight="1" x14ac:dyDescent="0.2">
      <c r="A331" s="13">
        <v>318</v>
      </c>
      <c r="B331" s="14" t="s">
        <v>5</v>
      </c>
      <c r="C331" s="14" t="s">
        <v>314</v>
      </c>
      <c r="D331" s="14" t="s">
        <v>385</v>
      </c>
      <c r="E331" s="15">
        <v>753120510060002</v>
      </c>
      <c r="F331" s="13">
        <v>49</v>
      </c>
      <c r="G331" s="13">
        <v>151</v>
      </c>
      <c r="H331" s="13">
        <v>200</v>
      </c>
      <c r="I331" s="11">
        <v>42208750</v>
      </c>
      <c r="J331" s="11">
        <v>38217043.333333336</v>
      </c>
      <c r="K331" s="11">
        <f>I331+(I331*0.05)</f>
        <v>44319187.5</v>
      </c>
      <c r="L331" s="11">
        <f>J331+(J331*0.05)</f>
        <v>40127895.5</v>
      </c>
      <c r="M331" s="11">
        <f t="shared" si="19"/>
        <v>35455350</v>
      </c>
      <c r="N331" s="11">
        <f t="shared" si="19"/>
        <v>32102316.400000002</v>
      </c>
      <c r="O331" s="93">
        <v>57614943.75</v>
      </c>
      <c r="P331" s="31">
        <v>0.3</v>
      </c>
      <c r="R331" s="2">
        <v>55500000</v>
      </c>
      <c r="S331" s="32"/>
    </row>
    <row r="332" spans="1:19" ht="24" customHeight="1" x14ac:dyDescent="0.2">
      <c r="A332" s="8">
        <v>319</v>
      </c>
      <c r="B332" s="9" t="s">
        <v>5</v>
      </c>
      <c r="C332" s="9" t="s">
        <v>314</v>
      </c>
      <c r="D332" s="9" t="s">
        <v>386</v>
      </c>
      <c r="E332" s="10">
        <v>753120510200001</v>
      </c>
      <c r="F332" s="8">
        <v>109</v>
      </c>
      <c r="G332" s="8">
        <v>336</v>
      </c>
      <c r="H332" s="8">
        <v>445</v>
      </c>
      <c r="I332" s="11">
        <v>97292960</v>
      </c>
      <c r="J332" s="11">
        <v>89061360</v>
      </c>
      <c r="K332" s="12">
        <v>97292960</v>
      </c>
      <c r="L332" s="12">
        <v>89061360</v>
      </c>
      <c r="M332" s="12">
        <f t="shared" si="19"/>
        <v>77834368</v>
      </c>
      <c r="N332" s="12">
        <f t="shared" si="19"/>
        <v>71249088</v>
      </c>
      <c r="O332" s="93">
        <v>136210144</v>
      </c>
      <c r="P332" s="31">
        <v>0.4</v>
      </c>
      <c r="R332" s="2">
        <v>123480000</v>
      </c>
      <c r="S332" s="98">
        <f t="shared" ref="S332:S333" si="24">K332+K332*30%</f>
        <v>126480848</v>
      </c>
    </row>
    <row r="333" spans="1:19" ht="24" customHeight="1" x14ac:dyDescent="0.2">
      <c r="A333" s="13">
        <v>320</v>
      </c>
      <c r="B333" s="14" t="s">
        <v>5</v>
      </c>
      <c r="C333" s="14" t="s">
        <v>314</v>
      </c>
      <c r="D333" s="14" t="s">
        <v>387</v>
      </c>
      <c r="E333" s="15" t="s">
        <v>388</v>
      </c>
      <c r="F333" s="13">
        <v>65</v>
      </c>
      <c r="G333" s="13">
        <v>241</v>
      </c>
      <c r="H333" s="13">
        <v>306</v>
      </c>
      <c r="I333" s="11">
        <v>72750240</v>
      </c>
      <c r="J333" s="11">
        <v>63333360</v>
      </c>
      <c r="K333" s="11">
        <v>72750240</v>
      </c>
      <c r="L333" s="11">
        <v>63333360</v>
      </c>
      <c r="M333" s="11">
        <f t="shared" si="19"/>
        <v>58200192</v>
      </c>
      <c r="N333" s="11">
        <f t="shared" si="19"/>
        <v>50666688</v>
      </c>
      <c r="O333" s="93">
        <v>101850336</v>
      </c>
      <c r="P333" s="31">
        <v>0.4</v>
      </c>
      <c r="R333" s="2">
        <v>84990000</v>
      </c>
      <c r="S333" s="98">
        <f t="shared" si="24"/>
        <v>94575312</v>
      </c>
    </row>
    <row r="334" spans="1:19" ht="24" hidden="1" customHeight="1" x14ac:dyDescent="0.2">
      <c r="A334" s="8">
        <v>321</v>
      </c>
      <c r="B334" s="9" t="s">
        <v>5</v>
      </c>
      <c r="C334" s="9" t="s">
        <v>314</v>
      </c>
      <c r="D334" s="9" t="s">
        <v>389</v>
      </c>
      <c r="E334" s="10">
        <v>753120510210002</v>
      </c>
      <c r="F334" s="8">
        <v>67</v>
      </c>
      <c r="G334" s="8">
        <v>183</v>
      </c>
      <c r="H334" s="8">
        <v>250</v>
      </c>
      <c r="I334" s="11">
        <v>53420460</v>
      </c>
      <c r="J334" s="11">
        <v>48821046.666666664</v>
      </c>
      <c r="K334" s="12">
        <v>53420460</v>
      </c>
      <c r="L334" s="12">
        <v>48821046.666666664</v>
      </c>
      <c r="M334" s="12">
        <f t="shared" si="19"/>
        <v>42736368</v>
      </c>
      <c r="N334" s="12">
        <f t="shared" si="19"/>
        <v>39056837.333333336</v>
      </c>
      <c r="O334" s="93">
        <v>58762506</v>
      </c>
      <c r="P334" s="31">
        <v>0.1</v>
      </c>
      <c r="R334" s="2">
        <v>69320000</v>
      </c>
      <c r="S334" s="32"/>
    </row>
    <row r="335" spans="1:19" ht="24" hidden="1" customHeight="1" x14ac:dyDescent="0.2">
      <c r="A335" s="13">
        <v>322</v>
      </c>
      <c r="B335" s="14" t="s">
        <v>5</v>
      </c>
      <c r="C335" s="14" t="s">
        <v>314</v>
      </c>
      <c r="D335" s="14" t="s">
        <v>390</v>
      </c>
      <c r="E335" s="15" t="s">
        <v>391</v>
      </c>
      <c r="F335" s="13">
        <v>58</v>
      </c>
      <c r="G335" s="13">
        <v>151</v>
      </c>
      <c r="H335" s="13">
        <v>209</v>
      </c>
      <c r="I335" s="11">
        <v>49889040</v>
      </c>
      <c r="J335" s="11">
        <v>43838840</v>
      </c>
      <c r="K335" s="11">
        <v>49889040</v>
      </c>
      <c r="L335" s="11">
        <v>43838840</v>
      </c>
      <c r="M335" s="11">
        <f t="shared" ref="M335:N398" si="25">K335*0.8</f>
        <v>39911232</v>
      </c>
      <c r="N335" s="11">
        <f t="shared" si="25"/>
        <v>35071072</v>
      </c>
      <c r="O335" s="93">
        <v>54877944</v>
      </c>
      <c r="P335" s="31">
        <v>0.1</v>
      </c>
      <c r="R335" s="2">
        <v>57940000</v>
      </c>
      <c r="S335" s="32"/>
    </row>
    <row r="336" spans="1:19" ht="24" hidden="1" customHeight="1" x14ac:dyDescent="0.2">
      <c r="A336" s="8">
        <v>323</v>
      </c>
      <c r="B336" s="9" t="s">
        <v>5</v>
      </c>
      <c r="C336" s="9" t="s">
        <v>314</v>
      </c>
      <c r="D336" s="9" t="s">
        <v>392</v>
      </c>
      <c r="E336" s="10">
        <v>216340510030001</v>
      </c>
      <c r="F336" s="8">
        <v>100</v>
      </c>
      <c r="G336" s="8">
        <v>700</v>
      </c>
      <c r="H336" s="8">
        <v>800</v>
      </c>
      <c r="I336" s="11">
        <v>230337760</v>
      </c>
      <c r="J336" s="11">
        <v>209265333.33333334</v>
      </c>
      <c r="K336" s="12">
        <v>230337760</v>
      </c>
      <c r="L336" s="12">
        <v>209265333.33333334</v>
      </c>
      <c r="M336" s="12">
        <f t="shared" si="25"/>
        <v>184270208</v>
      </c>
      <c r="N336" s="12">
        <f t="shared" si="25"/>
        <v>167412266.66666669</v>
      </c>
      <c r="O336" s="93">
        <v>253371536</v>
      </c>
      <c r="P336" s="31">
        <v>0.1</v>
      </c>
      <c r="R336" s="2">
        <v>222780000</v>
      </c>
      <c r="S336" s="32"/>
    </row>
    <row r="337" spans="1:19" ht="24" customHeight="1" x14ac:dyDescent="0.2">
      <c r="A337" s="13">
        <v>324</v>
      </c>
      <c r="B337" s="14" t="s">
        <v>5</v>
      </c>
      <c r="C337" s="14" t="s">
        <v>314</v>
      </c>
      <c r="D337" s="14" t="s">
        <v>393</v>
      </c>
      <c r="E337" s="15">
        <v>216340510040001</v>
      </c>
      <c r="F337" s="13">
        <v>29</v>
      </c>
      <c r="G337" s="13">
        <v>123</v>
      </c>
      <c r="H337" s="13">
        <v>152</v>
      </c>
      <c r="I337" s="11">
        <v>49647460</v>
      </c>
      <c r="J337" s="11">
        <v>43588720</v>
      </c>
      <c r="K337" s="11">
        <v>49647460</v>
      </c>
      <c r="L337" s="11">
        <v>43588720</v>
      </c>
      <c r="M337" s="11">
        <f t="shared" si="25"/>
        <v>39717968</v>
      </c>
      <c r="N337" s="11">
        <f t="shared" si="25"/>
        <v>34870976</v>
      </c>
      <c r="O337" s="93">
        <v>99294920</v>
      </c>
      <c r="P337" s="31">
        <v>1</v>
      </c>
      <c r="R337" s="2">
        <v>42240000</v>
      </c>
      <c r="S337" s="98">
        <f>K337+K337*30%</f>
        <v>64541698</v>
      </c>
    </row>
    <row r="338" spans="1:19" ht="24" hidden="1" customHeight="1" x14ac:dyDescent="0.2">
      <c r="A338" s="8">
        <v>325</v>
      </c>
      <c r="B338" s="9" t="s">
        <v>5</v>
      </c>
      <c r="C338" s="9" t="s">
        <v>314</v>
      </c>
      <c r="D338" s="9" t="s">
        <v>394</v>
      </c>
      <c r="E338" s="10">
        <v>216340510010001</v>
      </c>
      <c r="F338" s="8">
        <v>113</v>
      </c>
      <c r="G338" s="8">
        <v>427</v>
      </c>
      <c r="H338" s="8">
        <v>540</v>
      </c>
      <c r="I338" s="11">
        <v>141459053.33333334</v>
      </c>
      <c r="J338" s="11">
        <v>127628106.66666667</v>
      </c>
      <c r="K338" s="12">
        <v>141459053.33333334</v>
      </c>
      <c r="L338" s="12">
        <v>127628106.66666667</v>
      </c>
      <c r="M338" s="12">
        <f t="shared" si="25"/>
        <v>113167242.66666669</v>
      </c>
      <c r="N338" s="12">
        <f t="shared" si="25"/>
        <v>102102485.33333334</v>
      </c>
      <c r="O338" s="93">
        <v>155604958.66666669</v>
      </c>
      <c r="P338" s="31">
        <v>0.1</v>
      </c>
      <c r="R338" s="2">
        <v>150000000</v>
      </c>
      <c r="S338" s="32"/>
    </row>
    <row r="339" spans="1:19" ht="24" hidden="1" customHeight="1" x14ac:dyDescent="0.2">
      <c r="A339" s="13">
        <v>326</v>
      </c>
      <c r="B339" s="14" t="s">
        <v>5</v>
      </c>
      <c r="C339" s="14" t="s">
        <v>314</v>
      </c>
      <c r="D339" s="14" t="s">
        <v>395</v>
      </c>
      <c r="E339" s="15">
        <v>216340510050001</v>
      </c>
      <c r="F339" s="13">
        <v>78</v>
      </c>
      <c r="G339" s="13">
        <v>222</v>
      </c>
      <c r="H339" s="13">
        <v>300</v>
      </c>
      <c r="I339" s="11">
        <v>84831546.666666672</v>
      </c>
      <c r="J339" s="11">
        <v>77017626.666666672</v>
      </c>
      <c r="K339" s="11">
        <v>84831546.666666672</v>
      </c>
      <c r="L339" s="11">
        <v>77017626.666666672</v>
      </c>
      <c r="M339" s="11">
        <f t="shared" si="25"/>
        <v>67865237.333333343</v>
      </c>
      <c r="N339" s="11">
        <f t="shared" si="25"/>
        <v>61614101.333333343</v>
      </c>
      <c r="O339" s="93">
        <v>93314701.333333343</v>
      </c>
      <c r="P339" s="31">
        <v>0.1</v>
      </c>
      <c r="R339" s="2">
        <v>83210000</v>
      </c>
      <c r="S339" s="32"/>
    </row>
    <row r="340" spans="1:19" ht="24" hidden="1" customHeight="1" x14ac:dyDescent="0.2">
      <c r="A340" s="8">
        <v>327</v>
      </c>
      <c r="B340" s="9" t="s">
        <v>5</v>
      </c>
      <c r="C340" s="9" t="s">
        <v>314</v>
      </c>
      <c r="D340" s="9" t="s">
        <v>396</v>
      </c>
      <c r="E340" s="10">
        <v>216340510020001</v>
      </c>
      <c r="F340" s="8">
        <v>75</v>
      </c>
      <c r="G340" s="8">
        <v>160</v>
      </c>
      <c r="H340" s="8">
        <v>235</v>
      </c>
      <c r="I340" s="11">
        <v>66036253.333333336</v>
      </c>
      <c r="J340" s="11">
        <v>60057386.666666664</v>
      </c>
      <c r="K340" s="12">
        <v>66036253.333333336</v>
      </c>
      <c r="L340" s="12">
        <v>60057386.666666664</v>
      </c>
      <c r="M340" s="12">
        <f t="shared" si="25"/>
        <v>52829002.666666672</v>
      </c>
      <c r="N340" s="12">
        <f t="shared" si="25"/>
        <v>48045909.333333336</v>
      </c>
      <c r="O340" s="93">
        <v>72639878.666666672</v>
      </c>
      <c r="P340" s="31">
        <v>0.1</v>
      </c>
      <c r="R340" s="2">
        <v>65070000</v>
      </c>
      <c r="S340" s="32"/>
    </row>
    <row r="341" spans="1:19" ht="24" hidden="1" customHeight="1" x14ac:dyDescent="0.2">
      <c r="A341" s="13">
        <v>328</v>
      </c>
      <c r="B341" s="14" t="s">
        <v>5</v>
      </c>
      <c r="C341" s="14" t="s">
        <v>314</v>
      </c>
      <c r="D341" s="14" t="s">
        <v>397</v>
      </c>
      <c r="E341" s="15" t="s">
        <v>398</v>
      </c>
      <c r="F341" s="13">
        <v>54</v>
      </c>
      <c r="G341" s="13">
        <v>210</v>
      </c>
      <c r="H341" s="13">
        <v>264</v>
      </c>
      <c r="I341" s="11">
        <v>63444480</v>
      </c>
      <c r="J341" s="11">
        <v>56080880</v>
      </c>
      <c r="K341" s="11">
        <v>63444480</v>
      </c>
      <c r="L341" s="11">
        <v>56080880</v>
      </c>
      <c r="M341" s="11">
        <f t="shared" si="25"/>
        <v>50755584</v>
      </c>
      <c r="N341" s="11">
        <f t="shared" si="25"/>
        <v>44864704</v>
      </c>
      <c r="O341" s="93">
        <v>69788928</v>
      </c>
      <c r="P341" s="31">
        <v>0.1</v>
      </c>
      <c r="R341" s="2">
        <v>73340000</v>
      </c>
      <c r="S341" s="32"/>
    </row>
    <row r="342" spans="1:19" ht="24" hidden="1" customHeight="1" x14ac:dyDescent="0.2">
      <c r="A342" s="8">
        <v>329</v>
      </c>
      <c r="B342" s="9" t="s">
        <v>5</v>
      </c>
      <c r="C342" s="9" t="s">
        <v>314</v>
      </c>
      <c r="D342" s="9" t="s">
        <v>399</v>
      </c>
      <c r="E342" s="10" t="s">
        <v>400</v>
      </c>
      <c r="F342" s="8">
        <v>54</v>
      </c>
      <c r="G342" s="8">
        <v>170</v>
      </c>
      <c r="H342" s="8">
        <v>224</v>
      </c>
      <c r="I342" s="11">
        <v>53187360</v>
      </c>
      <c r="J342" s="11">
        <v>46810880</v>
      </c>
      <c r="K342" s="12">
        <v>53187360</v>
      </c>
      <c r="L342" s="12">
        <v>46810880</v>
      </c>
      <c r="M342" s="12">
        <f t="shared" si="25"/>
        <v>42549888</v>
      </c>
      <c r="N342" s="12">
        <f t="shared" si="25"/>
        <v>37448704</v>
      </c>
      <c r="O342" s="93">
        <v>58506096</v>
      </c>
      <c r="P342" s="31">
        <v>0.1</v>
      </c>
      <c r="R342" s="2">
        <v>62160000</v>
      </c>
      <c r="S342" s="32"/>
    </row>
    <row r="343" spans="1:19" ht="24" hidden="1" customHeight="1" x14ac:dyDescent="0.2">
      <c r="A343" s="13">
        <v>330</v>
      </c>
      <c r="B343" s="14" t="s">
        <v>5</v>
      </c>
      <c r="C343" s="14" t="s">
        <v>314</v>
      </c>
      <c r="D343" s="14" t="s">
        <v>401</v>
      </c>
      <c r="E343" s="15">
        <v>753120510220001</v>
      </c>
      <c r="F343" s="13">
        <v>94</v>
      </c>
      <c r="G343" s="13">
        <v>271</v>
      </c>
      <c r="H343" s="13">
        <v>365</v>
      </c>
      <c r="I343" s="11">
        <v>76675366.666666672</v>
      </c>
      <c r="J343" s="11">
        <v>69730486.666666672</v>
      </c>
      <c r="K343" s="11">
        <v>76675366.666666672</v>
      </c>
      <c r="L343" s="11">
        <v>69730486.666666672</v>
      </c>
      <c r="M343" s="11">
        <f t="shared" si="25"/>
        <v>61340293.333333343</v>
      </c>
      <c r="N343" s="11">
        <f t="shared" si="25"/>
        <v>55784389.333333343</v>
      </c>
      <c r="O343" s="93">
        <v>84342903.333333343</v>
      </c>
      <c r="P343" s="31">
        <v>0.1</v>
      </c>
      <c r="R343" s="2">
        <v>101250000</v>
      </c>
      <c r="S343" s="32"/>
    </row>
    <row r="344" spans="1:19" ht="24" customHeight="1" x14ac:dyDescent="0.2">
      <c r="A344" s="8">
        <v>331</v>
      </c>
      <c r="B344" s="9" t="s">
        <v>5</v>
      </c>
      <c r="C344" s="9" t="s">
        <v>314</v>
      </c>
      <c r="D344" s="9" t="s">
        <v>402</v>
      </c>
      <c r="E344" s="10">
        <v>753220510010002</v>
      </c>
      <c r="F344" s="8">
        <v>31</v>
      </c>
      <c r="G344" s="8">
        <v>139</v>
      </c>
      <c r="H344" s="8">
        <v>170</v>
      </c>
      <c r="I344" s="11">
        <v>35999520</v>
      </c>
      <c r="J344" s="11">
        <v>32706480</v>
      </c>
      <c r="K344" s="12">
        <v>35999520</v>
      </c>
      <c r="L344" s="12">
        <v>32706480</v>
      </c>
      <c r="M344" s="12">
        <f t="shared" si="25"/>
        <v>28799616</v>
      </c>
      <c r="N344" s="12">
        <f t="shared" si="25"/>
        <v>26165184</v>
      </c>
      <c r="O344" s="93">
        <v>71999040</v>
      </c>
      <c r="P344" s="31">
        <v>1</v>
      </c>
      <c r="R344" s="2">
        <v>47260000</v>
      </c>
      <c r="S344" s="98">
        <f>K344+K344*30%</f>
        <v>46799376</v>
      </c>
    </row>
    <row r="345" spans="1:19" ht="24" hidden="1" customHeight="1" x14ac:dyDescent="0.2">
      <c r="A345" s="13">
        <v>332</v>
      </c>
      <c r="B345" s="14" t="s">
        <v>5</v>
      </c>
      <c r="C345" s="14" t="s">
        <v>314</v>
      </c>
      <c r="D345" s="14" t="s">
        <v>403</v>
      </c>
      <c r="E345" s="15">
        <v>815320510160001</v>
      </c>
      <c r="F345" s="13">
        <v>190</v>
      </c>
      <c r="G345" s="13">
        <v>875</v>
      </c>
      <c r="H345" s="13">
        <v>1065</v>
      </c>
      <c r="I345" s="11">
        <v>218835360</v>
      </c>
      <c r="J345" s="11">
        <v>197898960</v>
      </c>
      <c r="K345" s="11">
        <v>218835360</v>
      </c>
      <c r="L345" s="11">
        <v>197898960</v>
      </c>
      <c r="M345" s="11">
        <f t="shared" si="25"/>
        <v>175068288</v>
      </c>
      <c r="N345" s="11">
        <f t="shared" si="25"/>
        <v>158319168</v>
      </c>
      <c r="O345" s="93">
        <v>240718896</v>
      </c>
      <c r="P345" s="31">
        <v>0.1</v>
      </c>
      <c r="R345" s="2">
        <v>296110000</v>
      </c>
      <c r="S345" s="32"/>
    </row>
    <row r="346" spans="1:19" ht="24" hidden="1" customHeight="1" x14ac:dyDescent="0.2">
      <c r="A346" s="8">
        <v>333</v>
      </c>
      <c r="B346" s="9" t="s">
        <v>5</v>
      </c>
      <c r="C346" s="9" t="s">
        <v>314</v>
      </c>
      <c r="D346" s="9" t="s">
        <v>404</v>
      </c>
      <c r="E346" s="10">
        <v>815320510200001</v>
      </c>
      <c r="F346" s="8">
        <v>143</v>
      </c>
      <c r="G346" s="8">
        <v>745</v>
      </c>
      <c r="H346" s="8">
        <v>888</v>
      </c>
      <c r="I346" s="11">
        <v>183814080</v>
      </c>
      <c r="J346" s="11">
        <v>166497760</v>
      </c>
      <c r="K346" s="12">
        <v>183814080</v>
      </c>
      <c r="L346" s="12">
        <v>166497760</v>
      </c>
      <c r="M346" s="12">
        <f t="shared" si="25"/>
        <v>147051264</v>
      </c>
      <c r="N346" s="12">
        <f t="shared" si="25"/>
        <v>133198208</v>
      </c>
      <c r="O346" s="93">
        <v>202195488</v>
      </c>
      <c r="P346" s="31">
        <v>0.1</v>
      </c>
      <c r="R346" s="2">
        <v>247020000</v>
      </c>
      <c r="S346" s="32"/>
    </row>
    <row r="347" spans="1:19" ht="24" hidden="1" customHeight="1" x14ac:dyDescent="0.2">
      <c r="A347" s="13">
        <v>334</v>
      </c>
      <c r="B347" s="14" t="s">
        <v>5</v>
      </c>
      <c r="C347" s="14" t="s">
        <v>314</v>
      </c>
      <c r="D347" s="14" t="s">
        <v>405</v>
      </c>
      <c r="E347" s="15">
        <v>753120510050002</v>
      </c>
      <c r="F347" s="13">
        <v>45</v>
      </c>
      <c r="G347" s="13">
        <v>155</v>
      </c>
      <c r="H347" s="13">
        <v>200</v>
      </c>
      <c r="I347" s="11">
        <v>59484533.333333336</v>
      </c>
      <c r="J347" s="11">
        <v>55475386.666666664</v>
      </c>
      <c r="K347" s="11">
        <v>59484533.333333336</v>
      </c>
      <c r="L347" s="11">
        <v>54190000</v>
      </c>
      <c r="M347" s="11">
        <f t="shared" si="25"/>
        <v>47587626.666666672</v>
      </c>
      <c r="N347" s="11">
        <f t="shared" si="25"/>
        <v>43352000</v>
      </c>
      <c r="O347" s="93">
        <v>77329893.333333343</v>
      </c>
      <c r="P347" s="31">
        <v>0.3</v>
      </c>
      <c r="R347" s="2">
        <v>55530000</v>
      </c>
      <c r="S347" s="32"/>
    </row>
    <row r="348" spans="1:19" ht="24" hidden="1" customHeight="1" x14ac:dyDescent="0.2">
      <c r="A348" s="8">
        <v>335</v>
      </c>
      <c r="B348" s="9" t="s">
        <v>5</v>
      </c>
      <c r="C348" s="9" t="s">
        <v>314</v>
      </c>
      <c r="D348" s="9" t="s">
        <v>406</v>
      </c>
      <c r="E348" s="10" t="s">
        <v>407</v>
      </c>
      <c r="F348" s="8">
        <v>46</v>
      </c>
      <c r="G348" s="8">
        <v>134</v>
      </c>
      <c r="H348" s="8">
        <v>180</v>
      </c>
      <c r="I348" s="11">
        <v>42469200</v>
      </c>
      <c r="J348" s="11">
        <v>36834120</v>
      </c>
      <c r="K348" s="12">
        <v>42469200</v>
      </c>
      <c r="L348" s="12">
        <v>36834120</v>
      </c>
      <c r="M348" s="12">
        <f t="shared" si="25"/>
        <v>33975360</v>
      </c>
      <c r="N348" s="12">
        <f t="shared" si="25"/>
        <v>29467296</v>
      </c>
      <c r="O348" s="93">
        <v>55209960</v>
      </c>
      <c r="P348" s="31">
        <v>0.3</v>
      </c>
      <c r="R348" s="2">
        <v>49930000</v>
      </c>
      <c r="S348" s="32"/>
    </row>
    <row r="349" spans="1:19" ht="24" customHeight="1" x14ac:dyDescent="0.2">
      <c r="A349" s="13">
        <v>336</v>
      </c>
      <c r="B349" s="14" t="s">
        <v>5</v>
      </c>
      <c r="C349" s="14" t="s">
        <v>314</v>
      </c>
      <c r="D349" s="14" t="s">
        <v>408</v>
      </c>
      <c r="E349" s="15">
        <v>753120510010001</v>
      </c>
      <c r="F349" s="13">
        <v>139</v>
      </c>
      <c r="G349" s="13">
        <v>321</v>
      </c>
      <c r="H349" s="13">
        <v>460</v>
      </c>
      <c r="I349" s="11">
        <v>111195040</v>
      </c>
      <c r="J349" s="11">
        <v>101032720</v>
      </c>
      <c r="K349" s="11">
        <v>111195040</v>
      </c>
      <c r="L349" s="11">
        <v>101032720</v>
      </c>
      <c r="M349" s="11">
        <f t="shared" si="25"/>
        <v>88956032</v>
      </c>
      <c r="N349" s="11">
        <f t="shared" si="25"/>
        <v>80826176</v>
      </c>
      <c r="O349" s="93">
        <v>155673056</v>
      </c>
      <c r="P349" s="31">
        <v>0.4</v>
      </c>
      <c r="R349" s="2">
        <v>127430000</v>
      </c>
      <c r="S349" s="98">
        <f>K349+K349*30%</f>
        <v>144553552</v>
      </c>
    </row>
    <row r="350" spans="1:19" ht="24" hidden="1" customHeight="1" x14ac:dyDescent="0.2">
      <c r="A350" s="8">
        <v>337</v>
      </c>
      <c r="B350" s="9" t="s">
        <v>5</v>
      </c>
      <c r="C350" s="9" t="s">
        <v>314</v>
      </c>
      <c r="D350" s="9" t="s">
        <v>409</v>
      </c>
      <c r="E350" s="10" t="s">
        <v>410</v>
      </c>
      <c r="F350" s="8">
        <v>160</v>
      </c>
      <c r="G350" s="8">
        <v>300</v>
      </c>
      <c r="H350" s="8">
        <v>460</v>
      </c>
      <c r="I350" s="11">
        <v>107457360</v>
      </c>
      <c r="J350" s="11">
        <v>92165240</v>
      </c>
      <c r="K350" s="12">
        <v>107457360</v>
      </c>
      <c r="L350" s="12">
        <v>92165240</v>
      </c>
      <c r="M350" s="12">
        <f t="shared" si="25"/>
        <v>85965888</v>
      </c>
      <c r="N350" s="12">
        <f t="shared" si="25"/>
        <v>73732192</v>
      </c>
      <c r="O350" s="93">
        <v>118203096</v>
      </c>
      <c r="P350" s="31">
        <v>0.1</v>
      </c>
      <c r="R350" s="2">
        <v>127260000</v>
      </c>
      <c r="S350" s="32"/>
    </row>
    <row r="351" spans="1:19" ht="24" hidden="1" customHeight="1" x14ac:dyDescent="0.2">
      <c r="A351" s="13">
        <v>338</v>
      </c>
      <c r="B351" s="14" t="s">
        <v>5</v>
      </c>
      <c r="C351" s="14" t="s">
        <v>314</v>
      </c>
      <c r="D351" s="14" t="s">
        <v>411</v>
      </c>
      <c r="E351" s="15">
        <v>753120510230002</v>
      </c>
      <c r="F351" s="13">
        <v>75</v>
      </c>
      <c r="G351" s="13">
        <v>225</v>
      </c>
      <c r="H351" s="13">
        <v>300</v>
      </c>
      <c r="I351" s="11">
        <v>70117920</v>
      </c>
      <c r="J351" s="11">
        <v>61495920</v>
      </c>
      <c r="K351" s="11">
        <v>70117920</v>
      </c>
      <c r="L351" s="11">
        <v>61495920</v>
      </c>
      <c r="M351" s="11">
        <f t="shared" si="25"/>
        <v>56094336</v>
      </c>
      <c r="N351" s="11">
        <f t="shared" si="25"/>
        <v>49196736</v>
      </c>
      <c r="O351" s="93">
        <v>77129712</v>
      </c>
      <c r="P351" s="31">
        <v>0.1</v>
      </c>
      <c r="R351" s="2">
        <v>83230000</v>
      </c>
      <c r="S351" s="32"/>
    </row>
    <row r="352" spans="1:19" ht="24" hidden="1" customHeight="1" x14ac:dyDescent="0.2">
      <c r="A352" s="8">
        <v>339</v>
      </c>
      <c r="B352" s="9" t="s">
        <v>5</v>
      </c>
      <c r="C352" s="9" t="s">
        <v>314</v>
      </c>
      <c r="D352" s="9" t="s">
        <v>412</v>
      </c>
      <c r="E352" s="10" t="s">
        <v>413</v>
      </c>
      <c r="F352" s="8">
        <v>114</v>
      </c>
      <c r="G352" s="8">
        <v>392</v>
      </c>
      <c r="H352" s="8">
        <v>506</v>
      </c>
      <c r="I352" s="11">
        <v>106262000</v>
      </c>
      <c r="J352" s="11">
        <v>97007093.333333328</v>
      </c>
      <c r="K352" s="12">
        <v>106262000</v>
      </c>
      <c r="L352" s="12">
        <v>97007093.333333328</v>
      </c>
      <c r="M352" s="12">
        <f t="shared" si="25"/>
        <v>85009600</v>
      </c>
      <c r="N352" s="12">
        <f t="shared" si="25"/>
        <v>77605674.666666672</v>
      </c>
      <c r="O352" s="93">
        <v>116888200</v>
      </c>
      <c r="P352" s="31">
        <v>0.1</v>
      </c>
      <c r="R352" s="2">
        <v>140490000</v>
      </c>
      <c r="S352" s="32"/>
    </row>
    <row r="353" spans="1:19" ht="24" hidden="1" customHeight="1" x14ac:dyDescent="0.2">
      <c r="A353" s="13">
        <v>340</v>
      </c>
      <c r="B353" s="14" t="s">
        <v>5</v>
      </c>
      <c r="C353" s="14" t="s">
        <v>414</v>
      </c>
      <c r="D353" s="14" t="s">
        <v>415</v>
      </c>
      <c r="E353" s="15">
        <v>351230530460011</v>
      </c>
      <c r="F353" s="13">
        <v>20</v>
      </c>
      <c r="G353" s="13">
        <v>40</v>
      </c>
      <c r="H353" s="13">
        <v>60</v>
      </c>
      <c r="I353" s="11">
        <v>18868863.541666668</v>
      </c>
      <c r="J353" s="11">
        <v>15855876.875</v>
      </c>
      <c r="K353" s="11">
        <v>18868863.541666668</v>
      </c>
      <c r="L353" s="11">
        <v>15855876.875</v>
      </c>
      <c r="M353" s="11">
        <f t="shared" si="25"/>
        <v>15095090.833333336</v>
      </c>
      <c r="N353" s="11">
        <f t="shared" si="25"/>
        <v>12684701.5</v>
      </c>
      <c r="O353" s="93">
        <v>22642636.25</v>
      </c>
      <c r="P353" s="31">
        <v>0.2</v>
      </c>
      <c r="R353" s="2">
        <v>16600000</v>
      </c>
      <c r="S353" s="32"/>
    </row>
    <row r="354" spans="1:19" ht="24" hidden="1" customHeight="1" x14ac:dyDescent="0.2">
      <c r="A354" s="8">
        <v>341</v>
      </c>
      <c r="B354" s="9" t="s">
        <v>5</v>
      </c>
      <c r="C354" s="9" t="s">
        <v>414</v>
      </c>
      <c r="D354" s="9" t="s">
        <v>416</v>
      </c>
      <c r="E354" s="10">
        <v>252940530590331</v>
      </c>
      <c r="F354" s="8">
        <v>10</v>
      </c>
      <c r="G354" s="8">
        <v>20</v>
      </c>
      <c r="H354" s="8">
        <v>30</v>
      </c>
      <c r="I354" s="11">
        <v>14527163.541666666</v>
      </c>
      <c r="J354" s="11">
        <v>12554923.541666666</v>
      </c>
      <c r="K354" s="12">
        <v>13574000</v>
      </c>
      <c r="L354" s="12">
        <v>11312000</v>
      </c>
      <c r="M354" s="12">
        <f t="shared" si="25"/>
        <v>10859200</v>
      </c>
      <c r="N354" s="12">
        <f t="shared" si="25"/>
        <v>9049600</v>
      </c>
      <c r="O354" s="93">
        <v>16288800</v>
      </c>
      <c r="P354" s="31">
        <v>0.2</v>
      </c>
      <c r="R354" s="2">
        <v>8300000</v>
      </c>
      <c r="S354" s="32"/>
    </row>
    <row r="355" spans="1:19" ht="24" hidden="1" customHeight="1" x14ac:dyDescent="0.2">
      <c r="A355" s="13">
        <v>342</v>
      </c>
      <c r="B355" s="14" t="s">
        <v>5</v>
      </c>
      <c r="C355" s="14" t="s">
        <v>414</v>
      </c>
      <c r="D355" s="14" t="s">
        <v>417</v>
      </c>
      <c r="E355" s="15">
        <v>252340531870051</v>
      </c>
      <c r="F355" s="13">
        <v>10</v>
      </c>
      <c r="G355" s="13">
        <v>30</v>
      </c>
      <c r="H355" s="13">
        <v>40</v>
      </c>
      <c r="I355" s="11">
        <v>12894190.208333334</v>
      </c>
      <c r="J355" s="11">
        <v>11716190.208333334</v>
      </c>
      <c r="K355" s="11">
        <v>12894190.208333334</v>
      </c>
      <c r="L355" s="11">
        <v>11716190.208333334</v>
      </c>
      <c r="M355" s="11">
        <f t="shared" si="25"/>
        <v>10315352.166666668</v>
      </c>
      <c r="N355" s="11">
        <f t="shared" si="25"/>
        <v>9372952.1666666679</v>
      </c>
      <c r="O355" s="93">
        <v>15473028.25</v>
      </c>
      <c r="P355" s="31">
        <v>0.2</v>
      </c>
      <c r="R355" s="2">
        <v>11090000</v>
      </c>
      <c r="S355" s="32"/>
    </row>
    <row r="356" spans="1:19" ht="24" hidden="1" customHeight="1" x14ac:dyDescent="0.2">
      <c r="A356" s="8">
        <v>343</v>
      </c>
      <c r="B356" s="9" t="s">
        <v>5</v>
      </c>
      <c r="C356" s="9" t="s">
        <v>414</v>
      </c>
      <c r="D356" s="9" t="s">
        <v>418</v>
      </c>
      <c r="E356" s="10">
        <v>216620530850011</v>
      </c>
      <c r="F356" s="8">
        <v>10</v>
      </c>
      <c r="G356" s="8">
        <v>20</v>
      </c>
      <c r="H356" s="8">
        <v>30</v>
      </c>
      <c r="I356" s="11">
        <v>8360216.875</v>
      </c>
      <c r="J356" s="11">
        <v>7714030.208333333</v>
      </c>
      <c r="K356" s="12">
        <v>8360216.875</v>
      </c>
      <c r="L356" s="12">
        <v>7714030.208333333</v>
      </c>
      <c r="M356" s="12">
        <f t="shared" si="25"/>
        <v>6688173.5</v>
      </c>
      <c r="N356" s="12">
        <f t="shared" si="25"/>
        <v>6171224.166666667</v>
      </c>
      <c r="O356" s="93">
        <v>10032260.25</v>
      </c>
      <c r="P356" s="31">
        <v>0.2</v>
      </c>
      <c r="R356" s="2">
        <v>8300000</v>
      </c>
      <c r="S356" s="32"/>
    </row>
    <row r="357" spans="1:19" ht="24" hidden="1" customHeight="1" x14ac:dyDescent="0.2">
      <c r="A357" s="13">
        <v>344</v>
      </c>
      <c r="B357" s="14" t="s">
        <v>5</v>
      </c>
      <c r="C357" s="14" t="s">
        <v>414</v>
      </c>
      <c r="D357" s="14" t="s">
        <v>419</v>
      </c>
      <c r="E357" s="15">
        <v>216620530850051</v>
      </c>
      <c r="F357" s="13">
        <v>10</v>
      </c>
      <c r="G357" s="13">
        <v>30</v>
      </c>
      <c r="H357" s="13">
        <v>40</v>
      </c>
      <c r="I357" s="11">
        <v>11128476.875</v>
      </c>
      <c r="J357" s="11">
        <v>10353383.541666666</v>
      </c>
      <c r="K357" s="11">
        <v>11128476.875</v>
      </c>
      <c r="L357" s="11">
        <v>10353383.541666666</v>
      </c>
      <c r="M357" s="11">
        <f t="shared" si="25"/>
        <v>8902781.5</v>
      </c>
      <c r="N357" s="11">
        <f t="shared" si="25"/>
        <v>8282706.833333333</v>
      </c>
      <c r="O357" s="93">
        <v>13354172.25</v>
      </c>
      <c r="P357" s="31">
        <v>0.2</v>
      </c>
      <c r="R357" s="2">
        <v>11090000</v>
      </c>
      <c r="S357" s="32"/>
    </row>
    <row r="358" spans="1:19" ht="24" hidden="1" customHeight="1" x14ac:dyDescent="0.2">
      <c r="A358" s="8">
        <v>345</v>
      </c>
      <c r="B358" s="9" t="s">
        <v>5</v>
      </c>
      <c r="C358" s="9" t="s">
        <v>414</v>
      </c>
      <c r="D358" s="9" t="s">
        <v>420</v>
      </c>
      <c r="E358" s="10">
        <v>252340531910001</v>
      </c>
      <c r="F358" s="8">
        <v>60</v>
      </c>
      <c r="G358" s="8">
        <v>120</v>
      </c>
      <c r="H358" s="8">
        <v>180</v>
      </c>
      <c r="I358" s="11">
        <v>51899403.541666664</v>
      </c>
      <c r="J358" s="11">
        <v>47132816.875</v>
      </c>
      <c r="K358" s="12">
        <v>51899403.541666664</v>
      </c>
      <c r="L358" s="12">
        <v>47132816.875</v>
      </c>
      <c r="M358" s="12">
        <f t="shared" si="25"/>
        <v>41519522.833333336</v>
      </c>
      <c r="N358" s="12">
        <f t="shared" si="25"/>
        <v>37706253.5</v>
      </c>
      <c r="O358" s="93">
        <v>62279284.25</v>
      </c>
      <c r="P358" s="31">
        <v>0.2</v>
      </c>
      <c r="R358" s="2">
        <v>49820000</v>
      </c>
      <c r="S358" s="32"/>
    </row>
    <row r="359" spans="1:19" ht="24" hidden="1" customHeight="1" x14ac:dyDescent="0.2">
      <c r="A359" s="13">
        <v>346</v>
      </c>
      <c r="B359" s="14" t="s">
        <v>5</v>
      </c>
      <c r="C359" s="14" t="s">
        <v>414</v>
      </c>
      <c r="D359" s="14" t="s">
        <v>421</v>
      </c>
      <c r="E359" s="15">
        <v>252340530590341</v>
      </c>
      <c r="F359" s="13">
        <v>10</v>
      </c>
      <c r="G359" s="13">
        <v>20</v>
      </c>
      <c r="H359" s="13">
        <v>30</v>
      </c>
      <c r="I359" s="11">
        <v>12100600</v>
      </c>
      <c r="J359" s="11">
        <v>9063040</v>
      </c>
      <c r="K359" s="11">
        <v>12100600</v>
      </c>
      <c r="L359" s="11">
        <v>9063040</v>
      </c>
      <c r="M359" s="11">
        <f t="shared" si="25"/>
        <v>9680480</v>
      </c>
      <c r="N359" s="11">
        <f t="shared" si="25"/>
        <v>7250432</v>
      </c>
      <c r="O359" s="93">
        <v>14520720</v>
      </c>
      <c r="P359" s="31">
        <v>0.2</v>
      </c>
      <c r="R359" s="2">
        <v>8300000</v>
      </c>
      <c r="S359" s="32"/>
    </row>
    <row r="360" spans="1:19" ht="24" hidden="1" customHeight="1" x14ac:dyDescent="0.2">
      <c r="A360" s="8">
        <v>347</v>
      </c>
      <c r="B360" s="9" t="s">
        <v>5</v>
      </c>
      <c r="C360" s="9" t="s">
        <v>414</v>
      </c>
      <c r="D360" s="9" t="s">
        <v>422</v>
      </c>
      <c r="E360" s="10">
        <v>252340531870021</v>
      </c>
      <c r="F360" s="8">
        <v>10</v>
      </c>
      <c r="G360" s="8">
        <v>20</v>
      </c>
      <c r="H360" s="8">
        <v>30</v>
      </c>
      <c r="I360" s="11">
        <v>10753013.541666666</v>
      </c>
      <c r="J360" s="11">
        <v>8997733.541666666</v>
      </c>
      <c r="K360" s="12">
        <v>10753013.541666666</v>
      </c>
      <c r="L360" s="12">
        <v>8997733.541666666</v>
      </c>
      <c r="M360" s="12">
        <f t="shared" si="25"/>
        <v>8602410.833333334</v>
      </c>
      <c r="N360" s="12">
        <f t="shared" si="25"/>
        <v>7198186.833333333</v>
      </c>
      <c r="O360" s="93">
        <v>12903616.25</v>
      </c>
      <c r="P360" s="31">
        <v>0.2</v>
      </c>
      <c r="R360" s="2">
        <v>8300000</v>
      </c>
      <c r="S360" s="32"/>
    </row>
    <row r="361" spans="1:19" ht="24" hidden="1" customHeight="1" x14ac:dyDescent="0.2">
      <c r="A361" s="13">
        <v>348</v>
      </c>
      <c r="B361" s="14" t="s">
        <v>5</v>
      </c>
      <c r="C361" s="14" t="s">
        <v>414</v>
      </c>
      <c r="D361" s="14" t="s">
        <v>423</v>
      </c>
      <c r="E361" s="15">
        <v>216640530990021</v>
      </c>
      <c r="F361" s="13">
        <v>100</v>
      </c>
      <c r="G361" s="13">
        <v>240</v>
      </c>
      <c r="H361" s="13">
        <v>340</v>
      </c>
      <c r="I361" s="11">
        <v>93714750.208333328</v>
      </c>
      <c r="J361" s="11">
        <v>84867176.874999985</v>
      </c>
      <c r="K361" s="11">
        <v>93714750.208333328</v>
      </c>
      <c r="L361" s="11">
        <v>84867176.874999985</v>
      </c>
      <c r="M361" s="11">
        <f t="shared" si="25"/>
        <v>74971800.166666672</v>
      </c>
      <c r="N361" s="11">
        <f t="shared" si="25"/>
        <v>67893741.499999985</v>
      </c>
      <c r="O361" s="93">
        <v>112457700.25</v>
      </c>
      <c r="P361" s="31">
        <v>0.2</v>
      </c>
      <c r="R361" s="2">
        <v>94210000</v>
      </c>
      <c r="S361" s="32"/>
    </row>
    <row r="362" spans="1:19" ht="24" hidden="1" customHeight="1" x14ac:dyDescent="0.2">
      <c r="A362" s="8">
        <v>349</v>
      </c>
      <c r="B362" s="9" t="s">
        <v>5</v>
      </c>
      <c r="C362" s="9" t="s">
        <v>414</v>
      </c>
      <c r="D362" s="9" t="s">
        <v>424</v>
      </c>
      <c r="E362" s="10">
        <v>252340531870011</v>
      </c>
      <c r="F362" s="8">
        <v>10</v>
      </c>
      <c r="G362" s="8">
        <v>30</v>
      </c>
      <c r="H362" s="8">
        <v>40</v>
      </c>
      <c r="I362" s="11">
        <v>14146030.208333334</v>
      </c>
      <c r="J362" s="11">
        <v>11635550.208333334</v>
      </c>
      <c r="K362" s="12">
        <v>14146030.208333334</v>
      </c>
      <c r="L362" s="12">
        <v>11635550.208333334</v>
      </c>
      <c r="M362" s="12">
        <f t="shared" si="25"/>
        <v>11316824.166666668</v>
      </c>
      <c r="N362" s="12">
        <f t="shared" si="25"/>
        <v>9308440.1666666679</v>
      </c>
      <c r="O362" s="93">
        <v>16975236.25</v>
      </c>
      <c r="P362" s="31">
        <v>0.2</v>
      </c>
      <c r="R362" s="2">
        <v>11090000</v>
      </c>
      <c r="S362" s="32"/>
    </row>
    <row r="363" spans="1:19" ht="24" hidden="1" customHeight="1" x14ac:dyDescent="0.2">
      <c r="A363" s="13">
        <v>350</v>
      </c>
      <c r="B363" s="14" t="s">
        <v>5</v>
      </c>
      <c r="C363" s="14" t="s">
        <v>414</v>
      </c>
      <c r="D363" s="14" t="s">
        <v>425</v>
      </c>
      <c r="E363" s="15">
        <v>252130531040041</v>
      </c>
      <c r="F363" s="13">
        <v>20</v>
      </c>
      <c r="G363" s="13">
        <v>50</v>
      </c>
      <c r="H363" s="13">
        <v>70</v>
      </c>
      <c r="I363" s="11">
        <v>19176496.875</v>
      </c>
      <c r="J363" s="11">
        <v>15707056.875</v>
      </c>
      <c r="K363" s="11">
        <v>19176496.875</v>
      </c>
      <c r="L363" s="11">
        <v>15707056.875</v>
      </c>
      <c r="M363" s="11">
        <f t="shared" si="25"/>
        <v>15341197.5</v>
      </c>
      <c r="N363" s="11">
        <f t="shared" si="25"/>
        <v>12565645.5</v>
      </c>
      <c r="O363" s="93">
        <v>23011796.25</v>
      </c>
      <c r="P363" s="31">
        <v>0.2</v>
      </c>
      <c r="R363" s="2">
        <v>19400000</v>
      </c>
      <c r="S363" s="32"/>
    </row>
    <row r="364" spans="1:19" ht="24" hidden="1" customHeight="1" x14ac:dyDescent="0.2">
      <c r="A364" s="8">
        <v>351</v>
      </c>
      <c r="B364" s="9" t="s">
        <v>5</v>
      </c>
      <c r="C364" s="9" t="s">
        <v>414</v>
      </c>
      <c r="D364" s="9" t="s">
        <v>426</v>
      </c>
      <c r="E364" s="10">
        <v>351130531040021</v>
      </c>
      <c r="F364" s="8">
        <v>20</v>
      </c>
      <c r="G364" s="8">
        <v>40</v>
      </c>
      <c r="H364" s="8">
        <v>60</v>
      </c>
      <c r="I364" s="11">
        <v>16258563.541666666</v>
      </c>
      <c r="J364" s="11">
        <v>13448136.875</v>
      </c>
      <c r="K364" s="12">
        <v>16258563.541666666</v>
      </c>
      <c r="L364" s="12">
        <v>13448136.875</v>
      </c>
      <c r="M364" s="12">
        <f t="shared" si="25"/>
        <v>13006850.833333334</v>
      </c>
      <c r="N364" s="12">
        <f t="shared" si="25"/>
        <v>10758509.5</v>
      </c>
      <c r="O364" s="93">
        <v>19510276.25</v>
      </c>
      <c r="P364" s="31">
        <v>0.2</v>
      </c>
      <c r="R364" s="2">
        <v>16600000</v>
      </c>
      <c r="S364" s="32"/>
    </row>
    <row r="365" spans="1:19" ht="24" hidden="1" customHeight="1" x14ac:dyDescent="0.2">
      <c r="A365" s="13">
        <v>352</v>
      </c>
      <c r="B365" s="14" t="s">
        <v>5</v>
      </c>
      <c r="C365" s="14" t="s">
        <v>414</v>
      </c>
      <c r="D365" s="14" t="s">
        <v>427</v>
      </c>
      <c r="E365" s="15">
        <v>216620531040031</v>
      </c>
      <c r="F365" s="13">
        <v>15</v>
      </c>
      <c r="G365" s="13">
        <v>35</v>
      </c>
      <c r="H365" s="13">
        <v>50</v>
      </c>
      <c r="I365" s="11">
        <v>12063246.875</v>
      </c>
      <c r="J365" s="11">
        <v>10037833.541666666</v>
      </c>
      <c r="K365" s="11">
        <v>12063246.875</v>
      </c>
      <c r="L365" s="11">
        <v>10037833.541666666</v>
      </c>
      <c r="M365" s="11">
        <f t="shared" si="25"/>
        <v>9650597.5</v>
      </c>
      <c r="N365" s="11">
        <f t="shared" si="25"/>
        <v>8030266.833333333</v>
      </c>
      <c r="O365" s="93">
        <v>14475896.25</v>
      </c>
      <c r="P365" s="31">
        <v>0.2</v>
      </c>
      <c r="R365" s="2">
        <v>13850000</v>
      </c>
      <c r="S365" s="32"/>
    </row>
    <row r="366" spans="1:19" ht="24" hidden="1" customHeight="1" x14ac:dyDescent="0.2">
      <c r="A366" s="8">
        <v>353</v>
      </c>
      <c r="B366" s="9" t="s">
        <v>5</v>
      </c>
      <c r="C366" s="9" t="s">
        <v>414</v>
      </c>
      <c r="D366" s="9" t="s">
        <v>428</v>
      </c>
      <c r="E366" s="10">
        <v>351130531040011</v>
      </c>
      <c r="F366" s="8">
        <v>20</v>
      </c>
      <c r="G366" s="8">
        <v>30</v>
      </c>
      <c r="H366" s="8">
        <v>50</v>
      </c>
      <c r="I366" s="11">
        <v>13660713.541666666</v>
      </c>
      <c r="J366" s="11">
        <v>11200846.875</v>
      </c>
      <c r="K366" s="12">
        <v>13660713.541666666</v>
      </c>
      <c r="L366" s="12">
        <v>11200846.875</v>
      </c>
      <c r="M366" s="12">
        <f t="shared" si="25"/>
        <v>10928570.833333334</v>
      </c>
      <c r="N366" s="12">
        <f t="shared" si="25"/>
        <v>8960677.5</v>
      </c>
      <c r="O366" s="93">
        <v>16392856.25</v>
      </c>
      <c r="P366" s="31">
        <v>0.2</v>
      </c>
      <c r="R366" s="2">
        <v>13810000</v>
      </c>
      <c r="S366" s="32"/>
    </row>
    <row r="367" spans="1:19" ht="24" hidden="1" customHeight="1" x14ac:dyDescent="0.2">
      <c r="A367" s="13">
        <v>354</v>
      </c>
      <c r="B367" s="14" t="s">
        <v>5</v>
      </c>
      <c r="C367" s="14" t="s">
        <v>414</v>
      </c>
      <c r="D367" s="14" t="s">
        <v>429</v>
      </c>
      <c r="E367" s="15">
        <v>252340531770021</v>
      </c>
      <c r="F367" s="13">
        <v>20</v>
      </c>
      <c r="G367" s="13">
        <v>44</v>
      </c>
      <c r="H367" s="13">
        <v>64</v>
      </c>
      <c r="I367" s="11">
        <v>25561696.875</v>
      </c>
      <c r="J367" s="11">
        <v>21407696.875</v>
      </c>
      <c r="K367" s="11">
        <v>25561696.875</v>
      </c>
      <c r="L367" s="11">
        <v>21407696.875</v>
      </c>
      <c r="M367" s="11">
        <f t="shared" si="25"/>
        <v>20449357.5</v>
      </c>
      <c r="N367" s="11">
        <f t="shared" si="25"/>
        <v>17126157.5</v>
      </c>
      <c r="O367" s="93">
        <v>30674036.25</v>
      </c>
      <c r="P367" s="31">
        <v>0.2</v>
      </c>
      <c r="R367" s="2">
        <v>17720000</v>
      </c>
      <c r="S367" s="32"/>
    </row>
    <row r="368" spans="1:19" ht="24" hidden="1" customHeight="1" x14ac:dyDescent="0.2">
      <c r="A368" s="8">
        <v>355</v>
      </c>
      <c r="B368" s="9" t="s">
        <v>5</v>
      </c>
      <c r="C368" s="9" t="s">
        <v>414</v>
      </c>
      <c r="D368" s="9" t="s">
        <v>430</v>
      </c>
      <c r="E368" s="10">
        <v>252340531870031</v>
      </c>
      <c r="F368" s="8">
        <v>10</v>
      </c>
      <c r="G368" s="8">
        <v>30</v>
      </c>
      <c r="H368" s="8">
        <v>40</v>
      </c>
      <c r="I368" s="11">
        <v>14357230.208333334</v>
      </c>
      <c r="J368" s="11">
        <v>11709470.208333334</v>
      </c>
      <c r="K368" s="12">
        <v>14357230.208333334</v>
      </c>
      <c r="L368" s="12">
        <v>11709470.208333334</v>
      </c>
      <c r="M368" s="12">
        <f t="shared" si="25"/>
        <v>11485784.166666668</v>
      </c>
      <c r="N368" s="12">
        <f t="shared" si="25"/>
        <v>9367576.1666666679</v>
      </c>
      <c r="O368" s="93">
        <v>17228676.25</v>
      </c>
      <c r="P368" s="31">
        <v>0.2</v>
      </c>
      <c r="R368" s="2">
        <v>11090000</v>
      </c>
      <c r="S368" s="32"/>
    </row>
    <row r="369" spans="1:19" ht="24" hidden="1" customHeight="1" x14ac:dyDescent="0.2">
      <c r="A369" s="13">
        <v>356</v>
      </c>
      <c r="B369" s="14" t="s">
        <v>5</v>
      </c>
      <c r="C369" s="14" t="s">
        <v>414</v>
      </c>
      <c r="D369" s="14" t="s">
        <v>431</v>
      </c>
      <c r="E369" s="15">
        <v>251340530320011</v>
      </c>
      <c r="F369" s="13">
        <v>20</v>
      </c>
      <c r="G369" s="13">
        <v>34</v>
      </c>
      <c r="H369" s="13">
        <v>54</v>
      </c>
      <c r="I369" s="11">
        <v>22843113.541666668</v>
      </c>
      <c r="J369" s="11">
        <v>19659980.208333332</v>
      </c>
      <c r="K369" s="11">
        <v>22843113.541666668</v>
      </c>
      <c r="L369" s="11">
        <v>19659980.208333332</v>
      </c>
      <c r="M369" s="11">
        <f t="shared" si="25"/>
        <v>18274490.833333336</v>
      </c>
      <c r="N369" s="11">
        <f t="shared" si="25"/>
        <v>15727984.166666666</v>
      </c>
      <c r="O369" s="93">
        <v>27411736.25</v>
      </c>
      <c r="P369" s="31">
        <v>0.2</v>
      </c>
      <c r="R369" s="2">
        <v>14930000</v>
      </c>
      <c r="S369" s="32"/>
    </row>
    <row r="370" spans="1:19" ht="24" hidden="1" customHeight="1" x14ac:dyDescent="0.2">
      <c r="A370" s="8">
        <v>357</v>
      </c>
      <c r="B370" s="9" t="s">
        <v>5</v>
      </c>
      <c r="C370" s="9" t="s">
        <v>414</v>
      </c>
      <c r="D370" s="9" t="s">
        <v>432</v>
      </c>
      <c r="E370" s="10">
        <v>732120530130011</v>
      </c>
      <c r="F370" s="8">
        <v>24</v>
      </c>
      <c r="G370" s="8">
        <v>56</v>
      </c>
      <c r="H370" s="8">
        <v>80</v>
      </c>
      <c r="I370" s="11">
        <v>17998496.875</v>
      </c>
      <c r="J370" s="11">
        <v>16228150.208333334</v>
      </c>
      <c r="K370" s="12">
        <v>17998496.875</v>
      </c>
      <c r="L370" s="12">
        <v>16228150.208333334</v>
      </c>
      <c r="M370" s="12">
        <f t="shared" si="25"/>
        <v>14398797.5</v>
      </c>
      <c r="N370" s="12">
        <f t="shared" si="25"/>
        <v>12982520.166666668</v>
      </c>
      <c r="O370" s="93">
        <v>21598196.25</v>
      </c>
      <c r="P370" s="31">
        <v>0.2</v>
      </c>
      <c r="R370" s="2">
        <v>22160000</v>
      </c>
      <c r="S370" s="32"/>
    </row>
    <row r="371" spans="1:19" ht="24" hidden="1" customHeight="1" x14ac:dyDescent="0.2">
      <c r="A371" s="13">
        <v>358</v>
      </c>
      <c r="B371" s="14" t="s">
        <v>5</v>
      </c>
      <c r="C371" s="14" t="s">
        <v>414</v>
      </c>
      <c r="D371" s="14" t="s">
        <v>433</v>
      </c>
      <c r="E371" s="15">
        <v>251940531830021</v>
      </c>
      <c r="F371" s="13">
        <v>19</v>
      </c>
      <c r="G371" s="13">
        <v>31</v>
      </c>
      <c r="H371" s="13">
        <v>50</v>
      </c>
      <c r="I371" s="11">
        <v>18373213.541666668</v>
      </c>
      <c r="J371" s="11">
        <v>15548360.208333334</v>
      </c>
      <c r="K371" s="11">
        <v>18373213.541666668</v>
      </c>
      <c r="L371" s="11">
        <v>15548360.208333334</v>
      </c>
      <c r="M371" s="11">
        <f t="shared" si="25"/>
        <v>14698570.833333336</v>
      </c>
      <c r="N371" s="11">
        <f t="shared" si="25"/>
        <v>12438688.166666668</v>
      </c>
      <c r="O371" s="93">
        <v>22047856.25</v>
      </c>
      <c r="P371" s="31">
        <v>0.2</v>
      </c>
      <c r="R371" s="2">
        <v>13820000</v>
      </c>
      <c r="S371" s="32"/>
    </row>
    <row r="372" spans="1:19" ht="24" hidden="1" customHeight="1" x14ac:dyDescent="0.2">
      <c r="A372" s="8">
        <v>359</v>
      </c>
      <c r="B372" s="9" t="s">
        <v>5</v>
      </c>
      <c r="C372" s="9" t="s">
        <v>414</v>
      </c>
      <c r="D372" s="9" t="s">
        <v>434</v>
      </c>
      <c r="E372" s="10">
        <v>251140530730011</v>
      </c>
      <c r="F372" s="8">
        <v>8</v>
      </c>
      <c r="G372" s="8">
        <v>16</v>
      </c>
      <c r="H372" s="8">
        <v>24</v>
      </c>
      <c r="I372" s="11">
        <v>9312763.541666666</v>
      </c>
      <c r="J372" s="11">
        <v>7757443.541666667</v>
      </c>
      <c r="K372" s="12">
        <v>9312763.541666666</v>
      </c>
      <c r="L372" s="12">
        <v>7757443.541666667</v>
      </c>
      <c r="M372" s="12">
        <f t="shared" si="25"/>
        <v>7450210.833333333</v>
      </c>
      <c r="N372" s="12">
        <f t="shared" si="25"/>
        <v>6205954.833333334</v>
      </c>
      <c r="O372" s="93">
        <v>11175316.25</v>
      </c>
      <c r="P372" s="31">
        <v>0.2</v>
      </c>
      <c r="R372" s="2">
        <v>6640000</v>
      </c>
      <c r="S372" s="32"/>
    </row>
    <row r="373" spans="1:19" ht="24" hidden="1" customHeight="1" x14ac:dyDescent="0.2">
      <c r="A373" s="13">
        <v>360</v>
      </c>
      <c r="B373" s="14" t="s">
        <v>5</v>
      </c>
      <c r="C373" s="14" t="s">
        <v>414</v>
      </c>
      <c r="D373" s="14" t="s">
        <v>435</v>
      </c>
      <c r="E373" s="15">
        <v>251140530790011</v>
      </c>
      <c r="F373" s="13">
        <v>8</v>
      </c>
      <c r="G373" s="13">
        <v>16</v>
      </c>
      <c r="H373" s="13">
        <v>24</v>
      </c>
      <c r="I373" s="11">
        <v>9322363.541666666</v>
      </c>
      <c r="J373" s="11">
        <v>7757443.541666667</v>
      </c>
      <c r="K373" s="11">
        <v>9322363.541666666</v>
      </c>
      <c r="L373" s="11">
        <v>7757443.541666667</v>
      </c>
      <c r="M373" s="11">
        <f t="shared" si="25"/>
        <v>7457890.833333333</v>
      </c>
      <c r="N373" s="11">
        <f t="shared" si="25"/>
        <v>6205954.833333334</v>
      </c>
      <c r="O373" s="93">
        <v>11186836.25</v>
      </c>
      <c r="P373" s="31">
        <v>0.2</v>
      </c>
      <c r="R373" s="2">
        <v>6640000</v>
      </c>
      <c r="S373" s="32"/>
    </row>
    <row r="374" spans="1:19" ht="24" hidden="1" customHeight="1" x14ac:dyDescent="0.2">
      <c r="A374" s="8">
        <v>361</v>
      </c>
      <c r="B374" s="9" t="s">
        <v>5</v>
      </c>
      <c r="C374" s="9" t="s">
        <v>414</v>
      </c>
      <c r="D374" s="9" t="s">
        <v>436</v>
      </c>
      <c r="E374" s="10">
        <v>251140530780011</v>
      </c>
      <c r="F374" s="8">
        <v>8</v>
      </c>
      <c r="G374" s="8">
        <v>16</v>
      </c>
      <c r="H374" s="8">
        <v>24</v>
      </c>
      <c r="I374" s="11">
        <v>9322363.541666666</v>
      </c>
      <c r="J374" s="11">
        <v>7757443.541666667</v>
      </c>
      <c r="K374" s="12">
        <v>9322363.541666666</v>
      </c>
      <c r="L374" s="12">
        <v>7757443.541666667</v>
      </c>
      <c r="M374" s="12">
        <f t="shared" si="25"/>
        <v>7457890.833333333</v>
      </c>
      <c r="N374" s="12">
        <f t="shared" si="25"/>
        <v>6205954.833333334</v>
      </c>
      <c r="O374" s="93">
        <v>11186836.25</v>
      </c>
      <c r="P374" s="31">
        <v>0.2</v>
      </c>
      <c r="R374" s="2">
        <v>6640000</v>
      </c>
      <c r="S374" s="32"/>
    </row>
    <row r="375" spans="1:19" ht="24" hidden="1" customHeight="1" x14ac:dyDescent="0.2">
      <c r="A375" s="13">
        <v>362</v>
      </c>
      <c r="B375" s="14" t="s">
        <v>5</v>
      </c>
      <c r="C375" s="14" t="s">
        <v>414</v>
      </c>
      <c r="D375" s="14" t="s">
        <v>437</v>
      </c>
      <c r="E375" s="15">
        <v>251140530740011</v>
      </c>
      <c r="F375" s="13">
        <v>8</v>
      </c>
      <c r="G375" s="13">
        <v>16</v>
      </c>
      <c r="H375" s="13">
        <v>24</v>
      </c>
      <c r="I375" s="11">
        <v>9312763.541666666</v>
      </c>
      <c r="J375" s="11">
        <v>7757443.541666667</v>
      </c>
      <c r="K375" s="11">
        <v>9312763.541666666</v>
      </c>
      <c r="L375" s="11">
        <v>7757443.541666667</v>
      </c>
      <c r="M375" s="11">
        <f t="shared" si="25"/>
        <v>7450210.833333333</v>
      </c>
      <c r="N375" s="11">
        <f t="shared" si="25"/>
        <v>6205954.833333334</v>
      </c>
      <c r="O375" s="93">
        <v>11175316.25</v>
      </c>
      <c r="P375" s="31">
        <v>0.2</v>
      </c>
      <c r="R375" s="2">
        <v>6640000</v>
      </c>
      <c r="S375" s="32"/>
    </row>
    <row r="376" spans="1:19" ht="24" hidden="1" customHeight="1" x14ac:dyDescent="0.2">
      <c r="A376" s="8">
        <v>363</v>
      </c>
      <c r="B376" s="9" t="s">
        <v>5</v>
      </c>
      <c r="C376" s="9" t="s">
        <v>414</v>
      </c>
      <c r="D376" s="9" t="s">
        <v>438</v>
      </c>
      <c r="E376" s="10">
        <v>351230530020001</v>
      </c>
      <c r="F376" s="8">
        <v>30</v>
      </c>
      <c r="G376" s="8">
        <v>70</v>
      </c>
      <c r="H376" s="8">
        <v>100</v>
      </c>
      <c r="I376" s="11">
        <v>31167430.208333332</v>
      </c>
      <c r="J376" s="11">
        <v>25962056.875</v>
      </c>
      <c r="K376" s="12">
        <v>31167430.208333332</v>
      </c>
      <c r="L376" s="12">
        <v>25962056.875</v>
      </c>
      <c r="M376" s="12">
        <f t="shared" si="25"/>
        <v>24933944.166666668</v>
      </c>
      <c r="N376" s="12">
        <f t="shared" si="25"/>
        <v>20769645.5</v>
      </c>
      <c r="O376" s="93">
        <v>37400916.25</v>
      </c>
      <c r="P376" s="31">
        <v>0.2</v>
      </c>
      <c r="R376" s="2">
        <v>27700000</v>
      </c>
      <c r="S376" s="32"/>
    </row>
    <row r="377" spans="1:19" ht="24" hidden="1" customHeight="1" x14ac:dyDescent="0.2">
      <c r="A377" s="13">
        <v>364</v>
      </c>
      <c r="B377" s="14" t="s">
        <v>5</v>
      </c>
      <c r="C377" s="14" t="s">
        <v>414</v>
      </c>
      <c r="D377" s="14" t="s">
        <v>439</v>
      </c>
      <c r="E377" s="15">
        <v>216630530040011</v>
      </c>
      <c r="F377" s="13">
        <v>20</v>
      </c>
      <c r="G377" s="13">
        <v>40</v>
      </c>
      <c r="H377" s="13">
        <v>60</v>
      </c>
      <c r="I377" s="11">
        <v>20069763.541666668</v>
      </c>
      <c r="J377" s="11">
        <v>17009736.875</v>
      </c>
      <c r="K377" s="11">
        <v>20069763.541666668</v>
      </c>
      <c r="L377" s="11">
        <v>17009736.875</v>
      </c>
      <c r="M377" s="11">
        <f t="shared" si="25"/>
        <v>16055810.833333336</v>
      </c>
      <c r="N377" s="11">
        <f t="shared" si="25"/>
        <v>13607789.5</v>
      </c>
      <c r="O377" s="93">
        <v>24083716.25</v>
      </c>
      <c r="P377" s="31">
        <v>0.2</v>
      </c>
      <c r="R377" s="2">
        <v>16600000</v>
      </c>
      <c r="S377" s="32"/>
    </row>
    <row r="378" spans="1:19" ht="24" hidden="1" customHeight="1" x14ac:dyDescent="0.2">
      <c r="A378" s="8">
        <v>365</v>
      </c>
      <c r="B378" s="9" t="s">
        <v>5</v>
      </c>
      <c r="C378" s="9" t="s">
        <v>414</v>
      </c>
      <c r="D378" s="9" t="s">
        <v>440</v>
      </c>
      <c r="E378" s="10">
        <v>252940530590021</v>
      </c>
      <c r="F378" s="8">
        <v>16</v>
      </c>
      <c r="G378" s="8">
        <v>48</v>
      </c>
      <c r="H378" s="8">
        <v>64</v>
      </c>
      <c r="I378" s="11">
        <v>21830213.541666668</v>
      </c>
      <c r="J378" s="11">
        <v>18198546.875</v>
      </c>
      <c r="K378" s="12">
        <v>21830213.541666668</v>
      </c>
      <c r="L378" s="12">
        <v>18198546.875</v>
      </c>
      <c r="M378" s="12">
        <f t="shared" si="25"/>
        <v>17464170.833333336</v>
      </c>
      <c r="N378" s="12">
        <f t="shared" si="25"/>
        <v>14558837.5</v>
      </c>
      <c r="O378" s="93">
        <v>26196256.25</v>
      </c>
      <c r="P378" s="31">
        <v>0.2</v>
      </c>
      <c r="R378" s="2">
        <v>17750000</v>
      </c>
      <c r="S378" s="32"/>
    </row>
    <row r="379" spans="1:19" ht="24" hidden="1" customHeight="1" x14ac:dyDescent="0.2">
      <c r="A379" s="13">
        <v>366</v>
      </c>
      <c r="B379" s="14" t="s">
        <v>5</v>
      </c>
      <c r="C379" s="14" t="s">
        <v>414</v>
      </c>
      <c r="D379" s="14" t="s">
        <v>441</v>
      </c>
      <c r="E379" s="15">
        <v>122130530050011</v>
      </c>
      <c r="F379" s="13">
        <v>16</v>
      </c>
      <c r="G379" s="13">
        <v>48</v>
      </c>
      <c r="H379" s="13">
        <v>64</v>
      </c>
      <c r="I379" s="11">
        <v>20610363.541666668</v>
      </c>
      <c r="J379" s="11">
        <v>17107936.875</v>
      </c>
      <c r="K379" s="11">
        <v>20610363.541666668</v>
      </c>
      <c r="L379" s="11">
        <v>17107936.875</v>
      </c>
      <c r="M379" s="11">
        <f t="shared" si="25"/>
        <v>16488290.833333336</v>
      </c>
      <c r="N379" s="11">
        <f t="shared" si="25"/>
        <v>13686349.5</v>
      </c>
      <c r="O379" s="93">
        <v>24732436.25</v>
      </c>
      <c r="P379" s="31">
        <v>0.2</v>
      </c>
      <c r="R379" s="2">
        <v>17750000</v>
      </c>
      <c r="S379" s="32"/>
    </row>
    <row r="380" spans="1:19" ht="24" hidden="1" customHeight="1" x14ac:dyDescent="0.2">
      <c r="A380" s="8">
        <v>367</v>
      </c>
      <c r="B380" s="9" t="s">
        <v>5</v>
      </c>
      <c r="C380" s="9" t="s">
        <v>414</v>
      </c>
      <c r="D380" s="9" t="s">
        <v>442</v>
      </c>
      <c r="E380" s="10">
        <v>732120530000011</v>
      </c>
      <c r="F380" s="8">
        <v>35</v>
      </c>
      <c r="G380" s="8">
        <v>50</v>
      </c>
      <c r="H380" s="8">
        <v>85</v>
      </c>
      <c r="I380" s="11">
        <v>22729971.875</v>
      </c>
      <c r="J380" s="11">
        <v>18974798.541666668</v>
      </c>
      <c r="K380" s="12">
        <v>22729971.875</v>
      </c>
      <c r="L380" s="12">
        <v>18974798.541666668</v>
      </c>
      <c r="M380" s="12">
        <f t="shared" si="25"/>
        <v>18183977.5</v>
      </c>
      <c r="N380" s="12">
        <f t="shared" si="25"/>
        <v>15179838.833333336</v>
      </c>
      <c r="O380" s="93">
        <v>27275966.25</v>
      </c>
      <c r="P380" s="31">
        <v>0.2</v>
      </c>
      <c r="R380" s="2">
        <v>23470000</v>
      </c>
      <c r="S380" s="32"/>
    </row>
    <row r="381" spans="1:19" ht="24" hidden="1" customHeight="1" x14ac:dyDescent="0.2">
      <c r="A381" s="13">
        <v>368</v>
      </c>
      <c r="B381" s="14" t="s">
        <v>5</v>
      </c>
      <c r="C381" s="14" t="s">
        <v>414</v>
      </c>
      <c r="D381" s="14" t="s">
        <v>443</v>
      </c>
      <c r="E381" s="15">
        <v>216630530060001</v>
      </c>
      <c r="F381" s="13">
        <v>23</v>
      </c>
      <c r="G381" s="13">
        <v>52</v>
      </c>
      <c r="H381" s="13">
        <v>75</v>
      </c>
      <c r="I381" s="11">
        <v>23224405.208333332</v>
      </c>
      <c r="J381" s="11">
        <v>19003511.875</v>
      </c>
      <c r="K381" s="11">
        <v>23224405.208333332</v>
      </c>
      <c r="L381" s="11">
        <v>19003511.875</v>
      </c>
      <c r="M381" s="11">
        <f t="shared" si="25"/>
        <v>18579524.166666668</v>
      </c>
      <c r="N381" s="11">
        <f t="shared" si="25"/>
        <v>15202809.5</v>
      </c>
      <c r="O381" s="93">
        <v>27869286.25</v>
      </c>
      <c r="P381" s="31">
        <v>0.2</v>
      </c>
      <c r="R381" s="2">
        <v>20770000</v>
      </c>
      <c r="S381" s="32"/>
    </row>
    <row r="382" spans="1:19" ht="24" hidden="1" customHeight="1" x14ac:dyDescent="0.2">
      <c r="A382" s="8">
        <v>369</v>
      </c>
      <c r="B382" s="9" t="s">
        <v>5</v>
      </c>
      <c r="C382" s="9" t="s">
        <v>414</v>
      </c>
      <c r="D382" s="9" t="s">
        <v>444</v>
      </c>
      <c r="E382" s="10">
        <v>251340530180001</v>
      </c>
      <c r="F382" s="8">
        <v>30</v>
      </c>
      <c r="G382" s="8">
        <v>70</v>
      </c>
      <c r="H382" s="8">
        <v>100</v>
      </c>
      <c r="I382" s="11">
        <v>34250183.541666664</v>
      </c>
      <c r="J382" s="11">
        <v>29829863.541666668</v>
      </c>
      <c r="K382" s="12">
        <v>34250183.541666664</v>
      </c>
      <c r="L382" s="12">
        <v>29829863.541666668</v>
      </c>
      <c r="M382" s="12">
        <f t="shared" si="25"/>
        <v>27400146.833333332</v>
      </c>
      <c r="N382" s="12">
        <f t="shared" si="25"/>
        <v>23863890.833333336</v>
      </c>
      <c r="O382" s="93">
        <v>41100220.25</v>
      </c>
      <c r="P382" s="31">
        <v>0.2</v>
      </c>
      <c r="R382" s="2">
        <v>27700000</v>
      </c>
      <c r="S382" s="32"/>
    </row>
    <row r="383" spans="1:19" ht="24" hidden="1" customHeight="1" x14ac:dyDescent="0.2">
      <c r="A383" s="13">
        <v>370</v>
      </c>
      <c r="B383" s="14" t="s">
        <v>5</v>
      </c>
      <c r="C383" s="14" t="s">
        <v>414</v>
      </c>
      <c r="D383" s="14" t="s">
        <v>445</v>
      </c>
      <c r="E383" s="15">
        <v>251340530170001</v>
      </c>
      <c r="F383" s="13">
        <v>33</v>
      </c>
      <c r="G383" s="13">
        <v>67</v>
      </c>
      <c r="H383" s="13">
        <v>100</v>
      </c>
      <c r="I383" s="11">
        <v>34184103.541666664</v>
      </c>
      <c r="J383" s="11">
        <v>29853570.208333332</v>
      </c>
      <c r="K383" s="11">
        <v>34184103.541666664</v>
      </c>
      <c r="L383" s="11">
        <v>29853570.208333332</v>
      </c>
      <c r="M383" s="11">
        <f t="shared" si="25"/>
        <v>27347282.833333332</v>
      </c>
      <c r="N383" s="11">
        <f t="shared" si="25"/>
        <v>23882856.166666668</v>
      </c>
      <c r="O383" s="93">
        <v>41020924.25</v>
      </c>
      <c r="P383" s="31">
        <v>0.2</v>
      </c>
      <c r="R383" s="2">
        <v>27680000</v>
      </c>
      <c r="S383" s="32"/>
    </row>
    <row r="384" spans="1:19" ht="24" hidden="1" customHeight="1" x14ac:dyDescent="0.2">
      <c r="A384" s="8">
        <v>371</v>
      </c>
      <c r="B384" s="9" t="s">
        <v>5</v>
      </c>
      <c r="C384" s="9" t="s">
        <v>414</v>
      </c>
      <c r="D384" s="9" t="s">
        <v>446</v>
      </c>
      <c r="E384" s="10" t="s">
        <v>447</v>
      </c>
      <c r="F384" s="8">
        <v>106</v>
      </c>
      <c r="G384" s="8">
        <v>354</v>
      </c>
      <c r="H384" s="8">
        <v>460</v>
      </c>
      <c r="I384" s="11">
        <v>108068880</v>
      </c>
      <c r="J384" s="11">
        <v>87397000</v>
      </c>
      <c r="K384" s="12">
        <v>108068880</v>
      </c>
      <c r="L384" s="12">
        <v>87397000</v>
      </c>
      <c r="M384" s="12">
        <f t="shared" si="25"/>
        <v>86455104</v>
      </c>
      <c r="N384" s="12">
        <f t="shared" si="25"/>
        <v>69917600</v>
      </c>
      <c r="O384" s="93">
        <v>129682656</v>
      </c>
      <c r="P384" s="31">
        <v>0.2</v>
      </c>
      <c r="R384" s="2">
        <v>127700000</v>
      </c>
      <c r="S384" s="32"/>
    </row>
    <row r="385" spans="1:19" ht="24" hidden="1" customHeight="1" x14ac:dyDescent="0.2">
      <c r="A385" s="13">
        <v>372</v>
      </c>
      <c r="B385" s="14" t="s">
        <v>5</v>
      </c>
      <c r="C385" s="14" t="s">
        <v>414</v>
      </c>
      <c r="D385" s="14" t="s">
        <v>448</v>
      </c>
      <c r="E385" s="15">
        <v>251340530190001</v>
      </c>
      <c r="F385" s="13">
        <v>106</v>
      </c>
      <c r="G385" s="13">
        <v>354</v>
      </c>
      <c r="H385" s="13">
        <v>460</v>
      </c>
      <c r="I385" s="11">
        <v>124288053.54166667</v>
      </c>
      <c r="J385" s="11">
        <v>106325080.20833333</v>
      </c>
      <c r="K385" s="11">
        <v>124288053.54166667</v>
      </c>
      <c r="L385" s="11">
        <v>106325080.20833333</v>
      </c>
      <c r="M385" s="11">
        <f t="shared" si="25"/>
        <v>99430442.833333343</v>
      </c>
      <c r="N385" s="11">
        <f t="shared" si="25"/>
        <v>85060064.166666672</v>
      </c>
      <c r="O385" s="93">
        <v>149145664.25</v>
      </c>
      <c r="P385" s="31">
        <v>0.2</v>
      </c>
      <c r="R385" s="2">
        <v>127700000</v>
      </c>
      <c r="S385" s="32"/>
    </row>
    <row r="386" spans="1:19" ht="24" hidden="1" customHeight="1" x14ac:dyDescent="0.2">
      <c r="A386" s="8">
        <v>373</v>
      </c>
      <c r="B386" s="9" t="s">
        <v>5</v>
      </c>
      <c r="C386" s="9" t="s">
        <v>414</v>
      </c>
      <c r="D386" s="9" t="s">
        <v>449</v>
      </c>
      <c r="E386" s="10">
        <v>251340530220001</v>
      </c>
      <c r="F386" s="8">
        <v>27</v>
      </c>
      <c r="G386" s="8">
        <v>63</v>
      </c>
      <c r="H386" s="8">
        <v>90</v>
      </c>
      <c r="I386" s="11">
        <v>31446488.541666668</v>
      </c>
      <c r="J386" s="11">
        <v>26446408.541666668</v>
      </c>
      <c r="K386" s="12">
        <v>31446488.541666668</v>
      </c>
      <c r="L386" s="12">
        <v>26446408.541666668</v>
      </c>
      <c r="M386" s="12">
        <f t="shared" si="25"/>
        <v>25157190.833333336</v>
      </c>
      <c r="N386" s="12">
        <f t="shared" si="25"/>
        <v>21157126.833333336</v>
      </c>
      <c r="O386" s="93">
        <v>37735786.25</v>
      </c>
      <c r="P386" s="31">
        <v>0.2</v>
      </c>
      <c r="R386" s="2">
        <v>24930000</v>
      </c>
      <c r="S386" s="32"/>
    </row>
    <row r="387" spans="1:19" ht="24" hidden="1" customHeight="1" x14ac:dyDescent="0.2">
      <c r="A387" s="13">
        <v>374</v>
      </c>
      <c r="B387" s="14" t="s">
        <v>5</v>
      </c>
      <c r="C387" s="14" t="s">
        <v>414</v>
      </c>
      <c r="D387" s="14" t="s">
        <v>450</v>
      </c>
      <c r="E387" s="15">
        <v>251340530210001</v>
      </c>
      <c r="F387" s="13">
        <v>33</v>
      </c>
      <c r="G387" s="13">
        <v>67</v>
      </c>
      <c r="H387" s="13">
        <v>100</v>
      </c>
      <c r="I387" s="11">
        <v>34360663.541666664</v>
      </c>
      <c r="J387" s="11">
        <v>28817570.208333332</v>
      </c>
      <c r="K387" s="11">
        <v>34360663.541666664</v>
      </c>
      <c r="L387" s="11">
        <v>28817570.208333332</v>
      </c>
      <c r="M387" s="11">
        <f t="shared" si="25"/>
        <v>27488530.833333332</v>
      </c>
      <c r="N387" s="11">
        <f t="shared" si="25"/>
        <v>23054056.166666668</v>
      </c>
      <c r="O387" s="93">
        <v>41232796.25</v>
      </c>
      <c r="P387" s="31">
        <v>0.2</v>
      </c>
      <c r="R387" s="2">
        <v>27680000</v>
      </c>
      <c r="S387" s="32"/>
    </row>
    <row r="388" spans="1:19" ht="24" hidden="1" customHeight="1" x14ac:dyDescent="0.2">
      <c r="A388" s="8">
        <v>375</v>
      </c>
      <c r="B388" s="9" t="s">
        <v>5</v>
      </c>
      <c r="C388" s="9" t="s">
        <v>414</v>
      </c>
      <c r="D388" s="9" t="s">
        <v>451</v>
      </c>
      <c r="E388" s="10">
        <v>251340530320001</v>
      </c>
      <c r="F388" s="8">
        <v>60</v>
      </c>
      <c r="G388" s="8">
        <v>110</v>
      </c>
      <c r="H388" s="8">
        <v>170</v>
      </c>
      <c r="I388" s="11">
        <v>48816263.541666664</v>
      </c>
      <c r="J388" s="11">
        <v>43647303.541666664</v>
      </c>
      <c r="K388" s="12">
        <v>48816263.541666664</v>
      </c>
      <c r="L388" s="12">
        <v>43647303.541666664</v>
      </c>
      <c r="M388" s="12">
        <f t="shared" si="25"/>
        <v>39053010.833333336</v>
      </c>
      <c r="N388" s="12">
        <f t="shared" si="25"/>
        <v>34917842.833333336</v>
      </c>
      <c r="O388" s="93">
        <v>58579516.25</v>
      </c>
      <c r="P388" s="31">
        <v>0.2</v>
      </c>
      <c r="R388" s="2">
        <v>47020000</v>
      </c>
      <c r="S388" s="32"/>
    </row>
    <row r="389" spans="1:19" ht="24" hidden="1" customHeight="1" x14ac:dyDescent="0.2">
      <c r="A389" s="13">
        <v>376</v>
      </c>
      <c r="B389" s="14" t="s">
        <v>5</v>
      </c>
      <c r="C389" s="14" t="s">
        <v>414</v>
      </c>
      <c r="D389" s="14" t="s">
        <v>452</v>
      </c>
      <c r="E389" s="15">
        <v>251340530330001</v>
      </c>
      <c r="F389" s="13">
        <v>36</v>
      </c>
      <c r="G389" s="13">
        <v>72</v>
      </c>
      <c r="H389" s="13">
        <v>108</v>
      </c>
      <c r="I389" s="11">
        <v>36789263.541666664</v>
      </c>
      <c r="J389" s="11">
        <v>33435743.541666668</v>
      </c>
      <c r="K389" s="11">
        <v>36789263.541666664</v>
      </c>
      <c r="L389" s="11">
        <v>33435743.541666668</v>
      </c>
      <c r="M389" s="11">
        <f t="shared" si="25"/>
        <v>29431410.833333332</v>
      </c>
      <c r="N389" s="11">
        <f t="shared" si="25"/>
        <v>26748594.833333336</v>
      </c>
      <c r="O389" s="93">
        <v>44147116.25</v>
      </c>
      <c r="P389" s="31">
        <v>0.2</v>
      </c>
      <c r="R389" s="2">
        <v>29890000</v>
      </c>
      <c r="S389" s="32"/>
    </row>
    <row r="390" spans="1:19" ht="24" hidden="1" customHeight="1" x14ac:dyDescent="0.2">
      <c r="A390" s="8">
        <v>377</v>
      </c>
      <c r="B390" s="9" t="s">
        <v>5</v>
      </c>
      <c r="C390" s="9" t="s">
        <v>414</v>
      </c>
      <c r="D390" s="9" t="s">
        <v>453</v>
      </c>
      <c r="E390" s="10">
        <v>251340530340001</v>
      </c>
      <c r="F390" s="8">
        <v>64</v>
      </c>
      <c r="G390" s="8">
        <v>120</v>
      </c>
      <c r="H390" s="8">
        <v>184</v>
      </c>
      <c r="I390" s="11">
        <v>51843163.541666664</v>
      </c>
      <c r="J390" s="11">
        <v>46201203.541666664</v>
      </c>
      <c r="K390" s="12">
        <v>51843163.541666664</v>
      </c>
      <c r="L390" s="12">
        <v>46201203.541666664</v>
      </c>
      <c r="M390" s="12">
        <f t="shared" si="25"/>
        <v>41474530.833333336</v>
      </c>
      <c r="N390" s="12">
        <f t="shared" si="25"/>
        <v>36960962.833333336</v>
      </c>
      <c r="O390" s="93">
        <v>62211796.25</v>
      </c>
      <c r="P390" s="31">
        <v>0.2</v>
      </c>
      <c r="R390" s="2">
        <v>50900000</v>
      </c>
      <c r="S390" s="32"/>
    </row>
    <row r="391" spans="1:19" ht="24" hidden="1" customHeight="1" x14ac:dyDescent="0.2">
      <c r="A391" s="13">
        <v>378</v>
      </c>
      <c r="B391" s="14" t="s">
        <v>5</v>
      </c>
      <c r="C391" s="14" t="s">
        <v>414</v>
      </c>
      <c r="D391" s="14" t="s">
        <v>454</v>
      </c>
      <c r="E391" s="15">
        <v>251340530360001</v>
      </c>
      <c r="F391" s="13">
        <v>40</v>
      </c>
      <c r="G391" s="13">
        <v>110</v>
      </c>
      <c r="H391" s="13">
        <v>150</v>
      </c>
      <c r="I391" s="11">
        <v>42343721.875</v>
      </c>
      <c r="J391" s="11">
        <v>37768975.208333336</v>
      </c>
      <c r="K391" s="11">
        <v>42343721.875</v>
      </c>
      <c r="L391" s="11">
        <v>37768975.208333336</v>
      </c>
      <c r="M391" s="11">
        <f t="shared" si="25"/>
        <v>33874977.5</v>
      </c>
      <c r="N391" s="11">
        <f t="shared" si="25"/>
        <v>30215180.166666672</v>
      </c>
      <c r="O391" s="93">
        <v>50812466.25</v>
      </c>
      <c r="P391" s="31">
        <v>0.2</v>
      </c>
      <c r="R391" s="2">
        <v>41590000</v>
      </c>
      <c r="S391" s="32"/>
    </row>
    <row r="392" spans="1:19" ht="24" hidden="1" customHeight="1" x14ac:dyDescent="0.2">
      <c r="A392" s="8">
        <v>379</v>
      </c>
      <c r="B392" s="9" t="s">
        <v>5</v>
      </c>
      <c r="C392" s="9" t="s">
        <v>414</v>
      </c>
      <c r="D392" s="9" t="s">
        <v>455</v>
      </c>
      <c r="E392" s="10">
        <v>251340530390001</v>
      </c>
      <c r="F392" s="8">
        <v>48</v>
      </c>
      <c r="G392" s="8">
        <v>84</v>
      </c>
      <c r="H392" s="8">
        <v>132</v>
      </c>
      <c r="I392" s="11">
        <v>40145980.208333336</v>
      </c>
      <c r="J392" s="11">
        <v>32990766.875</v>
      </c>
      <c r="K392" s="12">
        <v>40145980.208333336</v>
      </c>
      <c r="L392" s="12">
        <v>32990766.875</v>
      </c>
      <c r="M392" s="12">
        <f t="shared" si="25"/>
        <v>32116784.166666672</v>
      </c>
      <c r="N392" s="12">
        <f t="shared" si="25"/>
        <v>26392613.5</v>
      </c>
      <c r="O392" s="93">
        <v>48175176.25</v>
      </c>
      <c r="P392" s="31">
        <v>0.2</v>
      </c>
      <c r="R392" s="2">
        <v>36500000</v>
      </c>
      <c r="S392" s="32"/>
    </row>
    <row r="393" spans="1:19" ht="24" hidden="1" customHeight="1" x14ac:dyDescent="0.2">
      <c r="A393" s="13">
        <v>380</v>
      </c>
      <c r="B393" s="14" t="s">
        <v>5</v>
      </c>
      <c r="C393" s="14" t="s">
        <v>414</v>
      </c>
      <c r="D393" s="14" t="s">
        <v>455</v>
      </c>
      <c r="E393" s="15" t="s">
        <v>456</v>
      </c>
      <c r="F393" s="13">
        <v>48</v>
      </c>
      <c r="G393" s="13">
        <v>84</v>
      </c>
      <c r="H393" s="13">
        <v>132</v>
      </c>
      <c r="I393" s="11">
        <v>32245200</v>
      </c>
      <c r="J393" s="11">
        <v>27794760</v>
      </c>
      <c r="K393" s="11">
        <v>32245200</v>
      </c>
      <c r="L393" s="11">
        <v>27794760</v>
      </c>
      <c r="M393" s="11">
        <f t="shared" si="25"/>
        <v>25796160</v>
      </c>
      <c r="N393" s="11">
        <f t="shared" si="25"/>
        <v>22235808</v>
      </c>
      <c r="O393" s="93">
        <v>38694240</v>
      </c>
      <c r="P393" s="31">
        <v>0.2</v>
      </c>
      <c r="R393" s="2">
        <v>36500000</v>
      </c>
      <c r="S393" s="32"/>
    </row>
    <row r="394" spans="1:19" ht="24" hidden="1" customHeight="1" x14ac:dyDescent="0.2">
      <c r="A394" s="8">
        <v>381</v>
      </c>
      <c r="B394" s="9" t="s">
        <v>5</v>
      </c>
      <c r="C394" s="9" t="s">
        <v>414</v>
      </c>
      <c r="D394" s="9" t="s">
        <v>457</v>
      </c>
      <c r="E394" s="10">
        <v>251340531960011</v>
      </c>
      <c r="F394" s="8">
        <v>27</v>
      </c>
      <c r="G394" s="8">
        <v>83</v>
      </c>
      <c r="H394" s="8">
        <v>110</v>
      </c>
      <c r="I394" s="11">
        <v>40066105.208333336</v>
      </c>
      <c r="J394" s="11">
        <v>33076238.541666668</v>
      </c>
      <c r="K394" s="12">
        <v>40066105.208333336</v>
      </c>
      <c r="L394" s="12">
        <v>33076238.541666668</v>
      </c>
      <c r="M394" s="12">
        <f t="shared" si="25"/>
        <v>32052884.166666672</v>
      </c>
      <c r="N394" s="12">
        <f t="shared" si="25"/>
        <v>26460990.833333336</v>
      </c>
      <c r="O394" s="93">
        <v>48079326.25</v>
      </c>
      <c r="P394" s="31">
        <v>0.2</v>
      </c>
      <c r="R394" s="2">
        <v>30520000</v>
      </c>
      <c r="S394" s="32"/>
    </row>
    <row r="395" spans="1:19" ht="24" hidden="1" customHeight="1" x14ac:dyDescent="0.2">
      <c r="A395" s="13">
        <v>382</v>
      </c>
      <c r="B395" s="14" t="s">
        <v>5</v>
      </c>
      <c r="C395" s="14" t="s">
        <v>414</v>
      </c>
      <c r="D395" s="14" t="s">
        <v>458</v>
      </c>
      <c r="E395" s="15" t="s">
        <v>459</v>
      </c>
      <c r="F395" s="13">
        <v>20</v>
      </c>
      <c r="G395" s="13">
        <v>90</v>
      </c>
      <c r="H395" s="13">
        <v>110</v>
      </c>
      <c r="I395" s="11">
        <v>43027000</v>
      </c>
      <c r="J395" s="11">
        <v>35856000</v>
      </c>
      <c r="K395" s="11">
        <v>43027000</v>
      </c>
      <c r="L395" s="11">
        <v>35856000</v>
      </c>
      <c r="M395" s="11">
        <f t="shared" si="25"/>
        <v>34421600</v>
      </c>
      <c r="N395" s="11">
        <f t="shared" si="25"/>
        <v>28684800</v>
      </c>
      <c r="O395" s="93">
        <v>51632400</v>
      </c>
      <c r="P395" s="31">
        <v>0.2</v>
      </c>
      <c r="R395" s="2">
        <v>30580000</v>
      </c>
      <c r="S395" s="32"/>
    </row>
    <row r="396" spans="1:19" ht="24" hidden="1" customHeight="1" x14ac:dyDescent="0.2">
      <c r="A396" s="8">
        <v>383</v>
      </c>
      <c r="B396" s="9" t="s">
        <v>5</v>
      </c>
      <c r="C396" s="9" t="s">
        <v>414</v>
      </c>
      <c r="D396" s="9" t="s">
        <v>460</v>
      </c>
      <c r="E396" s="10">
        <v>251140530900031</v>
      </c>
      <c r="F396" s="8">
        <v>15</v>
      </c>
      <c r="G396" s="8">
        <v>30</v>
      </c>
      <c r="H396" s="8">
        <v>45</v>
      </c>
      <c r="I396" s="11">
        <v>18143730.208333332</v>
      </c>
      <c r="J396" s="11">
        <v>15448556.875</v>
      </c>
      <c r="K396" s="12">
        <v>18143730.208333332</v>
      </c>
      <c r="L396" s="12">
        <v>15448556.875</v>
      </c>
      <c r="M396" s="12">
        <f t="shared" si="25"/>
        <v>14514984.166666666</v>
      </c>
      <c r="N396" s="12">
        <f t="shared" si="25"/>
        <v>12358845.5</v>
      </c>
      <c r="O396" s="93">
        <v>21772476.25</v>
      </c>
      <c r="P396" s="31">
        <v>0.2</v>
      </c>
      <c r="R396" s="2">
        <v>12450000</v>
      </c>
      <c r="S396" s="32"/>
    </row>
    <row r="397" spans="1:19" ht="24" hidden="1" customHeight="1" x14ac:dyDescent="0.2">
      <c r="A397" s="13">
        <v>384</v>
      </c>
      <c r="B397" s="14" t="s">
        <v>5</v>
      </c>
      <c r="C397" s="14" t="s">
        <v>414</v>
      </c>
      <c r="D397" s="14" t="s">
        <v>461</v>
      </c>
      <c r="E397" s="15">
        <v>216640530400001</v>
      </c>
      <c r="F397" s="13">
        <v>54</v>
      </c>
      <c r="G397" s="13">
        <v>162</v>
      </c>
      <c r="H397" s="13">
        <v>216</v>
      </c>
      <c r="I397" s="11">
        <v>65955096.875</v>
      </c>
      <c r="J397" s="11">
        <v>54260723.541666664</v>
      </c>
      <c r="K397" s="11">
        <v>65955096.875</v>
      </c>
      <c r="L397" s="11">
        <v>54260723.541666664</v>
      </c>
      <c r="M397" s="11">
        <f t="shared" si="25"/>
        <v>52764077.5</v>
      </c>
      <c r="N397" s="11">
        <f t="shared" si="25"/>
        <v>43408578.833333336</v>
      </c>
      <c r="O397" s="93">
        <v>79146116.25</v>
      </c>
      <c r="P397" s="31">
        <v>0.2</v>
      </c>
      <c r="R397" s="2">
        <v>59930000</v>
      </c>
      <c r="S397" s="32"/>
    </row>
    <row r="398" spans="1:19" ht="24" hidden="1" customHeight="1" x14ac:dyDescent="0.2">
      <c r="A398" s="8">
        <v>385</v>
      </c>
      <c r="B398" s="9" t="s">
        <v>5</v>
      </c>
      <c r="C398" s="9" t="s">
        <v>414</v>
      </c>
      <c r="D398" s="9" t="s">
        <v>462</v>
      </c>
      <c r="E398" s="10">
        <v>251140530900051</v>
      </c>
      <c r="F398" s="8">
        <v>26</v>
      </c>
      <c r="G398" s="8">
        <v>126</v>
      </c>
      <c r="H398" s="8">
        <v>152</v>
      </c>
      <c r="I398" s="11">
        <v>48280463.541666664</v>
      </c>
      <c r="J398" s="11">
        <v>40145116.875</v>
      </c>
      <c r="K398" s="12">
        <v>48280463.541666664</v>
      </c>
      <c r="L398" s="12">
        <v>40145116.875</v>
      </c>
      <c r="M398" s="12">
        <f t="shared" si="25"/>
        <v>38624370.833333336</v>
      </c>
      <c r="N398" s="12">
        <f t="shared" si="25"/>
        <v>32116093.5</v>
      </c>
      <c r="O398" s="93">
        <v>57936556.25</v>
      </c>
      <c r="P398" s="31">
        <v>0.2</v>
      </c>
      <c r="R398" s="2">
        <v>42270000</v>
      </c>
      <c r="S398" s="32"/>
    </row>
    <row r="399" spans="1:19" ht="24" hidden="1" customHeight="1" x14ac:dyDescent="0.2">
      <c r="A399" s="13">
        <v>386</v>
      </c>
      <c r="B399" s="14" t="s">
        <v>5</v>
      </c>
      <c r="C399" s="14" t="s">
        <v>414</v>
      </c>
      <c r="D399" s="14" t="s">
        <v>463</v>
      </c>
      <c r="E399" s="15">
        <v>732120530190011</v>
      </c>
      <c r="F399" s="13">
        <v>29</v>
      </c>
      <c r="G399" s="13">
        <v>61</v>
      </c>
      <c r="H399" s="13">
        <v>90</v>
      </c>
      <c r="I399" s="11">
        <v>30782171.875</v>
      </c>
      <c r="J399" s="11">
        <v>26734785.208333332</v>
      </c>
      <c r="K399" s="11">
        <v>29100000</v>
      </c>
      <c r="L399" s="11">
        <v>24250000</v>
      </c>
      <c r="M399" s="11">
        <f t="shared" ref="M399:N462" si="26">K399*0.8</f>
        <v>23280000</v>
      </c>
      <c r="N399" s="11">
        <f t="shared" si="26"/>
        <v>19400000</v>
      </c>
      <c r="O399" s="93">
        <v>34920000</v>
      </c>
      <c r="P399" s="31">
        <v>0.2</v>
      </c>
      <c r="R399" s="2">
        <v>24910000</v>
      </c>
      <c r="S399" s="32"/>
    </row>
    <row r="400" spans="1:19" ht="24" hidden="1" customHeight="1" x14ac:dyDescent="0.2">
      <c r="A400" s="8">
        <v>387</v>
      </c>
      <c r="B400" s="9" t="s">
        <v>5</v>
      </c>
      <c r="C400" s="9" t="s">
        <v>414</v>
      </c>
      <c r="D400" s="9" t="s">
        <v>464</v>
      </c>
      <c r="E400" s="10">
        <v>251140530900061</v>
      </c>
      <c r="F400" s="8">
        <v>14</v>
      </c>
      <c r="G400" s="8">
        <v>71</v>
      </c>
      <c r="H400" s="8">
        <v>85</v>
      </c>
      <c r="I400" s="11">
        <v>29735526.041666668</v>
      </c>
      <c r="J400" s="11">
        <v>25035486.041666668</v>
      </c>
      <c r="K400" s="12">
        <v>29735526.041666668</v>
      </c>
      <c r="L400" s="12">
        <v>25035486.041666668</v>
      </c>
      <c r="M400" s="12">
        <f t="shared" si="26"/>
        <v>23788420.833333336</v>
      </c>
      <c r="N400" s="12">
        <f t="shared" si="26"/>
        <v>20028388.833333336</v>
      </c>
      <c r="O400" s="93">
        <v>35682631.25</v>
      </c>
      <c r="P400" s="31">
        <v>0.2</v>
      </c>
      <c r="R400" s="2">
        <v>23640000</v>
      </c>
      <c r="S400" s="32"/>
    </row>
    <row r="401" spans="1:19" ht="24" hidden="1" customHeight="1" x14ac:dyDescent="0.2">
      <c r="A401" s="13">
        <v>388</v>
      </c>
      <c r="B401" s="14" t="s">
        <v>5</v>
      </c>
      <c r="C401" s="14" t="s">
        <v>414</v>
      </c>
      <c r="D401" s="14" t="s">
        <v>465</v>
      </c>
      <c r="E401" s="15">
        <v>251140530900041</v>
      </c>
      <c r="F401" s="13">
        <v>23</v>
      </c>
      <c r="G401" s="13">
        <v>77</v>
      </c>
      <c r="H401" s="13">
        <v>100</v>
      </c>
      <c r="I401" s="11">
        <v>36059680.208333336</v>
      </c>
      <c r="J401" s="11">
        <v>30521746.875</v>
      </c>
      <c r="K401" s="11">
        <v>36059680.208333336</v>
      </c>
      <c r="L401" s="11">
        <v>30521746.875</v>
      </c>
      <c r="M401" s="11">
        <f t="shared" si="26"/>
        <v>28847744.166666672</v>
      </c>
      <c r="N401" s="11">
        <f t="shared" si="26"/>
        <v>24417397.5</v>
      </c>
      <c r="O401" s="93">
        <v>43271616.25</v>
      </c>
      <c r="P401" s="31">
        <v>0.2</v>
      </c>
      <c r="R401" s="2">
        <v>27760000</v>
      </c>
      <c r="S401" s="32"/>
    </row>
    <row r="402" spans="1:19" ht="24" hidden="1" customHeight="1" x14ac:dyDescent="0.2">
      <c r="A402" s="8">
        <v>389</v>
      </c>
      <c r="B402" s="9" t="s">
        <v>5</v>
      </c>
      <c r="C402" s="9" t="s">
        <v>414</v>
      </c>
      <c r="D402" s="9" t="s">
        <v>466</v>
      </c>
      <c r="E402" s="10">
        <v>251440530100001</v>
      </c>
      <c r="F402" s="8">
        <v>35</v>
      </c>
      <c r="G402" s="8">
        <v>80</v>
      </c>
      <c r="H402" s="8">
        <v>115</v>
      </c>
      <c r="I402" s="11">
        <v>36980205.208333336</v>
      </c>
      <c r="J402" s="11">
        <v>30516551.875</v>
      </c>
      <c r="K402" s="12">
        <v>36980205.208333336</v>
      </c>
      <c r="L402" s="12">
        <v>30516551.875</v>
      </c>
      <c r="M402" s="12">
        <f t="shared" si="26"/>
        <v>29584164.166666672</v>
      </c>
      <c r="N402" s="12">
        <f t="shared" si="26"/>
        <v>24413241.5</v>
      </c>
      <c r="O402" s="93">
        <v>44376246.25</v>
      </c>
      <c r="P402" s="31">
        <v>0.2</v>
      </c>
      <c r="R402" s="2">
        <v>31850000</v>
      </c>
      <c r="S402" s="32"/>
    </row>
    <row r="403" spans="1:19" ht="24" hidden="1" customHeight="1" x14ac:dyDescent="0.2">
      <c r="A403" s="13">
        <v>390</v>
      </c>
      <c r="B403" s="14" t="s">
        <v>5</v>
      </c>
      <c r="C403" s="14" t="s">
        <v>414</v>
      </c>
      <c r="D403" s="14" t="s">
        <v>467</v>
      </c>
      <c r="E403" s="15">
        <v>251340530130001</v>
      </c>
      <c r="F403" s="13">
        <v>20</v>
      </c>
      <c r="G403" s="13">
        <v>60</v>
      </c>
      <c r="H403" s="13">
        <v>80</v>
      </c>
      <c r="I403" s="11">
        <v>28594830.208333332</v>
      </c>
      <c r="J403" s="11">
        <v>24136763.541666668</v>
      </c>
      <c r="K403" s="11">
        <v>28594830.208333332</v>
      </c>
      <c r="L403" s="11">
        <v>24136763.541666668</v>
      </c>
      <c r="M403" s="11">
        <f t="shared" si="26"/>
        <v>22875864.166666668</v>
      </c>
      <c r="N403" s="11">
        <f t="shared" si="26"/>
        <v>19309410.833333336</v>
      </c>
      <c r="O403" s="93">
        <v>34313796.25</v>
      </c>
      <c r="P403" s="31">
        <v>0.2</v>
      </c>
      <c r="R403" s="2">
        <v>22190000</v>
      </c>
      <c r="S403" s="32"/>
    </row>
    <row r="404" spans="1:19" ht="24" hidden="1" customHeight="1" x14ac:dyDescent="0.2">
      <c r="A404" s="8">
        <v>391</v>
      </c>
      <c r="B404" s="9" t="s">
        <v>5</v>
      </c>
      <c r="C404" s="9" t="s">
        <v>414</v>
      </c>
      <c r="D404" s="9" t="s">
        <v>468</v>
      </c>
      <c r="E404" s="10">
        <v>251340530140001</v>
      </c>
      <c r="F404" s="8">
        <v>45</v>
      </c>
      <c r="G404" s="8">
        <v>135</v>
      </c>
      <c r="H404" s="8">
        <v>180</v>
      </c>
      <c r="I404" s="11">
        <v>50867496.875</v>
      </c>
      <c r="J404" s="11">
        <v>45098163.541666664</v>
      </c>
      <c r="K404" s="12">
        <v>50867496.875</v>
      </c>
      <c r="L404" s="12">
        <v>45098163.541666664</v>
      </c>
      <c r="M404" s="12">
        <f t="shared" si="26"/>
        <v>40693997.5</v>
      </c>
      <c r="N404" s="12">
        <f t="shared" si="26"/>
        <v>36078530.833333336</v>
      </c>
      <c r="O404" s="93">
        <v>61040996.25</v>
      </c>
      <c r="P404" s="31">
        <v>0.2</v>
      </c>
      <c r="R404" s="2">
        <v>49940000</v>
      </c>
      <c r="S404" s="32"/>
    </row>
    <row r="405" spans="1:19" ht="24" hidden="1" customHeight="1" x14ac:dyDescent="0.2">
      <c r="A405" s="13">
        <v>392</v>
      </c>
      <c r="B405" s="14" t="s">
        <v>5</v>
      </c>
      <c r="C405" s="14" t="s">
        <v>414</v>
      </c>
      <c r="D405" s="14" t="s">
        <v>469</v>
      </c>
      <c r="E405" s="15">
        <v>251340530150011</v>
      </c>
      <c r="F405" s="13">
        <v>14</v>
      </c>
      <c r="G405" s="13">
        <v>26</v>
      </c>
      <c r="H405" s="13">
        <v>40</v>
      </c>
      <c r="I405" s="11">
        <v>17553963.541666668</v>
      </c>
      <c r="J405" s="11">
        <v>15129790.208333334</v>
      </c>
      <c r="K405" s="11">
        <v>17553963.541666668</v>
      </c>
      <c r="L405" s="11">
        <v>15063999.999999998</v>
      </c>
      <c r="M405" s="11">
        <f t="shared" si="26"/>
        <v>14043170.833333336</v>
      </c>
      <c r="N405" s="11">
        <f t="shared" si="26"/>
        <v>12051200</v>
      </c>
      <c r="O405" s="93">
        <v>21064756.25</v>
      </c>
      <c r="P405" s="31">
        <v>0.2</v>
      </c>
      <c r="R405" s="2">
        <v>11060000</v>
      </c>
      <c r="S405" s="32"/>
    </row>
    <row r="406" spans="1:19" ht="24" hidden="1" customHeight="1" x14ac:dyDescent="0.2">
      <c r="A406" s="8">
        <v>393</v>
      </c>
      <c r="B406" s="9" t="s">
        <v>5</v>
      </c>
      <c r="C406" s="9" t="s">
        <v>414</v>
      </c>
      <c r="D406" s="9" t="s">
        <v>470</v>
      </c>
      <c r="E406" s="10">
        <v>251340530140011</v>
      </c>
      <c r="F406" s="8">
        <v>30</v>
      </c>
      <c r="G406" s="8">
        <v>60</v>
      </c>
      <c r="H406" s="8">
        <v>90</v>
      </c>
      <c r="I406" s="11">
        <v>31059355.208333332</v>
      </c>
      <c r="J406" s="11">
        <v>26172381.875</v>
      </c>
      <c r="K406" s="12">
        <v>31059355.208333332</v>
      </c>
      <c r="L406" s="12">
        <v>26172381.875</v>
      </c>
      <c r="M406" s="12">
        <f t="shared" si="26"/>
        <v>24847484.166666668</v>
      </c>
      <c r="N406" s="12">
        <f t="shared" si="26"/>
        <v>20937905.5</v>
      </c>
      <c r="O406" s="93">
        <v>37271226.25</v>
      </c>
      <c r="P406" s="31">
        <v>0.2</v>
      </c>
      <c r="R406" s="2">
        <v>24910000</v>
      </c>
      <c r="S406" s="32"/>
    </row>
    <row r="407" spans="1:19" ht="24" hidden="1" customHeight="1" x14ac:dyDescent="0.2">
      <c r="A407" s="13">
        <v>394</v>
      </c>
      <c r="B407" s="14" t="s">
        <v>5</v>
      </c>
      <c r="C407" s="14" t="s">
        <v>414</v>
      </c>
      <c r="D407" s="14" t="s">
        <v>471</v>
      </c>
      <c r="E407" s="15">
        <v>251340531630011</v>
      </c>
      <c r="F407" s="13">
        <v>13</v>
      </c>
      <c r="G407" s="13">
        <v>27</v>
      </c>
      <c r="H407" s="13">
        <v>40</v>
      </c>
      <c r="I407" s="11">
        <v>15758430.208333334</v>
      </c>
      <c r="J407" s="11">
        <v>13502216.875</v>
      </c>
      <c r="K407" s="11">
        <v>15758430.208333334</v>
      </c>
      <c r="L407" s="11">
        <v>13502216.875</v>
      </c>
      <c r="M407" s="11">
        <f t="shared" si="26"/>
        <v>12606744.166666668</v>
      </c>
      <c r="N407" s="11">
        <f t="shared" si="26"/>
        <v>10801773.5</v>
      </c>
      <c r="O407" s="93">
        <v>18910116.25</v>
      </c>
      <c r="P407" s="31">
        <v>0.2</v>
      </c>
      <c r="R407" s="2">
        <v>11070000</v>
      </c>
      <c r="S407" s="32"/>
    </row>
    <row r="408" spans="1:19" ht="24" hidden="1" customHeight="1" x14ac:dyDescent="0.2">
      <c r="A408" s="8">
        <v>395</v>
      </c>
      <c r="B408" s="9" t="s">
        <v>5</v>
      </c>
      <c r="C408" s="9" t="s">
        <v>414</v>
      </c>
      <c r="D408" s="9" t="s">
        <v>472</v>
      </c>
      <c r="E408" s="10">
        <v>252340530750011</v>
      </c>
      <c r="F408" s="8">
        <v>8</v>
      </c>
      <c r="G408" s="8">
        <v>16</v>
      </c>
      <c r="H408" s="8">
        <v>24</v>
      </c>
      <c r="I408" s="11">
        <v>8532763.541666666</v>
      </c>
      <c r="J408" s="11">
        <v>7029283.541666667</v>
      </c>
      <c r="K408" s="12">
        <v>8532763.541666666</v>
      </c>
      <c r="L408" s="12">
        <v>7029283.541666667</v>
      </c>
      <c r="M408" s="12">
        <f t="shared" si="26"/>
        <v>6826210.833333333</v>
      </c>
      <c r="N408" s="12">
        <f t="shared" si="26"/>
        <v>5623426.833333334</v>
      </c>
      <c r="O408" s="93">
        <v>10239316.25</v>
      </c>
      <c r="P408" s="31">
        <v>0.2</v>
      </c>
      <c r="R408" s="2">
        <v>6640000</v>
      </c>
      <c r="S408" s="32"/>
    </row>
    <row r="409" spans="1:19" ht="24" hidden="1" customHeight="1" x14ac:dyDescent="0.2">
      <c r="A409" s="13">
        <v>396</v>
      </c>
      <c r="B409" s="14" t="s">
        <v>5</v>
      </c>
      <c r="C409" s="14" t="s">
        <v>414</v>
      </c>
      <c r="D409" s="14" t="s">
        <v>473</v>
      </c>
      <c r="E409" s="15">
        <v>351330530130011</v>
      </c>
      <c r="F409" s="13">
        <v>20</v>
      </c>
      <c r="G409" s="13">
        <v>30</v>
      </c>
      <c r="H409" s="13">
        <v>50</v>
      </c>
      <c r="I409" s="11">
        <v>15818613.541666666</v>
      </c>
      <c r="J409" s="11">
        <v>13298266.875</v>
      </c>
      <c r="K409" s="11">
        <v>15818613.541666666</v>
      </c>
      <c r="L409" s="11">
        <v>13298266.875</v>
      </c>
      <c r="M409" s="11">
        <f t="shared" si="26"/>
        <v>12654890.833333334</v>
      </c>
      <c r="N409" s="11">
        <f t="shared" si="26"/>
        <v>10638613.5</v>
      </c>
      <c r="O409" s="93">
        <v>18982336.25</v>
      </c>
      <c r="P409" s="31">
        <v>0.2</v>
      </c>
      <c r="R409" s="2">
        <v>13810000</v>
      </c>
      <c r="S409" s="32"/>
    </row>
    <row r="410" spans="1:19" ht="24" hidden="1" customHeight="1" x14ac:dyDescent="0.2">
      <c r="A410" s="8">
        <v>397</v>
      </c>
      <c r="B410" s="9" t="s">
        <v>5</v>
      </c>
      <c r="C410" s="9" t="s">
        <v>414</v>
      </c>
      <c r="D410" s="9" t="s">
        <v>474</v>
      </c>
      <c r="E410" s="10">
        <v>351230530010001</v>
      </c>
      <c r="F410" s="8">
        <v>52</v>
      </c>
      <c r="G410" s="8">
        <v>113</v>
      </c>
      <c r="H410" s="8">
        <v>165</v>
      </c>
      <c r="I410" s="11">
        <v>46210030.208333336</v>
      </c>
      <c r="J410" s="11">
        <v>37095216.875</v>
      </c>
      <c r="K410" s="12">
        <v>46210030.208333336</v>
      </c>
      <c r="L410" s="12">
        <v>37095216.875</v>
      </c>
      <c r="M410" s="12">
        <f t="shared" si="26"/>
        <v>36968024.166666672</v>
      </c>
      <c r="N410" s="12">
        <f t="shared" si="26"/>
        <v>29676173.5</v>
      </c>
      <c r="O410" s="93">
        <v>55452036.25</v>
      </c>
      <c r="P410" s="31">
        <v>0.2</v>
      </c>
      <c r="R410" s="2">
        <v>45690000</v>
      </c>
      <c r="S410" s="32"/>
    </row>
    <row r="411" spans="1:19" ht="24" hidden="1" customHeight="1" x14ac:dyDescent="0.2">
      <c r="A411" s="13">
        <v>398</v>
      </c>
      <c r="B411" s="14" t="s">
        <v>5</v>
      </c>
      <c r="C411" s="14" t="s">
        <v>414</v>
      </c>
      <c r="D411" s="14" t="s">
        <v>475</v>
      </c>
      <c r="E411" s="15">
        <v>252940530590091</v>
      </c>
      <c r="F411" s="13">
        <v>16</v>
      </c>
      <c r="G411" s="13">
        <v>48</v>
      </c>
      <c r="H411" s="13">
        <v>64</v>
      </c>
      <c r="I411" s="11">
        <v>23195363.541666668</v>
      </c>
      <c r="J411" s="11">
        <v>19086576.875</v>
      </c>
      <c r="K411" s="11">
        <v>23195363.541666668</v>
      </c>
      <c r="L411" s="11">
        <v>19086576.875</v>
      </c>
      <c r="M411" s="11">
        <f t="shared" si="26"/>
        <v>18556290.833333336</v>
      </c>
      <c r="N411" s="11">
        <f t="shared" si="26"/>
        <v>15269261.5</v>
      </c>
      <c r="O411" s="93">
        <v>27834436.25</v>
      </c>
      <c r="P411" s="31">
        <v>0.2</v>
      </c>
      <c r="R411" s="2">
        <v>17750000</v>
      </c>
      <c r="S411" s="32"/>
    </row>
    <row r="412" spans="1:19" ht="24" hidden="1" customHeight="1" x14ac:dyDescent="0.2">
      <c r="A412" s="8">
        <v>399</v>
      </c>
      <c r="B412" s="9" t="s">
        <v>5</v>
      </c>
      <c r="C412" s="9" t="s">
        <v>414</v>
      </c>
      <c r="D412" s="9" t="s">
        <v>476</v>
      </c>
      <c r="E412" s="10">
        <v>252340530590121</v>
      </c>
      <c r="F412" s="8">
        <v>16</v>
      </c>
      <c r="G412" s="8">
        <v>48</v>
      </c>
      <c r="H412" s="8">
        <v>64</v>
      </c>
      <c r="I412" s="11">
        <v>22552163.541666668</v>
      </c>
      <c r="J412" s="11">
        <v>18703536.875</v>
      </c>
      <c r="K412" s="12">
        <v>22552163.541666668</v>
      </c>
      <c r="L412" s="12">
        <v>18703536.875</v>
      </c>
      <c r="M412" s="12">
        <f t="shared" si="26"/>
        <v>18041730.833333336</v>
      </c>
      <c r="N412" s="12">
        <f t="shared" si="26"/>
        <v>14962829.5</v>
      </c>
      <c r="O412" s="93">
        <v>27062596.25</v>
      </c>
      <c r="P412" s="31">
        <v>0.2</v>
      </c>
      <c r="R412" s="2">
        <v>17750000</v>
      </c>
      <c r="S412" s="32"/>
    </row>
    <row r="413" spans="1:19" ht="24" hidden="1" customHeight="1" x14ac:dyDescent="0.2">
      <c r="A413" s="13">
        <v>400</v>
      </c>
      <c r="B413" s="14" t="s">
        <v>5</v>
      </c>
      <c r="C413" s="14" t="s">
        <v>414</v>
      </c>
      <c r="D413" s="14" t="s">
        <v>477</v>
      </c>
      <c r="E413" s="15">
        <v>251140530440011</v>
      </c>
      <c r="F413" s="13">
        <v>20</v>
      </c>
      <c r="G413" s="13">
        <v>40</v>
      </c>
      <c r="H413" s="13">
        <v>60</v>
      </c>
      <c r="I413" s="11">
        <v>20699763.541666668</v>
      </c>
      <c r="J413" s="11">
        <v>17377030.208333332</v>
      </c>
      <c r="K413" s="11">
        <v>20699763.541666668</v>
      </c>
      <c r="L413" s="11">
        <v>17377030.208333332</v>
      </c>
      <c r="M413" s="11">
        <f t="shared" si="26"/>
        <v>16559810.833333336</v>
      </c>
      <c r="N413" s="11">
        <f t="shared" si="26"/>
        <v>13901624.166666666</v>
      </c>
      <c r="O413" s="93">
        <v>24839716.25</v>
      </c>
      <c r="P413" s="31">
        <v>0.2</v>
      </c>
      <c r="R413" s="2">
        <v>16600000</v>
      </c>
      <c r="S413" s="32"/>
    </row>
    <row r="414" spans="1:19" ht="24" hidden="1" customHeight="1" x14ac:dyDescent="0.2">
      <c r="A414" s="8">
        <v>401</v>
      </c>
      <c r="B414" s="9" t="s">
        <v>5</v>
      </c>
      <c r="C414" s="9" t="s">
        <v>414</v>
      </c>
      <c r="D414" s="9" t="s">
        <v>478</v>
      </c>
      <c r="E414" s="10">
        <v>251140530420001</v>
      </c>
      <c r="F414" s="8">
        <v>25</v>
      </c>
      <c r="G414" s="8">
        <v>50</v>
      </c>
      <c r="H414" s="8">
        <v>75</v>
      </c>
      <c r="I414" s="11">
        <v>25601121.875</v>
      </c>
      <c r="J414" s="11">
        <v>21442508.541666668</v>
      </c>
      <c r="K414" s="12">
        <v>25601121.875</v>
      </c>
      <c r="L414" s="12">
        <v>21442508.541666668</v>
      </c>
      <c r="M414" s="12">
        <f t="shared" si="26"/>
        <v>20480897.5</v>
      </c>
      <c r="N414" s="12">
        <f t="shared" si="26"/>
        <v>17154006.833333336</v>
      </c>
      <c r="O414" s="93">
        <v>30721346.25</v>
      </c>
      <c r="P414" s="31">
        <v>0.2</v>
      </c>
      <c r="R414" s="2">
        <v>20750000</v>
      </c>
      <c r="S414" s="32"/>
    </row>
    <row r="415" spans="1:19" ht="24" hidden="1" customHeight="1" x14ac:dyDescent="0.2">
      <c r="A415" s="13">
        <v>402</v>
      </c>
      <c r="B415" s="14" t="s">
        <v>5</v>
      </c>
      <c r="C415" s="14" t="s">
        <v>414</v>
      </c>
      <c r="D415" s="14" t="s">
        <v>479</v>
      </c>
      <c r="E415" s="15">
        <v>252340530590131</v>
      </c>
      <c r="F415" s="13">
        <v>16</v>
      </c>
      <c r="G415" s="13">
        <v>48</v>
      </c>
      <c r="H415" s="13">
        <v>64</v>
      </c>
      <c r="I415" s="11">
        <v>22043363.541666668</v>
      </c>
      <c r="J415" s="11">
        <v>18401136.875</v>
      </c>
      <c r="K415" s="11">
        <v>22043363.541666668</v>
      </c>
      <c r="L415" s="11">
        <v>18401136.875</v>
      </c>
      <c r="M415" s="11">
        <f t="shared" si="26"/>
        <v>17634690.833333336</v>
      </c>
      <c r="N415" s="11">
        <f t="shared" si="26"/>
        <v>14720909.5</v>
      </c>
      <c r="O415" s="93">
        <v>26452036.25</v>
      </c>
      <c r="P415" s="31">
        <v>0.2</v>
      </c>
      <c r="R415" s="2">
        <v>17750000</v>
      </c>
      <c r="S415" s="32"/>
    </row>
    <row r="416" spans="1:19" ht="24" hidden="1" customHeight="1" x14ac:dyDescent="0.2">
      <c r="A416" s="8">
        <v>403</v>
      </c>
      <c r="B416" s="9" t="s">
        <v>5</v>
      </c>
      <c r="C416" s="9" t="s">
        <v>414</v>
      </c>
      <c r="D416" s="9" t="s">
        <v>480</v>
      </c>
      <c r="E416" s="10">
        <v>351230530450011</v>
      </c>
      <c r="F416" s="8">
        <v>17</v>
      </c>
      <c r="G416" s="8">
        <v>33</v>
      </c>
      <c r="H416" s="8">
        <v>50</v>
      </c>
      <c r="I416" s="11">
        <v>17217213.541666668</v>
      </c>
      <c r="J416" s="11">
        <v>14577666.875</v>
      </c>
      <c r="K416" s="12">
        <v>17217213.541666668</v>
      </c>
      <c r="L416" s="12">
        <v>14577666.875</v>
      </c>
      <c r="M416" s="12">
        <f t="shared" si="26"/>
        <v>13773770.833333336</v>
      </c>
      <c r="N416" s="12">
        <f t="shared" si="26"/>
        <v>11662133.5</v>
      </c>
      <c r="O416" s="93">
        <v>20660656.25</v>
      </c>
      <c r="P416" s="31">
        <v>0.2</v>
      </c>
      <c r="R416" s="2">
        <v>13830000</v>
      </c>
      <c r="S416" s="32"/>
    </row>
    <row r="417" spans="1:19" ht="24" hidden="1" customHeight="1" x14ac:dyDescent="0.2">
      <c r="A417" s="13">
        <v>404</v>
      </c>
      <c r="B417" s="14" t="s">
        <v>5</v>
      </c>
      <c r="C417" s="14" t="s">
        <v>414</v>
      </c>
      <c r="D417" s="14" t="s">
        <v>481</v>
      </c>
      <c r="E417" s="15">
        <v>351230530460001</v>
      </c>
      <c r="F417" s="13">
        <v>30</v>
      </c>
      <c r="G417" s="13">
        <v>70</v>
      </c>
      <c r="H417" s="13">
        <v>100</v>
      </c>
      <c r="I417" s="11">
        <v>31196230.208333332</v>
      </c>
      <c r="J417" s="11">
        <v>26035976.875</v>
      </c>
      <c r="K417" s="11">
        <v>31196230.208333332</v>
      </c>
      <c r="L417" s="11">
        <v>26035976.875</v>
      </c>
      <c r="M417" s="11">
        <f t="shared" si="26"/>
        <v>24956984.166666668</v>
      </c>
      <c r="N417" s="11">
        <f t="shared" si="26"/>
        <v>20828781.5</v>
      </c>
      <c r="O417" s="93">
        <v>37435476.25</v>
      </c>
      <c r="P417" s="31">
        <v>0.2</v>
      </c>
      <c r="R417" s="2">
        <v>27700000</v>
      </c>
      <c r="S417" s="32"/>
    </row>
    <row r="418" spans="1:19" ht="24" hidden="1" customHeight="1" x14ac:dyDescent="0.2">
      <c r="A418" s="8">
        <v>405</v>
      </c>
      <c r="B418" s="9" t="s">
        <v>5</v>
      </c>
      <c r="C418" s="9" t="s">
        <v>414</v>
      </c>
      <c r="D418" s="9" t="s">
        <v>482</v>
      </c>
      <c r="E418" s="10">
        <v>351230530470001</v>
      </c>
      <c r="F418" s="8">
        <v>28</v>
      </c>
      <c r="G418" s="8">
        <v>67</v>
      </c>
      <c r="H418" s="8">
        <v>95</v>
      </c>
      <c r="I418" s="11">
        <v>30135705.208333332</v>
      </c>
      <c r="J418" s="11">
        <v>25010451.875</v>
      </c>
      <c r="K418" s="12">
        <v>30135705.208333332</v>
      </c>
      <c r="L418" s="12">
        <v>25010451.875</v>
      </c>
      <c r="M418" s="12">
        <f t="shared" si="26"/>
        <v>24108564.166666668</v>
      </c>
      <c r="N418" s="12">
        <f t="shared" si="26"/>
        <v>20008361.5</v>
      </c>
      <c r="O418" s="93">
        <v>36162846.25</v>
      </c>
      <c r="P418" s="31">
        <v>0.2</v>
      </c>
      <c r="R418" s="2">
        <v>26320000</v>
      </c>
      <c r="S418" s="32"/>
    </row>
    <row r="419" spans="1:19" ht="24" hidden="1" customHeight="1" x14ac:dyDescent="0.2">
      <c r="A419" s="13">
        <v>406</v>
      </c>
      <c r="B419" s="14" t="s">
        <v>5</v>
      </c>
      <c r="C419" s="14" t="s">
        <v>414</v>
      </c>
      <c r="D419" s="14" t="s">
        <v>483</v>
      </c>
      <c r="E419" s="15">
        <v>351230530480001</v>
      </c>
      <c r="F419" s="13">
        <v>68</v>
      </c>
      <c r="G419" s="13">
        <v>134</v>
      </c>
      <c r="H419" s="13">
        <v>202</v>
      </c>
      <c r="I419" s="11">
        <v>52187280.208333336</v>
      </c>
      <c r="J419" s="11">
        <v>41373226.875</v>
      </c>
      <c r="K419" s="11">
        <v>52187280.208333336</v>
      </c>
      <c r="L419" s="11">
        <v>41373226.875</v>
      </c>
      <c r="M419" s="11">
        <f t="shared" si="26"/>
        <v>41749824.166666672</v>
      </c>
      <c r="N419" s="11">
        <f t="shared" si="26"/>
        <v>33098581.5</v>
      </c>
      <c r="O419" s="93">
        <v>62624736.25</v>
      </c>
      <c r="P419" s="31">
        <v>0.2</v>
      </c>
      <c r="R419" s="2">
        <v>55900000</v>
      </c>
      <c r="S419" s="32"/>
    </row>
    <row r="420" spans="1:19" ht="24" hidden="1" customHeight="1" x14ac:dyDescent="0.2">
      <c r="A420" s="8">
        <v>407</v>
      </c>
      <c r="B420" s="9" t="s">
        <v>5</v>
      </c>
      <c r="C420" s="9" t="s">
        <v>414</v>
      </c>
      <c r="D420" s="9" t="s">
        <v>484</v>
      </c>
      <c r="E420" s="10">
        <v>252940530530001</v>
      </c>
      <c r="F420" s="8">
        <v>48</v>
      </c>
      <c r="G420" s="8">
        <v>320</v>
      </c>
      <c r="H420" s="8">
        <v>368</v>
      </c>
      <c r="I420" s="11">
        <v>100698056.875</v>
      </c>
      <c r="J420" s="11">
        <v>89389710.208333328</v>
      </c>
      <c r="K420" s="12">
        <v>100698056.875</v>
      </c>
      <c r="L420" s="12">
        <v>89389710.208333328</v>
      </c>
      <c r="M420" s="12">
        <f t="shared" si="26"/>
        <v>80558445.5</v>
      </c>
      <c r="N420" s="12">
        <f t="shared" si="26"/>
        <v>71511768.166666672</v>
      </c>
      <c r="O420" s="93">
        <v>120837668.25</v>
      </c>
      <c r="P420" s="31">
        <v>0.2</v>
      </c>
      <c r="R420" s="2">
        <v>102460000</v>
      </c>
      <c r="S420" s="32"/>
    </row>
    <row r="421" spans="1:19" ht="24" hidden="1" customHeight="1" x14ac:dyDescent="0.2">
      <c r="A421" s="13">
        <v>408</v>
      </c>
      <c r="B421" s="14" t="s">
        <v>5</v>
      </c>
      <c r="C421" s="14" t="s">
        <v>414</v>
      </c>
      <c r="D421" s="14" t="s">
        <v>485</v>
      </c>
      <c r="E421" s="15">
        <v>251240530540001</v>
      </c>
      <c r="F421" s="13">
        <v>20</v>
      </c>
      <c r="G421" s="13">
        <v>220</v>
      </c>
      <c r="H421" s="13">
        <v>240</v>
      </c>
      <c r="I421" s="11">
        <v>60500416.875</v>
      </c>
      <c r="J421" s="11">
        <v>53180016.875</v>
      </c>
      <c r="K421" s="11">
        <v>60500416.875</v>
      </c>
      <c r="L421" s="11">
        <v>53180016.875</v>
      </c>
      <c r="M421" s="11">
        <f t="shared" si="26"/>
        <v>48400333.5</v>
      </c>
      <c r="N421" s="11">
        <f t="shared" si="26"/>
        <v>42544013.5</v>
      </c>
      <c r="O421" s="93">
        <v>72600500.25</v>
      </c>
      <c r="P421" s="31">
        <v>0.2</v>
      </c>
      <c r="R421" s="2">
        <v>66910000</v>
      </c>
      <c r="S421" s="32"/>
    </row>
    <row r="422" spans="1:19" ht="24" hidden="1" customHeight="1" x14ac:dyDescent="0.2">
      <c r="A422" s="8">
        <v>409</v>
      </c>
      <c r="B422" s="9" t="s">
        <v>5</v>
      </c>
      <c r="C422" s="9" t="s">
        <v>414</v>
      </c>
      <c r="D422" s="9" t="s">
        <v>486</v>
      </c>
      <c r="E422" s="10">
        <v>252940530560001</v>
      </c>
      <c r="F422" s="8">
        <v>36</v>
      </c>
      <c r="G422" s="8">
        <v>236</v>
      </c>
      <c r="H422" s="8">
        <v>272</v>
      </c>
      <c r="I422" s="11">
        <v>63733790.208333336</v>
      </c>
      <c r="J422" s="11">
        <v>55394150.208333336</v>
      </c>
      <c r="K422" s="12">
        <v>63733790.208333336</v>
      </c>
      <c r="L422" s="12">
        <v>55394150.208333336</v>
      </c>
      <c r="M422" s="12">
        <f t="shared" si="26"/>
        <v>50987032.166666672</v>
      </c>
      <c r="N422" s="12">
        <f t="shared" si="26"/>
        <v>44315320.166666672</v>
      </c>
      <c r="O422" s="93">
        <v>76480548.25</v>
      </c>
      <c r="P422" s="31">
        <v>0.2</v>
      </c>
      <c r="R422" s="2">
        <v>75720000</v>
      </c>
      <c r="S422" s="32"/>
    </row>
    <row r="423" spans="1:19" ht="24" hidden="1" customHeight="1" x14ac:dyDescent="0.2">
      <c r="A423" s="13">
        <v>410</v>
      </c>
      <c r="B423" s="14" t="s">
        <v>5</v>
      </c>
      <c r="C423" s="14" t="s">
        <v>414</v>
      </c>
      <c r="D423" s="14" t="s">
        <v>487</v>
      </c>
      <c r="E423" s="15">
        <v>252940530490001</v>
      </c>
      <c r="F423" s="13">
        <v>25</v>
      </c>
      <c r="G423" s="13">
        <v>70</v>
      </c>
      <c r="H423" s="13">
        <v>95</v>
      </c>
      <c r="I423" s="11">
        <v>30730713.541666668</v>
      </c>
      <c r="J423" s="11">
        <v>25565406.875</v>
      </c>
      <c r="K423" s="11">
        <v>30730713.541666668</v>
      </c>
      <c r="L423" s="11">
        <v>25565406.875</v>
      </c>
      <c r="M423" s="11">
        <f t="shared" si="26"/>
        <v>24584570.833333336</v>
      </c>
      <c r="N423" s="11">
        <f t="shared" si="26"/>
        <v>20452325.5</v>
      </c>
      <c r="O423" s="93">
        <v>36876856.25</v>
      </c>
      <c r="P423" s="31">
        <v>0.2</v>
      </c>
      <c r="R423" s="2">
        <v>26340000</v>
      </c>
      <c r="S423" s="32"/>
    </row>
    <row r="424" spans="1:19" ht="24" hidden="1" customHeight="1" x14ac:dyDescent="0.2">
      <c r="A424" s="8">
        <v>411</v>
      </c>
      <c r="B424" s="9" t="s">
        <v>5</v>
      </c>
      <c r="C424" s="9" t="s">
        <v>414</v>
      </c>
      <c r="D424" s="9" t="s">
        <v>488</v>
      </c>
      <c r="E424" s="10">
        <v>252340530570001</v>
      </c>
      <c r="F424" s="8">
        <v>48</v>
      </c>
      <c r="G424" s="8">
        <v>256</v>
      </c>
      <c r="H424" s="8">
        <v>304</v>
      </c>
      <c r="I424" s="11">
        <v>76647150.208333328</v>
      </c>
      <c r="J424" s="11">
        <v>67503883.541666672</v>
      </c>
      <c r="K424" s="12">
        <v>76647150.208333328</v>
      </c>
      <c r="L424" s="12">
        <v>67503883.541666672</v>
      </c>
      <c r="M424" s="12">
        <f t="shared" si="26"/>
        <v>61317720.166666664</v>
      </c>
      <c r="N424" s="12">
        <f t="shared" si="26"/>
        <v>54003106.833333343</v>
      </c>
      <c r="O424" s="93">
        <v>91976580.25</v>
      </c>
      <c r="P424" s="31">
        <v>0.2</v>
      </c>
      <c r="R424" s="2">
        <v>84570000</v>
      </c>
      <c r="S424" s="32"/>
    </row>
    <row r="425" spans="1:19" ht="24" hidden="1" customHeight="1" x14ac:dyDescent="0.2">
      <c r="A425" s="13">
        <v>412</v>
      </c>
      <c r="B425" s="14" t="s">
        <v>5</v>
      </c>
      <c r="C425" s="14" t="s">
        <v>414</v>
      </c>
      <c r="D425" s="14" t="s">
        <v>489</v>
      </c>
      <c r="E425" s="15">
        <v>252340530510001</v>
      </c>
      <c r="F425" s="13">
        <v>24</v>
      </c>
      <c r="G425" s="13">
        <v>116</v>
      </c>
      <c r="H425" s="13">
        <v>140</v>
      </c>
      <c r="I425" s="11">
        <v>37883856.875</v>
      </c>
      <c r="J425" s="11">
        <v>33618283.541666664</v>
      </c>
      <c r="K425" s="11">
        <v>37883856.875</v>
      </c>
      <c r="L425" s="11">
        <v>33618283.541666664</v>
      </c>
      <c r="M425" s="11">
        <f t="shared" si="26"/>
        <v>30307085.5</v>
      </c>
      <c r="N425" s="11">
        <f t="shared" si="26"/>
        <v>26894626.833333332</v>
      </c>
      <c r="O425" s="93">
        <v>45460628.25</v>
      </c>
      <c r="P425" s="31">
        <v>0.2</v>
      </c>
      <c r="R425" s="2">
        <v>38930000</v>
      </c>
      <c r="S425" s="32"/>
    </row>
    <row r="426" spans="1:19" ht="24" hidden="1" customHeight="1" x14ac:dyDescent="0.2">
      <c r="A426" s="8">
        <v>413</v>
      </c>
      <c r="B426" s="9" t="s">
        <v>5</v>
      </c>
      <c r="C426" s="9" t="s">
        <v>414</v>
      </c>
      <c r="D426" s="9" t="s">
        <v>490</v>
      </c>
      <c r="E426" s="10">
        <v>252940530580001</v>
      </c>
      <c r="F426" s="8">
        <v>17</v>
      </c>
      <c r="G426" s="8">
        <v>223</v>
      </c>
      <c r="H426" s="8">
        <v>240</v>
      </c>
      <c r="I426" s="11">
        <v>60549390.208333336</v>
      </c>
      <c r="J426" s="11">
        <v>53244043.541666664</v>
      </c>
      <c r="K426" s="12">
        <v>60549390.208333336</v>
      </c>
      <c r="L426" s="12">
        <v>53244043.541666664</v>
      </c>
      <c r="M426" s="12">
        <f t="shared" si="26"/>
        <v>48439512.166666672</v>
      </c>
      <c r="N426" s="12">
        <f t="shared" si="26"/>
        <v>42595234.833333336</v>
      </c>
      <c r="O426" s="93">
        <v>72659268.25</v>
      </c>
      <c r="P426" s="31">
        <v>0.2</v>
      </c>
      <c r="R426" s="2">
        <v>66930000</v>
      </c>
      <c r="S426" s="32"/>
    </row>
    <row r="427" spans="1:19" ht="24" hidden="1" customHeight="1" x14ac:dyDescent="0.2">
      <c r="A427" s="13">
        <v>414</v>
      </c>
      <c r="B427" s="14" t="s">
        <v>5</v>
      </c>
      <c r="C427" s="14" t="s">
        <v>414</v>
      </c>
      <c r="D427" s="14" t="s">
        <v>491</v>
      </c>
      <c r="E427" s="15">
        <v>351330530590001</v>
      </c>
      <c r="F427" s="13">
        <v>165</v>
      </c>
      <c r="G427" s="13">
        <v>285</v>
      </c>
      <c r="H427" s="13">
        <v>450</v>
      </c>
      <c r="I427" s="11">
        <v>109570853.54166667</v>
      </c>
      <c r="J427" s="11">
        <v>96287906.875</v>
      </c>
      <c r="K427" s="11">
        <v>109570853.54166667</v>
      </c>
      <c r="L427" s="11">
        <v>96287906.875</v>
      </c>
      <c r="M427" s="11">
        <f t="shared" si="26"/>
        <v>87656682.833333343</v>
      </c>
      <c r="N427" s="11">
        <f t="shared" si="26"/>
        <v>77030325.5</v>
      </c>
      <c r="O427" s="93">
        <v>131485024.25</v>
      </c>
      <c r="P427" s="31">
        <v>0.2</v>
      </c>
      <c r="R427" s="2">
        <v>124430000</v>
      </c>
      <c r="S427" s="32"/>
    </row>
    <row r="428" spans="1:19" ht="24" hidden="1" customHeight="1" x14ac:dyDescent="0.2">
      <c r="A428" s="8">
        <v>415</v>
      </c>
      <c r="B428" s="9" t="s">
        <v>5</v>
      </c>
      <c r="C428" s="9" t="s">
        <v>414</v>
      </c>
      <c r="D428" s="9" t="s">
        <v>492</v>
      </c>
      <c r="E428" s="10">
        <v>732120530020001</v>
      </c>
      <c r="F428" s="8">
        <v>77</v>
      </c>
      <c r="G428" s="8">
        <v>263</v>
      </c>
      <c r="H428" s="8">
        <v>340</v>
      </c>
      <c r="I428" s="11">
        <v>69237276.875</v>
      </c>
      <c r="J428" s="11">
        <v>61402983.541666664</v>
      </c>
      <c r="K428" s="12">
        <v>69237276.875</v>
      </c>
      <c r="L428" s="12">
        <v>61402983.541666664</v>
      </c>
      <c r="M428" s="12">
        <f t="shared" si="26"/>
        <v>55389821.5</v>
      </c>
      <c r="N428" s="12">
        <f t="shared" si="26"/>
        <v>49122386.833333336</v>
      </c>
      <c r="O428" s="93">
        <v>83084732.25</v>
      </c>
      <c r="P428" s="31">
        <v>0.2</v>
      </c>
      <c r="R428" s="2">
        <v>94400000</v>
      </c>
      <c r="S428" s="32"/>
    </row>
    <row r="429" spans="1:19" ht="24" hidden="1" customHeight="1" x14ac:dyDescent="0.2">
      <c r="A429" s="13">
        <v>416</v>
      </c>
      <c r="B429" s="14" t="s">
        <v>5</v>
      </c>
      <c r="C429" s="14" t="s">
        <v>414</v>
      </c>
      <c r="D429" s="14" t="s">
        <v>493</v>
      </c>
      <c r="E429" s="15">
        <v>732120530030001</v>
      </c>
      <c r="F429" s="13">
        <v>92</v>
      </c>
      <c r="G429" s="13">
        <v>278</v>
      </c>
      <c r="H429" s="13">
        <v>370</v>
      </c>
      <c r="I429" s="11">
        <v>78581091.875</v>
      </c>
      <c r="J429" s="11">
        <v>69969918.541666672</v>
      </c>
      <c r="K429" s="11">
        <v>78581091.875</v>
      </c>
      <c r="L429" s="11">
        <v>69969918.541666672</v>
      </c>
      <c r="M429" s="11">
        <f t="shared" si="26"/>
        <v>62864873.5</v>
      </c>
      <c r="N429" s="11">
        <f t="shared" si="26"/>
        <v>55975934.833333343</v>
      </c>
      <c r="O429" s="93">
        <v>94297310.25</v>
      </c>
      <c r="P429" s="31">
        <v>0.2</v>
      </c>
      <c r="R429" s="2">
        <v>102660000</v>
      </c>
      <c r="S429" s="32"/>
    </row>
    <row r="430" spans="1:19" ht="24" hidden="1" customHeight="1" x14ac:dyDescent="0.2">
      <c r="A430" s="8">
        <v>417</v>
      </c>
      <c r="B430" s="9" t="s">
        <v>5</v>
      </c>
      <c r="C430" s="9" t="s">
        <v>414</v>
      </c>
      <c r="D430" s="9" t="s">
        <v>494</v>
      </c>
      <c r="E430" s="10">
        <v>251340530610001</v>
      </c>
      <c r="F430" s="8">
        <v>55</v>
      </c>
      <c r="G430" s="8">
        <v>75</v>
      </c>
      <c r="H430" s="8">
        <v>130</v>
      </c>
      <c r="I430" s="11">
        <v>42184893.541666664</v>
      </c>
      <c r="J430" s="11">
        <v>38232466.875</v>
      </c>
      <c r="K430" s="12">
        <v>42184893.541666664</v>
      </c>
      <c r="L430" s="12">
        <v>38232466.875</v>
      </c>
      <c r="M430" s="12">
        <f t="shared" si="26"/>
        <v>33747914.833333336</v>
      </c>
      <c r="N430" s="12">
        <f t="shared" si="26"/>
        <v>30585973.5</v>
      </c>
      <c r="O430" s="93">
        <v>50621872.25</v>
      </c>
      <c r="P430" s="31">
        <v>0.2</v>
      </c>
      <c r="R430" s="2">
        <v>35880000</v>
      </c>
      <c r="S430" s="32"/>
    </row>
    <row r="431" spans="1:19" ht="24" hidden="1" customHeight="1" x14ac:dyDescent="0.2">
      <c r="A431" s="13">
        <v>418</v>
      </c>
      <c r="B431" s="14" t="s">
        <v>5</v>
      </c>
      <c r="C431" s="14" t="s">
        <v>414</v>
      </c>
      <c r="D431" s="14" t="s">
        <v>495</v>
      </c>
      <c r="E431" s="15">
        <v>732120530040001</v>
      </c>
      <c r="F431" s="13">
        <v>82</v>
      </c>
      <c r="G431" s="13">
        <v>438</v>
      </c>
      <c r="H431" s="13">
        <v>520</v>
      </c>
      <c r="I431" s="11">
        <v>104438136.875</v>
      </c>
      <c r="J431" s="11">
        <v>92406243.541666672</v>
      </c>
      <c r="K431" s="11">
        <v>104438136.875</v>
      </c>
      <c r="L431" s="11">
        <v>92406243.541666672</v>
      </c>
      <c r="M431" s="11">
        <f t="shared" si="26"/>
        <v>83550509.5</v>
      </c>
      <c r="N431" s="11">
        <f t="shared" si="26"/>
        <v>73924994.833333343</v>
      </c>
      <c r="O431" s="93">
        <v>125325764.25</v>
      </c>
      <c r="P431" s="31">
        <v>0.2</v>
      </c>
      <c r="R431" s="2">
        <v>144660000</v>
      </c>
      <c r="S431" s="32"/>
    </row>
    <row r="432" spans="1:19" ht="24" hidden="1" customHeight="1" x14ac:dyDescent="0.2">
      <c r="A432" s="8">
        <v>419</v>
      </c>
      <c r="B432" s="9" t="s">
        <v>5</v>
      </c>
      <c r="C432" s="9" t="s">
        <v>414</v>
      </c>
      <c r="D432" s="9" t="s">
        <v>496</v>
      </c>
      <c r="E432" s="10">
        <v>732120530070001</v>
      </c>
      <c r="F432" s="8">
        <v>124</v>
      </c>
      <c r="G432" s="8">
        <v>526</v>
      </c>
      <c r="H432" s="8">
        <v>650</v>
      </c>
      <c r="I432" s="11">
        <v>130006911.875</v>
      </c>
      <c r="J432" s="11">
        <v>114972778.54166667</v>
      </c>
      <c r="K432" s="12">
        <v>130006911.875</v>
      </c>
      <c r="L432" s="12">
        <v>114972778.54166667</v>
      </c>
      <c r="M432" s="12">
        <f t="shared" si="26"/>
        <v>104005529.5</v>
      </c>
      <c r="N432" s="12">
        <f t="shared" si="26"/>
        <v>91978222.833333343</v>
      </c>
      <c r="O432" s="93">
        <v>156008294.25</v>
      </c>
      <c r="P432" s="31">
        <v>0.2</v>
      </c>
      <c r="R432" s="2">
        <v>180660000</v>
      </c>
      <c r="S432" s="32"/>
    </row>
    <row r="433" spans="1:19" ht="24" hidden="1" customHeight="1" x14ac:dyDescent="0.2">
      <c r="A433" s="13">
        <v>420</v>
      </c>
      <c r="B433" s="14" t="s">
        <v>5</v>
      </c>
      <c r="C433" s="14" t="s">
        <v>414</v>
      </c>
      <c r="D433" s="14" t="s">
        <v>497</v>
      </c>
      <c r="E433" s="15">
        <v>251340530630001</v>
      </c>
      <c r="F433" s="13">
        <v>24</v>
      </c>
      <c r="G433" s="13">
        <v>76</v>
      </c>
      <c r="H433" s="13">
        <v>100</v>
      </c>
      <c r="I433" s="11">
        <v>27316310.208333332</v>
      </c>
      <c r="J433" s="11">
        <v>25227403.541666668</v>
      </c>
      <c r="K433" s="11">
        <v>27316310.208333332</v>
      </c>
      <c r="L433" s="11">
        <v>25227403.541666668</v>
      </c>
      <c r="M433" s="11">
        <f t="shared" si="26"/>
        <v>21853048.166666668</v>
      </c>
      <c r="N433" s="11">
        <f t="shared" si="26"/>
        <v>20181922.833333336</v>
      </c>
      <c r="O433" s="93">
        <v>32779572.25</v>
      </c>
      <c r="P433" s="31">
        <v>0.2</v>
      </c>
      <c r="R433" s="2">
        <v>27750000</v>
      </c>
      <c r="S433" s="32"/>
    </row>
    <row r="434" spans="1:19" ht="24" hidden="1" customHeight="1" x14ac:dyDescent="0.2">
      <c r="A434" s="8">
        <v>421</v>
      </c>
      <c r="B434" s="9" t="s">
        <v>5</v>
      </c>
      <c r="C434" s="9" t="s">
        <v>414</v>
      </c>
      <c r="D434" s="9" t="s">
        <v>498</v>
      </c>
      <c r="E434" s="10" t="s">
        <v>499</v>
      </c>
      <c r="F434" s="8">
        <v>24</v>
      </c>
      <c r="G434" s="8">
        <v>76</v>
      </c>
      <c r="H434" s="8">
        <v>100</v>
      </c>
      <c r="I434" s="11">
        <v>27301200</v>
      </c>
      <c r="J434" s="11">
        <v>20974040</v>
      </c>
      <c r="K434" s="12">
        <v>27301200</v>
      </c>
      <c r="L434" s="12">
        <v>20974040</v>
      </c>
      <c r="M434" s="12">
        <f t="shared" si="26"/>
        <v>21840960</v>
      </c>
      <c r="N434" s="12">
        <f t="shared" si="26"/>
        <v>16779232</v>
      </c>
      <c r="O434" s="93">
        <v>32761440</v>
      </c>
      <c r="P434" s="31">
        <v>0.2</v>
      </c>
      <c r="R434" s="2">
        <v>27750000</v>
      </c>
      <c r="S434" s="32"/>
    </row>
    <row r="435" spans="1:19" ht="24" hidden="1" customHeight="1" x14ac:dyDescent="0.2">
      <c r="A435" s="13">
        <v>422</v>
      </c>
      <c r="B435" s="14" t="s">
        <v>5</v>
      </c>
      <c r="C435" s="14" t="s">
        <v>414</v>
      </c>
      <c r="D435" s="14" t="s">
        <v>500</v>
      </c>
      <c r="E435" s="15">
        <v>732120530050001</v>
      </c>
      <c r="F435" s="13">
        <v>100</v>
      </c>
      <c r="G435" s="13">
        <v>470</v>
      </c>
      <c r="H435" s="13">
        <v>570</v>
      </c>
      <c r="I435" s="11">
        <v>114796246.875</v>
      </c>
      <c r="J435" s="11">
        <v>101789446.875</v>
      </c>
      <c r="K435" s="11">
        <v>114796246.875</v>
      </c>
      <c r="L435" s="11">
        <v>101789446.875</v>
      </c>
      <c r="M435" s="11">
        <f t="shared" si="26"/>
        <v>91836997.5</v>
      </c>
      <c r="N435" s="11">
        <f t="shared" si="26"/>
        <v>81431557.5</v>
      </c>
      <c r="O435" s="93">
        <v>137755496.25</v>
      </c>
      <c r="P435" s="31">
        <v>0.2</v>
      </c>
      <c r="R435" s="2">
        <v>158490000</v>
      </c>
      <c r="S435" s="32"/>
    </row>
    <row r="436" spans="1:19" ht="24" hidden="1" customHeight="1" x14ac:dyDescent="0.2">
      <c r="A436" s="8">
        <v>423</v>
      </c>
      <c r="B436" s="9" t="s">
        <v>5</v>
      </c>
      <c r="C436" s="9" t="s">
        <v>414</v>
      </c>
      <c r="D436" s="9" t="s">
        <v>501</v>
      </c>
      <c r="E436" s="10">
        <v>732120530060001</v>
      </c>
      <c r="F436" s="8">
        <v>106</v>
      </c>
      <c r="G436" s="8">
        <v>344</v>
      </c>
      <c r="H436" s="8">
        <v>450</v>
      </c>
      <c r="I436" s="11">
        <v>90603371.875</v>
      </c>
      <c r="J436" s="11">
        <v>80551985.208333328</v>
      </c>
      <c r="K436" s="12">
        <v>90603371.875</v>
      </c>
      <c r="L436" s="12">
        <v>80551985.208333328</v>
      </c>
      <c r="M436" s="12">
        <f t="shared" si="26"/>
        <v>72482697.5</v>
      </c>
      <c r="N436" s="12">
        <f t="shared" si="26"/>
        <v>64441588.166666664</v>
      </c>
      <c r="O436" s="93">
        <v>108724046.25</v>
      </c>
      <c r="P436" s="31">
        <v>0.2</v>
      </c>
      <c r="R436" s="2">
        <v>124910000</v>
      </c>
      <c r="S436" s="32"/>
    </row>
    <row r="437" spans="1:19" ht="24" hidden="1" customHeight="1" x14ac:dyDescent="0.2">
      <c r="A437" s="13">
        <v>424</v>
      </c>
      <c r="B437" s="14" t="s">
        <v>5</v>
      </c>
      <c r="C437" s="14" t="s">
        <v>414</v>
      </c>
      <c r="D437" s="14" t="s">
        <v>502</v>
      </c>
      <c r="E437" s="15">
        <v>251340530620011</v>
      </c>
      <c r="F437" s="13">
        <v>12</v>
      </c>
      <c r="G437" s="13">
        <v>36</v>
      </c>
      <c r="H437" s="13">
        <v>48</v>
      </c>
      <c r="I437" s="11">
        <v>17181163.541666668</v>
      </c>
      <c r="J437" s="11">
        <v>14363750.208333334</v>
      </c>
      <c r="K437" s="11">
        <v>17181163.541666668</v>
      </c>
      <c r="L437" s="11">
        <v>14363750.208333334</v>
      </c>
      <c r="M437" s="11">
        <f t="shared" si="26"/>
        <v>13744930.833333336</v>
      </c>
      <c r="N437" s="11">
        <f t="shared" si="26"/>
        <v>11491000.166666668</v>
      </c>
      <c r="O437" s="93">
        <v>20617396.25</v>
      </c>
      <c r="P437" s="31">
        <v>0.2</v>
      </c>
      <c r="R437" s="2">
        <v>13310000</v>
      </c>
      <c r="S437" s="32"/>
    </row>
    <row r="438" spans="1:19" ht="24" hidden="1" customHeight="1" x14ac:dyDescent="0.2">
      <c r="A438" s="8">
        <v>425</v>
      </c>
      <c r="B438" s="9" t="s">
        <v>5</v>
      </c>
      <c r="C438" s="9" t="s">
        <v>414</v>
      </c>
      <c r="D438" s="9" t="s">
        <v>503</v>
      </c>
      <c r="E438" s="10">
        <v>732120530180001</v>
      </c>
      <c r="F438" s="8">
        <v>34</v>
      </c>
      <c r="G438" s="8">
        <v>76</v>
      </c>
      <c r="H438" s="8">
        <v>110</v>
      </c>
      <c r="I438" s="11">
        <v>29501196.875</v>
      </c>
      <c r="J438" s="11">
        <v>24023703.541666668</v>
      </c>
      <c r="K438" s="12">
        <v>29501196.875</v>
      </c>
      <c r="L438" s="12">
        <v>24023703.541666668</v>
      </c>
      <c r="M438" s="12">
        <f t="shared" si="26"/>
        <v>23600957.5</v>
      </c>
      <c r="N438" s="12">
        <f t="shared" si="26"/>
        <v>19218962.833333336</v>
      </c>
      <c r="O438" s="93">
        <v>35401436.25</v>
      </c>
      <c r="P438" s="31">
        <v>0.2</v>
      </c>
      <c r="R438" s="2">
        <v>30460000</v>
      </c>
      <c r="S438" s="32"/>
    </row>
    <row r="439" spans="1:19" ht="24" hidden="1" customHeight="1" x14ac:dyDescent="0.2">
      <c r="A439" s="13">
        <v>426</v>
      </c>
      <c r="B439" s="14" t="s">
        <v>5</v>
      </c>
      <c r="C439" s="14" t="s">
        <v>414</v>
      </c>
      <c r="D439" s="14" t="s">
        <v>504</v>
      </c>
      <c r="E439" s="15">
        <v>216620530660011</v>
      </c>
      <c r="F439" s="13">
        <v>11</v>
      </c>
      <c r="G439" s="13">
        <v>45</v>
      </c>
      <c r="H439" s="13">
        <v>56</v>
      </c>
      <c r="I439" s="11">
        <v>15771296.875</v>
      </c>
      <c r="J439" s="11">
        <v>13427110.208333334</v>
      </c>
      <c r="K439" s="11">
        <v>15771296.875</v>
      </c>
      <c r="L439" s="11">
        <v>13427110.208333334</v>
      </c>
      <c r="M439" s="11">
        <f t="shared" si="26"/>
        <v>12617037.5</v>
      </c>
      <c r="N439" s="11">
        <f t="shared" si="26"/>
        <v>10741688.166666668</v>
      </c>
      <c r="O439" s="93">
        <v>18925556.25</v>
      </c>
      <c r="P439" s="31">
        <v>0.2</v>
      </c>
      <c r="R439" s="2">
        <v>15560000</v>
      </c>
      <c r="S439" s="32"/>
    </row>
    <row r="440" spans="1:19" ht="24" hidden="1" customHeight="1" x14ac:dyDescent="0.2">
      <c r="A440" s="8">
        <v>427</v>
      </c>
      <c r="B440" s="9" t="s">
        <v>5</v>
      </c>
      <c r="C440" s="9" t="s">
        <v>414</v>
      </c>
      <c r="D440" s="9" t="s">
        <v>505</v>
      </c>
      <c r="E440" s="10" t="s">
        <v>506</v>
      </c>
      <c r="F440" s="8">
        <v>95</v>
      </c>
      <c r="G440" s="8">
        <v>205</v>
      </c>
      <c r="H440" s="8">
        <v>300</v>
      </c>
      <c r="I440" s="11">
        <v>70284000</v>
      </c>
      <c r="J440" s="11">
        <v>60160120</v>
      </c>
      <c r="K440" s="12">
        <v>70284000</v>
      </c>
      <c r="L440" s="12">
        <v>60160120</v>
      </c>
      <c r="M440" s="12">
        <f t="shared" si="26"/>
        <v>56227200</v>
      </c>
      <c r="N440" s="12">
        <f t="shared" si="26"/>
        <v>48128096</v>
      </c>
      <c r="O440" s="93">
        <v>84340800</v>
      </c>
      <c r="P440" s="31">
        <v>0.2</v>
      </c>
      <c r="R440" s="2">
        <v>83070000</v>
      </c>
      <c r="S440" s="32"/>
    </row>
    <row r="441" spans="1:19" ht="24" hidden="1" customHeight="1" x14ac:dyDescent="0.2">
      <c r="A441" s="13">
        <v>428</v>
      </c>
      <c r="B441" s="14" t="s">
        <v>5</v>
      </c>
      <c r="C441" s="14" t="s">
        <v>414</v>
      </c>
      <c r="D441" s="14" t="s">
        <v>507</v>
      </c>
      <c r="E441" s="15" t="s">
        <v>508</v>
      </c>
      <c r="F441" s="13">
        <v>28</v>
      </c>
      <c r="G441" s="13">
        <v>52</v>
      </c>
      <c r="H441" s="13">
        <v>80</v>
      </c>
      <c r="I441" s="11">
        <v>22099200</v>
      </c>
      <c r="J441" s="11">
        <v>16818080</v>
      </c>
      <c r="K441" s="11">
        <v>22099200</v>
      </c>
      <c r="L441" s="11">
        <v>16818080</v>
      </c>
      <c r="M441" s="11">
        <f t="shared" si="26"/>
        <v>17679360</v>
      </c>
      <c r="N441" s="11">
        <f t="shared" si="26"/>
        <v>13454464</v>
      </c>
      <c r="O441" s="93">
        <v>26519040</v>
      </c>
      <c r="P441" s="31">
        <v>0.2</v>
      </c>
      <c r="R441" s="2">
        <v>22130000</v>
      </c>
      <c r="S441" s="32"/>
    </row>
    <row r="442" spans="1:19" ht="24" hidden="1" customHeight="1" x14ac:dyDescent="0.2">
      <c r="A442" s="8">
        <v>429</v>
      </c>
      <c r="B442" s="9" t="s">
        <v>5</v>
      </c>
      <c r="C442" s="9" t="s">
        <v>414</v>
      </c>
      <c r="D442" s="9" t="s">
        <v>509</v>
      </c>
      <c r="E442" s="10">
        <v>216640530700001</v>
      </c>
      <c r="F442" s="8">
        <v>28</v>
      </c>
      <c r="G442" s="8">
        <v>52</v>
      </c>
      <c r="H442" s="8">
        <v>80</v>
      </c>
      <c r="I442" s="11">
        <v>24350030.208333332</v>
      </c>
      <c r="J442" s="11">
        <v>19968243.541666664</v>
      </c>
      <c r="K442" s="12">
        <v>24350030.208333332</v>
      </c>
      <c r="L442" s="12">
        <v>19968243.541666664</v>
      </c>
      <c r="M442" s="12">
        <f t="shared" si="26"/>
        <v>19480024.166666668</v>
      </c>
      <c r="N442" s="12">
        <f t="shared" si="26"/>
        <v>15974594.833333332</v>
      </c>
      <c r="O442" s="93">
        <v>29220036.25</v>
      </c>
      <c r="P442" s="31">
        <v>0.2</v>
      </c>
      <c r="R442" s="2">
        <v>22130000</v>
      </c>
      <c r="S442" s="32"/>
    </row>
    <row r="443" spans="1:19" ht="24" hidden="1" customHeight="1" x14ac:dyDescent="0.2">
      <c r="A443" s="13">
        <v>430</v>
      </c>
      <c r="B443" s="14" t="s">
        <v>5</v>
      </c>
      <c r="C443" s="14" t="s">
        <v>414</v>
      </c>
      <c r="D443" s="14" t="s">
        <v>510</v>
      </c>
      <c r="E443" s="15">
        <v>252140530800001</v>
      </c>
      <c r="F443" s="13">
        <v>24</v>
      </c>
      <c r="G443" s="13">
        <v>48</v>
      </c>
      <c r="H443" s="13">
        <v>72</v>
      </c>
      <c r="I443" s="11">
        <v>22424130.208333332</v>
      </c>
      <c r="J443" s="11">
        <v>18328703.541666668</v>
      </c>
      <c r="K443" s="11">
        <v>22424130.208333332</v>
      </c>
      <c r="L443" s="11">
        <v>18328703.541666668</v>
      </c>
      <c r="M443" s="11">
        <f t="shared" si="26"/>
        <v>17939304.166666668</v>
      </c>
      <c r="N443" s="11">
        <f t="shared" si="26"/>
        <v>14662962.833333336</v>
      </c>
      <c r="O443" s="93">
        <v>26908956.25</v>
      </c>
      <c r="P443" s="31">
        <v>0.2</v>
      </c>
      <c r="R443" s="2">
        <v>19920000</v>
      </c>
      <c r="S443" s="32"/>
    </row>
    <row r="444" spans="1:19" ht="24" hidden="1" customHeight="1" x14ac:dyDescent="0.2">
      <c r="A444" s="8">
        <v>431</v>
      </c>
      <c r="B444" s="9" t="s">
        <v>5</v>
      </c>
      <c r="C444" s="9" t="s">
        <v>414</v>
      </c>
      <c r="D444" s="9" t="s">
        <v>511</v>
      </c>
      <c r="E444" s="10">
        <v>251340530760001</v>
      </c>
      <c r="F444" s="8">
        <v>40</v>
      </c>
      <c r="G444" s="8">
        <v>64</v>
      </c>
      <c r="H444" s="8">
        <v>104</v>
      </c>
      <c r="I444" s="11">
        <v>31769763.541666668</v>
      </c>
      <c r="J444" s="11">
        <v>26011416.875</v>
      </c>
      <c r="K444" s="12">
        <v>31769763.541666668</v>
      </c>
      <c r="L444" s="12">
        <v>26011416.875</v>
      </c>
      <c r="M444" s="12">
        <f t="shared" si="26"/>
        <v>25415810.833333336</v>
      </c>
      <c r="N444" s="12">
        <f t="shared" si="26"/>
        <v>20809133.5</v>
      </c>
      <c r="O444" s="93">
        <v>38123716.25</v>
      </c>
      <c r="P444" s="32">
        <v>0.2</v>
      </c>
      <c r="R444" s="2">
        <v>28740000</v>
      </c>
      <c r="S444" s="32"/>
    </row>
    <row r="445" spans="1:19" ht="24" hidden="1" customHeight="1" x14ac:dyDescent="0.2">
      <c r="A445" s="13">
        <v>432</v>
      </c>
      <c r="B445" s="14" t="s">
        <v>5</v>
      </c>
      <c r="C445" s="14" t="s">
        <v>414</v>
      </c>
      <c r="D445" s="14" t="s">
        <v>511</v>
      </c>
      <c r="E445" s="15" t="s">
        <v>512</v>
      </c>
      <c r="F445" s="13">
        <v>40</v>
      </c>
      <c r="G445" s="13">
        <v>64</v>
      </c>
      <c r="H445" s="13">
        <v>104</v>
      </c>
      <c r="I445" s="11">
        <v>29545200</v>
      </c>
      <c r="J445" s="11">
        <v>22653960</v>
      </c>
      <c r="K445" s="11">
        <v>29545200</v>
      </c>
      <c r="L445" s="11">
        <v>22653960</v>
      </c>
      <c r="M445" s="11">
        <f t="shared" si="26"/>
        <v>23636160</v>
      </c>
      <c r="N445" s="11">
        <f t="shared" si="26"/>
        <v>18123168</v>
      </c>
      <c r="O445" s="93">
        <v>35454240</v>
      </c>
      <c r="P445" s="32">
        <v>0.2</v>
      </c>
      <c r="R445" s="2">
        <v>28740000</v>
      </c>
      <c r="S445" s="32"/>
    </row>
    <row r="446" spans="1:19" ht="24" hidden="1" customHeight="1" x14ac:dyDescent="0.2">
      <c r="A446" s="8">
        <v>433</v>
      </c>
      <c r="B446" s="9" t="s">
        <v>5</v>
      </c>
      <c r="C446" s="9" t="s">
        <v>414</v>
      </c>
      <c r="D446" s="9" t="s">
        <v>513</v>
      </c>
      <c r="E446" s="10" t="s">
        <v>514</v>
      </c>
      <c r="F446" s="8">
        <v>52</v>
      </c>
      <c r="G446" s="8">
        <v>132</v>
      </c>
      <c r="H446" s="8">
        <v>184</v>
      </c>
      <c r="I446" s="11">
        <v>52240800</v>
      </c>
      <c r="J446" s="11">
        <v>40171600</v>
      </c>
      <c r="K446" s="12">
        <v>52240800</v>
      </c>
      <c r="L446" s="12">
        <v>40171600</v>
      </c>
      <c r="M446" s="12">
        <f t="shared" si="26"/>
        <v>41792640</v>
      </c>
      <c r="N446" s="12">
        <f t="shared" si="26"/>
        <v>32137280</v>
      </c>
      <c r="O446" s="93">
        <v>62688960</v>
      </c>
      <c r="P446" s="32">
        <v>0.2</v>
      </c>
      <c r="R446" s="2">
        <v>51000000</v>
      </c>
      <c r="S446" s="32"/>
    </row>
    <row r="447" spans="1:19" ht="24" hidden="1" customHeight="1" x14ac:dyDescent="0.2">
      <c r="A447" s="13">
        <v>434</v>
      </c>
      <c r="B447" s="14" t="s">
        <v>5</v>
      </c>
      <c r="C447" s="14" t="s">
        <v>414</v>
      </c>
      <c r="D447" s="14" t="s">
        <v>515</v>
      </c>
      <c r="E447" s="15">
        <v>265440530770001</v>
      </c>
      <c r="F447" s="13">
        <v>52</v>
      </c>
      <c r="G447" s="13">
        <v>132</v>
      </c>
      <c r="H447" s="13">
        <v>184</v>
      </c>
      <c r="I447" s="11">
        <v>55702796.875</v>
      </c>
      <c r="J447" s="11">
        <v>45897410.208333336</v>
      </c>
      <c r="K447" s="11">
        <v>55702796.875</v>
      </c>
      <c r="L447" s="11">
        <v>45897410.208333336</v>
      </c>
      <c r="M447" s="11">
        <f t="shared" si="26"/>
        <v>44562237.5</v>
      </c>
      <c r="N447" s="11">
        <f t="shared" si="26"/>
        <v>36717928.166666672</v>
      </c>
      <c r="O447" s="93">
        <v>66843356.25</v>
      </c>
      <c r="P447" s="32">
        <v>0.2</v>
      </c>
      <c r="R447" s="2">
        <v>51000000</v>
      </c>
      <c r="S447" s="32"/>
    </row>
    <row r="448" spans="1:19" ht="24" hidden="1" customHeight="1" x14ac:dyDescent="0.2">
      <c r="A448" s="8">
        <v>435</v>
      </c>
      <c r="B448" s="9" t="s">
        <v>5</v>
      </c>
      <c r="C448" s="9" t="s">
        <v>414</v>
      </c>
      <c r="D448" s="9" t="s">
        <v>516</v>
      </c>
      <c r="E448" s="10" t="s">
        <v>517</v>
      </c>
      <c r="F448" s="8">
        <v>6</v>
      </c>
      <c r="G448" s="8">
        <v>10</v>
      </c>
      <c r="H448" s="8">
        <v>16</v>
      </c>
      <c r="I448" s="11">
        <v>4345200</v>
      </c>
      <c r="J448" s="11">
        <v>3334440</v>
      </c>
      <c r="K448" s="12">
        <v>4345200</v>
      </c>
      <c r="L448" s="12">
        <v>3334440</v>
      </c>
      <c r="M448" s="12">
        <f t="shared" si="26"/>
        <v>3476160</v>
      </c>
      <c r="N448" s="12">
        <f t="shared" si="26"/>
        <v>2667552</v>
      </c>
      <c r="O448" s="93">
        <v>5214240</v>
      </c>
      <c r="P448" s="32">
        <v>0.2</v>
      </c>
      <c r="R448" s="2">
        <v>4420000</v>
      </c>
      <c r="S448" s="32"/>
    </row>
    <row r="449" spans="1:19" ht="24" hidden="1" customHeight="1" x14ac:dyDescent="0.2">
      <c r="A449" s="13">
        <v>436</v>
      </c>
      <c r="B449" s="14" t="s">
        <v>5</v>
      </c>
      <c r="C449" s="14" t="s">
        <v>414</v>
      </c>
      <c r="D449" s="14" t="s">
        <v>518</v>
      </c>
      <c r="E449" s="15">
        <v>351140530680001</v>
      </c>
      <c r="F449" s="13">
        <v>20</v>
      </c>
      <c r="G449" s="13">
        <v>30</v>
      </c>
      <c r="H449" s="13">
        <v>50</v>
      </c>
      <c r="I449" s="11">
        <v>17027363.541666668</v>
      </c>
      <c r="J449" s="11">
        <v>14256976.875</v>
      </c>
      <c r="K449" s="11">
        <v>17027363.541666668</v>
      </c>
      <c r="L449" s="11">
        <v>14256976.875</v>
      </c>
      <c r="M449" s="11">
        <f t="shared" si="26"/>
        <v>13621890.833333336</v>
      </c>
      <c r="N449" s="11">
        <f t="shared" si="26"/>
        <v>11405581.5</v>
      </c>
      <c r="O449" s="93">
        <v>20432836.25</v>
      </c>
      <c r="P449" s="32">
        <v>0.2</v>
      </c>
      <c r="R449" s="2">
        <v>13810000</v>
      </c>
      <c r="S449" s="32"/>
    </row>
    <row r="450" spans="1:19" ht="24" hidden="1" customHeight="1" x14ac:dyDescent="0.2">
      <c r="A450" s="8">
        <v>437</v>
      </c>
      <c r="B450" s="9" t="s">
        <v>5</v>
      </c>
      <c r="C450" s="9" t="s">
        <v>414</v>
      </c>
      <c r="D450" s="9" t="s">
        <v>519</v>
      </c>
      <c r="E450" s="10">
        <v>351140530670001</v>
      </c>
      <c r="F450" s="8">
        <v>22</v>
      </c>
      <c r="G450" s="8">
        <v>72</v>
      </c>
      <c r="H450" s="8">
        <v>94</v>
      </c>
      <c r="I450" s="11">
        <v>30427263.541666668</v>
      </c>
      <c r="J450" s="11">
        <v>25283250.208333332</v>
      </c>
      <c r="K450" s="12">
        <v>30427263.541666668</v>
      </c>
      <c r="L450" s="12">
        <v>25283250.208333332</v>
      </c>
      <c r="M450" s="12">
        <f t="shared" si="26"/>
        <v>24341810.833333336</v>
      </c>
      <c r="N450" s="12">
        <f t="shared" si="26"/>
        <v>20226600.166666668</v>
      </c>
      <c r="O450" s="93">
        <v>36512716.25</v>
      </c>
      <c r="P450" s="32">
        <v>0.2</v>
      </c>
      <c r="R450" s="2">
        <v>26090000</v>
      </c>
      <c r="S450" s="32"/>
    </row>
    <row r="451" spans="1:19" ht="24" hidden="1" customHeight="1" x14ac:dyDescent="0.2">
      <c r="A451" s="13">
        <v>438</v>
      </c>
      <c r="B451" s="14" t="s">
        <v>5</v>
      </c>
      <c r="C451" s="14" t="s">
        <v>414</v>
      </c>
      <c r="D451" s="14" t="s">
        <v>520</v>
      </c>
      <c r="E451" s="15">
        <v>251140530900021</v>
      </c>
      <c r="F451" s="13">
        <v>16</v>
      </c>
      <c r="G451" s="13">
        <v>39</v>
      </c>
      <c r="H451" s="13">
        <v>55</v>
      </c>
      <c r="I451" s="11">
        <v>19253705.208333332</v>
      </c>
      <c r="J451" s="11">
        <v>16143585.208333334</v>
      </c>
      <c r="K451" s="11">
        <v>19253705.208333332</v>
      </c>
      <c r="L451" s="11">
        <v>16143585.208333334</v>
      </c>
      <c r="M451" s="11">
        <f t="shared" si="26"/>
        <v>15402964.166666666</v>
      </c>
      <c r="N451" s="11">
        <f t="shared" si="26"/>
        <v>12914868.166666668</v>
      </c>
      <c r="O451" s="93">
        <v>23104446.25</v>
      </c>
      <c r="P451" s="32">
        <v>0.2</v>
      </c>
      <c r="R451" s="2">
        <v>15240000</v>
      </c>
      <c r="S451" s="32"/>
    </row>
    <row r="452" spans="1:19" ht="24" hidden="1" customHeight="1" x14ac:dyDescent="0.2">
      <c r="A452" s="8">
        <v>439</v>
      </c>
      <c r="B452" s="9" t="s">
        <v>5</v>
      </c>
      <c r="C452" s="9" t="s">
        <v>414</v>
      </c>
      <c r="D452" s="9" t="s">
        <v>521</v>
      </c>
      <c r="E452" s="10">
        <v>265440530810001</v>
      </c>
      <c r="F452" s="8">
        <v>28</v>
      </c>
      <c r="G452" s="8">
        <v>68</v>
      </c>
      <c r="H452" s="8">
        <v>96</v>
      </c>
      <c r="I452" s="11">
        <v>32308563.541666668</v>
      </c>
      <c r="J452" s="11">
        <v>26681910.208333332</v>
      </c>
      <c r="K452" s="12">
        <v>32308563.541666668</v>
      </c>
      <c r="L452" s="12">
        <v>26681910.208333332</v>
      </c>
      <c r="M452" s="12">
        <f t="shared" si="26"/>
        <v>25846850.833333336</v>
      </c>
      <c r="N452" s="12">
        <f t="shared" si="26"/>
        <v>21345528.166666668</v>
      </c>
      <c r="O452" s="93">
        <v>38770276.25</v>
      </c>
      <c r="P452" s="32">
        <v>0.2</v>
      </c>
      <c r="R452" s="2">
        <v>26600000</v>
      </c>
      <c r="S452" s="32"/>
    </row>
    <row r="453" spans="1:19" ht="24" hidden="1" customHeight="1" x14ac:dyDescent="0.2">
      <c r="A453" s="13">
        <v>440</v>
      </c>
      <c r="B453" s="14" t="s">
        <v>5</v>
      </c>
      <c r="C453" s="14" t="s">
        <v>414</v>
      </c>
      <c r="D453" s="14" t="s">
        <v>522</v>
      </c>
      <c r="E453" s="15">
        <v>216640530820001</v>
      </c>
      <c r="F453" s="13">
        <v>22</v>
      </c>
      <c r="G453" s="13">
        <v>63</v>
      </c>
      <c r="H453" s="13">
        <v>85</v>
      </c>
      <c r="I453" s="11">
        <v>28867605.208333332</v>
      </c>
      <c r="J453" s="11">
        <v>23873618.541666668</v>
      </c>
      <c r="K453" s="11">
        <v>28867605.208333332</v>
      </c>
      <c r="L453" s="11">
        <v>23873618.541666668</v>
      </c>
      <c r="M453" s="11">
        <f t="shared" si="26"/>
        <v>23094084.166666668</v>
      </c>
      <c r="N453" s="11">
        <f t="shared" si="26"/>
        <v>19098894.833333336</v>
      </c>
      <c r="O453" s="93">
        <v>34641126.25</v>
      </c>
      <c r="P453" s="32">
        <v>0.2</v>
      </c>
      <c r="R453" s="2">
        <v>23570000</v>
      </c>
      <c r="S453" s="32"/>
    </row>
    <row r="454" spans="1:19" ht="24" hidden="1" customHeight="1" x14ac:dyDescent="0.2">
      <c r="A454" s="8">
        <v>441</v>
      </c>
      <c r="B454" s="9" t="s">
        <v>5</v>
      </c>
      <c r="C454" s="9" t="s">
        <v>414</v>
      </c>
      <c r="D454" s="9" t="s">
        <v>523</v>
      </c>
      <c r="E454" s="10">
        <v>311930530830001</v>
      </c>
      <c r="F454" s="8">
        <v>51</v>
      </c>
      <c r="G454" s="8">
        <v>39</v>
      </c>
      <c r="H454" s="8">
        <v>90</v>
      </c>
      <c r="I454" s="11">
        <v>25521713.541666668</v>
      </c>
      <c r="J454" s="11">
        <v>21222446.875</v>
      </c>
      <c r="K454" s="12">
        <v>25521713.541666668</v>
      </c>
      <c r="L454" s="12">
        <v>21222446.875</v>
      </c>
      <c r="M454" s="12">
        <f t="shared" si="26"/>
        <v>20417370.833333336</v>
      </c>
      <c r="N454" s="12">
        <f t="shared" si="26"/>
        <v>16977957.5</v>
      </c>
      <c r="O454" s="93">
        <v>30626056.25</v>
      </c>
      <c r="P454" s="32">
        <v>0.2</v>
      </c>
      <c r="R454" s="2">
        <v>24740000</v>
      </c>
      <c r="S454" s="32"/>
    </row>
    <row r="455" spans="1:19" ht="24" hidden="1" customHeight="1" x14ac:dyDescent="0.2">
      <c r="A455" s="13">
        <v>442</v>
      </c>
      <c r="B455" s="14" t="s">
        <v>5</v>
      </c>
      <c r="C455" s="14" t="s">
        <v>414</v>
      </c>
      <c r="D455" s="14" t="s">
        <v>524</v>
      </c>
      <c r="E455" s="15">
        <v>351130530840001</v>
      </c>
      <c r="F455" s="13">
        <v>15</v>
      </c>
      <c r="G455" s="13">
        <v>62</v>
      </c>
      <c r="H455" s="13">
        <v>77</v>
      </c>
      <c r="I455" s="11">
        <v>24033600</v>
      </c>
      <c r="J455" s="11">
        <v>18779520</v>
      </c>
      <c r="K455" s="11">
        <f>I455+(I455*0.05)</f>
        <v>25235280</v>
      </c>
      <c r="L455" s="11">
        <f>J455+(J455*0.05)</f>
        <v>19718496</v>
      </c>
      <c r="M455" s="11">
        <f t="shared" si="26"/>
        <v>20188224</v>
      </c>
      <c r="N455" s="11">
        <f t="shared" si="26"/>
        <v>15774796.800000001</v>
      </c>
      <c r="O455" s="93">
        <v>30282336</v>
      </c>
      <c r="P455" s="32">
        <v>0.2</v>
      </c>
      <c r="R455" s="2">
        <v>21390000</v>
      </c>
      <c r="S455" s="32"/>
    </row>
    <row r="456" spans="1:19" ht="24" hidden="1" customHeight="1" x14ac:dyDescent="0.2">
      <c r="A456" s="8">
        <v>443</v>
      </c>
      <c r="B456" s="9" t="s">
        <v>5</v>
      </c>
      <c r="C456" s="9" t="s">
        <v>414</v>
      </c>
      <c r="D456" s="9" t="s">
        <v>525</v>
      </c>
      <c r="E456" s="10" t="s">
        <v>526</v>
      </c>
      <c r="F456" s="8">
        <v>15</v>
      </c>
      <c r="G456" s="8">
        <v>62</v>
      </c>
      <c r="H456" s="8">
        <v>77</v>
      </c>
      <c r="I456" s="11">
        <v>20964000</v>
      </c>
      <c r="J456" s="11">
        <v>16215760</v>
      </c>
      <c r="K456" s="12">
        <f>I456+(I456*0.05)</f>
        <v>22012200</v>
      </c>
      <c r="L456" s="12">
        <f>J456+(J456*0.05)</f>
        <v>17026548</v>
      </c>
      <c r="M456" s="12">
        <f t="shared" si="26"/>
        <v>17609760</v>
      </c>
      <c r="N456" s="12">
        <f t="shared" si="26"/>
        <v>13621238.4</v>
      </c>
      <c r="O456" s="93">
        <v>26414640</v>
      </c>
      <c r="P456" s="32">
        <v>0.2</v>
      </c>
      <c r="R456" s="2">
        <v>21390000</v>
      </c>
      <c r="S456" s="32"/>
    </row>
    <row r="457" spans="1:19" ht="24" hidden="1" customHeight="1" x14ac:dyDescent="0.2">
      <c r="A457" s="13">
        <v>444</v>
      </c>
      <c r="B457" s="14" t="s">
        <v>5</v>
      </c>
      <c r="C457" s="14" t="s">
        <v>414</v>
      </c>
      <c r="D457" s="14" t="s">
        <v>527</v>
      </c>
      <c r="E457" s="15">
        <v>216630530850001</v>
      </c>
      <c r="F457" s="13">
        <v>56</v>
      </c>
      <c r="G457" s="13">
        <v>156</v>
      </c>
      <c r="H457" s="13">
        <v>212</v>
      </c>
      <c r="I457" s="11">
        <v>57021263.541666664</v>
      </c>
      <c r="J457" s="11">
        <v>45774156.875</v>
      </c>
      <c r="K457" s="11">
        <v>57021263.541666664</v>
      </c>
      <c r="L457" s="11">
        <v>45774156.875</v>
      </c>
      <c r="M457" s="11">
        <f t="shared" si="26"/>
        <v>45617010.833333336</v>
      </c>
      <c r="N457" s="11">
        <f t="shared" si="26"/>
        <v>36619325.5</v>
      </c>
      <c r="O457" s="93">
        <v>68425516.25</v>
      </c>
      <c r="P457" s="32">
        <v>0.2</v>
      </c>
      <c r="R457" s="2">
        <v>58790000</v>
      </c>
      <c r="S457" s="32"/>
    </row>
    <row r="458" spans="1:19" ht="24" hidden="1" customHeight="1" x14ac:dyDescent="0.2">
      <c r="A458" s="8">
        <v>445</v>
      </c>
      <c r="B458" s="9" t="s">
        <v>5</v>
      </c>
      <c r="C458" s="9" t="s">
        <v>414</v>
      </c>
      <c r="D458" s="9" t="s">
        <v>528</v>
      </c>
      <c r="E458" s="10">
        <v>216630530860001</v>
      </c>
      <c r="F458" s="8">
        <v>56</v>
      </c>
      <c r="G458" s="8">
        <v>156</v>
      </c>
      <c r="H458" s="8">
        <v>212</v>
      </c>
      <c r="I458" s="11">
        <v>50660783.541666664</v>
      </c>
      <c r="J458" s="11">
        <v>45774156.875</v>
      </c>
      <c r="K458" s="12">
        <v>50660783.541666664</v>
      </c>
      <c r="L458" s="12">
        <v>45774156.875</v>
      </c>
      <c r="M458" s="12">
        <f t="shared" si="26"/>
        <v>40528626.833333336</v>
      </c>
      <c r="N458" s="12">
        <f t="shared" si="26"/>
        <v>36619325.5</v>
      </c>
      <c r="O458" s="93">
        <v>60792940.25</v>
      </c>
      <c r="P458" s="32">
        <v>0.2</v>
      </c>
      <c r="R458" s="2">
        <v>58790000</v>
      </c>
      <c r="S458" s="32"/>
    </row>
    <row r="459" spans="1:19" ht="24" hidden="1" customHeight="1" x14ac:dyDescent="0.2">
      <c r="A459" s="13">
        <v>446</v>
      </c>
      <c r="B459" s="14" t="s">
        <v>5</v>
      </c>
      <c r="C459" s="14" t="s">
        <v>414</v>
      </c>
      <c r="D459" s="14" t="s">
        <v>529</v>
      </c>
      <c r="E459" s="15" t="s">
        <v>530</v>
      </c>
      <c r="F459" s="13">
        <v>50</v>
      </c>
      <c r="G459" s="13">
        <v>150</v>
      </c>
      <c r="H459" s="13">
        <v>200</v>
      </c>
      <c r="I459" s="11">
        <v>54820800</v>
      </c>
      <c r="J459" s="11">
        <v>42250560</v>
      </c>
      <c r="K459" s="11">
        <v>54820800</v>
      </c>
      <c r="L459" s="11">
        <v>42250560</v>
      </c>
      <c r="M459" s="11">
        <f t="shared" si="26"/>
        <v>43856640</v>
      </c>
      <c r="N459" s="11">
        <f t="shared" si="26"/>
        <v>33800448</v>
      </c>
      <c r="O459" s="93">
        <v>65784960</v>
      </c>
      <c r="P459" s="32">
        <v>0.2</v>
      </c>
      <c r="R459" s="2">
        <v>55490000</v>
      </c>
      <c r="S459" s="32"/>
    </row>
    <row r="460" spans="1:19" ht="24" hidden="1" customHeight="1" x14ac:dyDescent="0.2">
      <c r="A460" s="8">
        <v>447</v>
      </c>
      <c r="B460" s="9" t="s">
        <v>5</v>
      </c>
      <c r="C460" s="9" t="s">
        <v>414</v>
      </c>
      <c r="D460" s="9" t="s">
        <v>531</v>
      </c>
      <c r="E460" s="10">
        <v>251340530890001</v>
      </c>
      <c r="F460" s="8">
        <v>29</v>
      </c>
      <c r="G460" s="8">
        <v>61</v>
      </c>
      <c r="H460" s="8">
        <v>90</v>
      </c>
      <c r="I460" s="11">
        <v>30510096.875</v>
      </c>
      <c r="J460" s="11">
        <v>25564523.541666668</v>
      </c>
      <c r="K460" s="12">
        <v>30510096.875</v>
      </c>
      <c r="L460" s="12">
        <v>25564523.541666668</v>
      </c>
      <c r="M460" s="12">
        <f t="shared" si="26"/>
        <v>24408077.5</v>
      </c>
      <c r="N460" s="12">
        <f t="shared" si="26"/>
        <v>20451618.833333336</v>
      </c>
      <c r="O460" s="93">
        <v>36612116.25</v>
      </c>
      <c r="P460" s="32">
        <v>0.2</v>
      </c>
      <c r="R460" s="2">
        <v>24910000</v>
      </c>
      <c r="S460" s="32"/>
    </row>
    <row r="461" spans="1:19" ht="24" hidden="1" customHeight="1" x14ac:dyDescent="0.2">
      <c r="A461" s="13">
        <v>448</v>
      </c>
      <c r="B461" s="14" t="s">
        <v>5</v>
      </c>
      <c r="C461" s="14" t="s">
        <v>414</v>
      </c>
      <c r="D461" s="14" t="s">
        <v>532</v>
      </c>
      <c r="E461" s="15">
        <v>216640531050001</v>
      </c>
      <c r="F461" s="13">
        <v>50</v>
      </c>
      <c r="G461" s="13">
        <v>180</v>
      </c>
      <c r="H461" s="13">
        <v>230</v>
      </c>
      <c r="I461" s="11">
        <v>61971321.875</v>
      </c>
      <c r="J461" s="11">
        <v>55846708.541666664</v>
      </c>
      <c r="K461" s="11">
        <v>61971321.875</v>
      </c>
      <c r="L461" s="11">
        <v>55846708.541666664</v>
      </c>
      <c r="M461" s="11">
        <f t="shared" si="26"/>
        <v>49577057.5</v>
      </c>
      <c r="N461" s="11">
        <f t="shared" si="26"/>
        <v>44677366.833333336</v>
      </c>
      <c r="O461" s="93">
        <v>74365586.25</v>
      </c>
      <c r="P461" s="32">
        <v>0.2</v>
      </c>
      <c r="R461" s="2">
        <v>63870000</v>
      </c>
      <c r="S461" s="32"/>
    </row>
    <row r="462" spans="1:19" ht="24" hidden="1" customHeight="1" x14ac:dyDescent="0.2">
      <c r="A462" s="8">
        <v>449</v>
      </c>
      <c r="B462" s="9" t="s">
        <v>5</v>
      </c>
      <c r="C462" s="9" t="s">
        <v>414</v>
      </c>
      <c r="D462" s="9" t="s">
        <v>533</v>
      </c>
      <c r="E462" s="10">
        <v>251340530940001</v>
      </c>
      <c r="F462" s="8">
        <v>30</v>
      </c>
      <c r="G462" s="8">
        <v>60</v>
      </c>
      <c r="H462" s="8">
        <v>90</v>
      </c>
      <c r="I462" s="11">
        <v>28684180.208333332</v>
      </c>
      <c r="J462" s="11">
        <v>23001366.875</v>
      </c>
      <c r="K462" s="12">
        <v>28684180.208333332</v>
      </c>
      <c r="L462" s="12">
        <v>23001366.875</v>
      </c>
      <c r="M462" s="12">
        <f t="shared" si="26"/>
        <v>22947344.166666668</v>
      </c>
      <c r="N462" s="12">
        <f t="shared" si="26"/>
        <v>18401093.5</v>
      </c>
      <c r="O462" s="93">
        <v>34421016.25</v>
      </c>
      <c r="P462" s="32">
        <v>0.2</v>
      </c>
      <c r="R462" s="2">
        <v>24910000</v>
      </c>
      <c r="S462" s="32"/>
    </row>
    <row r="463" spans="1:19" ht="24" hidden="1" customHeight="1" x14ac:dyDescent="0.2">
      <c r="A463" s="13">
        <v>450</v>
      </c>
      <c r="B463" s="14" t="s">
        <v>5</v>
      </c>
      <c r="C463" s="14" t="s">
        <v>414</v>
      </c>
      <c r="D463" s="14" t="s">
        <v>534</v>
      </c>
      <c r="E463" s="15">
        <v>216640530960001</v>
      </c>
      <c r="F463" s="13">
        <v>30</v>
      </c>
      <c r="G463" s="13">
        <v>60</v>
      </c>
      <c r="H463" s="13">
        <v>90</v>
      </c>
      <c r="I463" s="11">
        <v>32329180.208333332</v>
      </c>
      <c r="J463" s="11">
        <v>26881566.875</v>
      </c>
      <c r="K463" s="11">
        <v>32329180.208333332</v>
      </c>
      <c r="L463" s="11">
        <v>26881566.875</v>
      </c>
      <c r="M463" s="11">
        <f t="shared" ref="M463:N526" si="27">K463*0.8</f>
        <v>25863344.166666668</v>
      </c>
      <c r="N463" s="11">
        <f t="shared" si="27"/>
        <v>21505253.5</v>
      </c>
      <c r="O463" s="93">
        <v>38795016.25</v>
      </c>
      <c r="P463" s="32">
        <v>0.2</v>
      </c>
      <c r="R463" s="2">
        <v>24910000</v>
      </c>
      <c r="S463" s="32"/>
    </row>
    <row r="464" spans="1:19" ht="24" hidden="1" customHeight="1" x14ac:dyDescent="0.2">
      <c r="A464" s="8">
        <v>451</v>
      </c>
      <c r="B464" s="9" t="s">
        <v>5</v>
      </c>
      <c r="C464" s="9" t="s">
        <v>414</v>
      </c>
      <c r="D464" s="9" t="s">
        <v>535</v>
      </c>
      <c r="E464" s="10">
        <v>351430530010001</v>
      </c>
      <c r="F464" s="8">
        <v>67</v>
      </c>
      <c r="G464" s="8">
        <v>107</v>
      </c>
      <c r="H464" s="8">
        <v>174</v>
      </c>
      <c r="I464" s="11">
        <v>39470198.541666664</v>
      </c>
      <c r="J464" s="11">
        <v>33945491.875</v>
      </c>
      <c r="K464" s="12">
        <v>39470198.541666664</v>
      </c>
      <c r="L464" s="12">
        <v>33945491.875</v>
      </c>
      <c r="M464" s="12">
        <f t="shared" si="27"/>
        <v>31576158.833333332</v>
      </c>
      <c r="N464" s="12">
        <f t="shared" si="27"/>
        <v>27156393.5</v>
      </c>
      <c r="O464" s="93">
        <v>47364238.25</v>
      </c>
      <c r="P464" s="32">
        <v>0.2</v>
      </c>
      <c r="R464" s="2">
        <v>48080000</v>
      </c>
      <c r="S464" s="32"/>
    </row>
    <row r="465" spans="1:19" ht="24" hidden="1" customHeight="1" x14ac:dyDescent="0.2">
      <c r="A465" s="13">
        <v>452</v>
      </c>
      <c r="B465" s="14" t="s">
        <v>5</v>
      </c>
      <c r="C465" s="14" t="s">
        <v>414</v>
      </c>
      <c r="D465" s="14" t="s">
        <v>536</v>
      </c>
      <c r="E465" s="15">
        <v>251340530980001</v>
      </c>
      <c r="F465" s="13">
        <v>45</v>
      </c>
      <c r="G465" s="13">
        <v>65</v>
      </c>
      <c r="H465" s="13">
        <v>110</v>
      </c>
      <c r="I465" s="11">
        <v>34275246.875</v>
      </c>
      <c r="J465" s="11">
        <v>27867193.541666668</v>
      </c>
      <c r="K465" s="11">
        <v>34275246.875</v>
      </c>
      <c r="L465" s="11">
        <v>27867193.541666668</v>
      </c>
      <c r="M465" s="11">
        <f t="shared" si="27"/>
        <v>27420197.5</v>
      </c>
      <c r="N465" s="11">
        <f t="shared" si="27"/>
        <v>22293754.833333336</v>
      </c>
      <c r="O465" s="93">
        <v>41130296.25</v>
      </c>
      <c r="P465" s="32">
        <v>0.2</v>
      </c>
      <c r="R465" s="2">
        <v>30370000</v>
      </c>
      <c r="S465" s="32"/>
    </row>
    <row r="466" spans="1:19" ht="24" hidden="1" customHeight="1" x14ac:dyDescent="0.2">
      <c r="A466" s="8">
        <v>453</v>
      </c>
      <c r="B466" s="9" t="s">
        <v>5</v>
      </c>
      <c r="C466" s="9" t="s">
        <v>414</v>
      </c>
      <c r="D466" s="9" t="s">
        <v>537</v>
      </c>
      <c r="E466" s="10" t="s">
        <v>538</v>
      </c>
      <c r="F466" s="8">
        <v>45</v>
      </c>
      <c r="G466" s="8">
        <v>145</v>
      </c>
      <c r="H466" s="8">
        <v>190</v>
      </c>
      <c r="I466" s="11">
        <v>51433200</v>
      </c>
      <c r="J466" s="11">
        <v>39655560</v>
      </c>
      <c r="K466" s="12">
        <v>51433200</v>
      </c>
      <c r="L466" s="12">
        <v>39655560</v>
      </c>
      <c r="M466" s="12">
        <f t="shared" si="27"/>
        <v>41146560</v>
      </c>
      <c r="N466" s="12">
        <f t="shared" si="27"/>
        <v>31724448</v>
      </c>
      <c r="O466" s="93">
        <v>61719840</v>
      </c>
      <c r="P466" s="32">
        <v>0.2</v>
      </c>
      <c r="R466" s="2">
        <v>52730000</v>
      </c>
      <c r="S466" s="32"/>
    </row>
    <row r="467" spans="1:19" ht="24" hidden="1" customHeight="1" x14ac:dyDescent="0.2">
      <c r="A467" s="13">
        <v>454</v>
      </c>
      <c r="B467" s="14" t="s">
        <v>5</v>
      </c>
      <c r="C467" s="14" t="s">
        <v>414</v>
      </c>
      <c r="D467" s="14" t="s">
        <v>539</v>
      </c>
      <c r="E467" s="15">
        <v>351330530120011</v>
      </c>
      <c r="F467" s="13">
        <v>15</v>
      </c>
      <c r="G467" s="13">
        <v>25</v>
      </c>
      <c r="H467" s="13">
        <v>40</v>
      </c>
      <c r="I467" s="11">
        <v>20097030.208333332</v>
      </c>
      <c r="J467" s="11">
        <v>13742656.875</v>
      </c>
      <c r="K467" s="11">
        <v>15466000</v>
      </c>
      <c r="L467" s="11">
        <v>12888000</v>
      </c>
      <c r="M467" s="11">
        <f t="shared" si="27"/>
        <v>12372800</v>
      </c>
      <c r="N467" s="11">
        <f t="shared" si="27"/>
        <v>10310400</v>
      </c>
      <c r="O467" s="93">
        <v>18559200</v>
      </c>
      <c r="P467" s="32">
        <v>0.2</v>
      </c>
      <c r="R467" s="2">
        <v>11050000</v>
      </c>
      <c r="S467" s="32"/>
    </row>
    <row r="468" spans="1:19" ht="24" hidden="1" customHeight="1" x14ac:dyDescent="0.2">
      <c r="A468" s="8">
        <v>455</v>
      </c>
      <c r="B468" s="9" t="s">
        <v>5</v>
      </c>
      <c r="C468" s="9" t="s">
        <v>414</v>
      </c>
      <c r="D468" s="9" t="s">
        <v>540</v>
      </c>
      <c r="E468" s="10">
        <v>732120530140001</v>
      </c>
      <c r="F468" s="8">
        <v>30</v>
      </c>
      <c r="G468" s="8">
        <v>100</v>
      </c>
      <c r="H468" s="8">
        <v>130</v>
      </c>
      <c r="I468" s="11">
        <v>31465671.875</v>
      </c>
      <c r="J468" s="11">
        <v>27635000.541666668</v>
      </c>
      <c r="K468" s="12">
        <f>I468+(I468*0.05)</f>
        <v>33038955.46875</v>
      </c>
      <c r="L468" s="12">
        <f>J468+(J468*0.05)</f>
        <v>29016750.568750001</v>
      </c>
      <c r="M468" s="12">
        <f t="shared" si="27"/>
        <v>26431164.375</v>
      </c>
      <c r="N468" s="12">
        <f t="shared" si="27"/>
        <v>23213400.455000002</v>
      </c>
      <c r="O468" s="93">
        <v>41298694.3359375</v>
      </c>
      <c r="P468" s="32">
        <v>0.25</v>
      </c>
      <c r="R468" s="2">
        <v>36090000</v>
      </c>
      <c r="S468" s="32"/>
    </row>
    <row r="469" spans="1:19" ht="24" hidden="1" customHeight="1" x14ac:dyDescent="0.2">
      <c r="A469" s="13">
        <v>456</v>
      </c>
      <c r="B469" s="14" t="s">
        <v>5</v>
      </c>
      <c r="C469" s="14" t="s">
        <v>414</v>
      </c>
      <c r="D469" s="14" t="s">
        <v>541</v>
      </c>
      <c r="E469" s="15">
        <v>351130531030091</v>
      </c>
      <c r="F469" s="13">
        <v>9</v>
      </c>
      <c r="G469" s="13">
        <v>18</v>
      </c>
      <c r="H469" s="13">
        <v>27</v>
      </c>
      <c r="I469" s="11">
        <v>8930438.541666666</v>
      </c>
      <c r="J469" s="11">
        <v>7554851.875</v>
      </c>
      <c r="K469" s="11">
        <v>8930438.541666666</v>
      </c>
      <c r="L469" s="11">
        <v>7554851.875</v>
      </c>
      <c r="M469" s="11">
        <f t="shared" si="27"/>
        <v>7144350.833333333</v>
      </c>
      <c r="N469" s="11">
        <f t="shared" si="27"/>
        <v>6043881.5</v>
      </c>
      <c r="O469" s="93">
        <v>10716526.25</v>
      </c>
      <c r="P469" s="32">
        <v>0.2</v>
      </c>
      <c r="R469" s="2">
        <v>7470000</v>
      </c>
      <c r="S469" s="32"/>
    </row>
    <row r="470" spans="1:19" ht="24" hidden="1" customHeight="1" x14ac:dyDescent="0.2">
      <c r="A470" s="8">
        <v>457</v>
      </c>
      <c r="B470" s="9" t="s">
        <v>5</v>
      </c>
      <c r="C470" s="9" t="s">
        <v>414</v>
      </c>
      <c r="D470" s="9" t="s">
        <v>542</v>
      </c>
      <c r="E470" s="10">
        <v>351130531030081</v>
      </c>
      <c r="F470" s="8">
        <v>10</v>
      </c>
      <c r="G470" s="8">
        <v>20</v>
      </c>
      <c r="H470" s="8">
        <v>30</v>
      </c>
      <c r="I470" s="11">
        <v>9845230.208333334</v>
      </c>
      <c r="J470" s="11">
        <v>8347376.875</v>
      </c>
      <c r="K470" s="12">
        <v>9845230.208333334</v>
      </c>
      <c r="L470" s="12">
        <v>8347376.875</v>
      </c>
      <c r="M470" s="12">
        <f t="shared" si="27"/>
        <v>7876184.1666666679</v>
      </c>
      <c r="N470" s="12">
        <f t="shared" si="27"/>
        <v>6677901.5</v>
      </c>
      <c r="O470" s="93">
        <v>11814276.25</v>
      </c>
      <c r="P470" s="32">
        <v>0.2</v>
      </c>
      <c r="R470" s="2">
        <v>8300000</v>
      </c>
      <c r="S470" s="32"/>
    </row>
    <row r="471" spans="1:19" ht="24" hidden="1" customHeight="1" x14ac:dyDescent="0.2">
      <c r="A471" s="13">
        <v>458</v>
      </c>
      <c r="B471" s="14" t="s">
        <v>5</v>
      </c>
      <c r="C471" s="14" t="s">
        <v>414</v>
      </c>
      <c r="D471" s="14" t="s">
        <v>543</v>
      </c>
      <c r="E471" s="15">
        <v>732120530150001</v>
      </c>
      <c r="F471" s="13">
        <v>45</v>
      </c>
      <c r="G471" s="13">
        <v>185</v>
      </c>
      <c r="H471" s="13">
        <v>230</v>
      </c>
      <c r="I471" s="11">
        <v>47390191.875</v>
      </c>
      <c r="J471" s="11">
        <v>42488991.875</v>
      </c>
      <c r="K471" s="11">
        <f>I471+(I471*0.05)</f>
        <v>49759701.46875</v>
      </c>
      <c r="L471" s="11">
        <f>J471+(J471*0.05)</f>
        <v>44613441.46875</v>
      </c>
      <c r="M471" s="11">
        <f t="shared" si="27"/>
        <v>39807761.175000004</v>
      </c>
      <c r="N471" s="11">
        <f t="shared" si="27"/>
        <v>35690753.175000004</v>
      </c>
      <c r="O471" s="93">
        <v>59711641.762500003</v>
      </c>
      <c r="P471" s="32">
        <v>0.2</v>
      </c>
      <c r="R471" s="2">
        <v>63910000</v>
      </c>
      <c r="S471" s="32"/>
    </row>
    <row r="472" spans="1:19" ht="24" hidden="1" customHeight="1" x14ac:dyDescent="0.2">
      <c r="A472" s="8">
        <v>459</v>
      </c>
      <c r="B472" s="9" t="s">
        <v>5</v>
      </c>
      <c r="C472" s="9" t="s">
        <v>414</v>
      </c>
      <c r="D472" s="9" t="s">
        <v>544</v>
      </c>
      <c r="E472" s="10" t="s">
        <v>545</v>
      </c>
      <c r="F472" s="8">
        <v>69</v>
      </c>
      <c r="G472" s="8">
        <v>111</v>
      </c>
      <c r="H472" s="8">
        <v>180</v>
      </c>
      <c r="I472" s="11">
        <v>48876000</v>
      </c>
      <c r="J472" s="11">
        <v>37697360</v>
      </c>
      <c r="K472" s="12">
        <v>48876000</v>
      </c>
      <c r="L472" s="12">
        <v>37697360</v>
      </c>
      <c r="M472" s="12">
        <f t="shared" si="27"/>
        <v>39100800</v>
      </c>
      <c r="N472" s="12">
        <f t="shared" si="27"/>
        <v>30157888</v>
      </c>
      <c r="O472" s="93">
        <v>58651200</v>
      </c>
      <c r="P472" s="32">
        <v>0.2</v>
      </c>
      <c r="R472" s="2">
        <v>49740000</v>
      </c>
      <c r="S472" s="32"/>
    </row>
    <row r="473" spans="1:19" ht="24" hidden="1" customHeight="1" x14ac:dyDescent="0.2">
      <c r="A473" s="13">
        <v>460</v>
      </c>
      <c r="B473" s="14" t="s">
        <v>5</v>
      </c>
      <c r="C473" s="14" t="s">
        <v>414</v>
      </c>
      <c r="D473" s="14" t="s">
        <v>546</v>
      </c>
      <c r="E473" s="15">
        <v>252140531020001</v>
      </c>
      <c r="F473" s="13">
        <v>69</v>
      </c>
      <c r="G473" s="13">
        <v>111</v>
      </c>
      <c r="H473" s="13">
        <v>180</v>
      </c>
      <c r="I473" s="11">
        <v>54229080.208333336</v>
      </c>
      <c r="J473" s="11">
        <v>44701413.541666664</v>
      </c>
      <c r="K473" s="11">
        <v>54229080.208333336</v>
      </c>
      <c r="L473" s="11">
        <v>44701413.541666664</v>
      </c>
      <c r="M473" s="11">
        <f t="shared" si="27"/>
        <v>43383264.166666672</v>
      </c>
      <c r="N473" s="11">
        <f t="shared" si="27"/>
        <v>35761130.833333336</v>
      </c>
      <c r="O473" s="93">
        <v>65074896.25</v>
      </c>
      <c r="P473" s="32">
        <v>0.2</v>
      </c>
      <c r="R473" s="2">
        <v>49740000</v>
      </c>
      <c r="S473" s="32"/>
    </row>
    <row r="474" spans="1:19" ht="24" hidden="1" customHeight="1" x14ac:dyDescent="0.2">
      <c r="A474" s="8">
        <v>461</v>
      </c>
      <c r="B474" s="9" t="s">
        <v>5</v>
      </c>
      <c r="C474" s="9" t="s">
        <v>414</v>
      </c>
      <c r="D474" s="9" t="s">
        <v>547</v>
      </c>
      <c r="E474" s="10">
        <v>351130531030001</v>
      </c>
      <c r="F474" s="8">
        <v>83</v>
      </c>
      <c r="G474" s="8">
        <v>217</v>
      </c>
      <c r="H474" s="8">
        <v>300</v>
      </c>
      <c r="I474" s="11">
        <v>81355480</v>
      </c>
      <c r="J474" s="11">
        <v>68101920</v>
      </c>
      <c r="K474" s="12">
        <v>81355480</v>
      </c>
      <c r="L474" s="12">
        <v>68101920</v>
      </c>
      <c r="M474" s="12">
        <f t="shared" si="27"/>
        <v>65084384</v>
      </c>
      <c r="N474" s="12">
        <f t="shared" si="27"/>
        <v>54481536</v>
      </c>
      <c r="O474" s="93">
        <v>97626576</v>
      </c>
      <c r="P474" s="32">
        <v>0.2</v>
      </c>
      <c r="R474" s="2">
        <v>83170000</v>
      </c>
      <c r="S474" s="32"/>
    </row>
    <row r="475" spans="1:19" ht="24" hidden="1" customHeight="1" x14ac:dyDescent="0.2">
      <c r="A475" s="13">
        <v>462</v>
      </c>
      <c r="B475" s="14" t="s">
        <v>5</v>
      </c>
      <c r="C475" s="14" t="s">
        <v>414</v>
      </c>
      <c r="D475" s="14" t="s">
        <v>547</v>
      </c>
      <c r="E475" s="15" t="s">
        <v>548</v>
      </c>
      <c r="F475" s="13">
        <v>83</v>
      </c>
      <c r="G475" s="13">
        <v>217</v>
      </c>
      <c r="H475" s="13">
        <v>300</v>
      </c>
      <c r="I475" s="11">
        <v>69410880</v>
      </c>
      <c r="J475" s="11">
        <v>57127440</v>
      </c>
      <c r="K475" s="11">
        <v>69410880</v>
      </c>
      <c r="L475" s="11">
        <v>57127440</v>
      </c>
      <c r="M475" s="11">
        <f t="shared" si="27"/>
        <v>55528704</v>
      </c>
      <c r="N475" s="11">
        <f t="shared" si="27"/>
        <v>45701952</v>
      </c>
      <c r="O475" s="93">
        <v>83293056</v>
      </c>
      <c r="P475" s="32">
        <v>0.2</v>
      </c>
      <c r="R475" s="2">
        <v>83170000</v>
      </c>
      <c r="S475" s="32"/>
    </row>
    <row r="476" spans="1:19" ht="24" hidden="1" customHeight="1" x14ac:dyDescent="0.2">
      <c r="A476" s="8">
        <v>463</v>
      </c>
      <c r="B476" s="9" t="s">
        <v>5</v>
      </c>
      <c r="C476" s="9" t="s">
        <v>414</v>
      </c>
      <c r="D476" s="9" t="s">
        <v>549</v>
      </c>
      <c r="E476" s="10">
        <v>732120530130001</v>
      </c>
      <c r="F476" s="8">
        <v>81</v>
      </c>
      <c r="G476" s="8">
        <v>219</v>
      </c>
      <c r="H476" s="8">
        <v>300</v>
      </c>
      <c r="I476" s="11">
        <v>58242166.875</v>
      </c>
      <c r="J476" s="11">
        <v>52611526.875</v>
      </c>
      <c r="K476" s="12">
        <v>58242166.875</v>
      </c>
      <c r="L476" s="12">
        <v>52611526.875</v>
      </c>
      <c r="M476" s="12">
        <f t="shared" si="27"/>
        <v>46593733.5</v>
      </c>
      <c r="N476" s="12">
        <f t="shared" si="27"/>
        <v>42089221.5</v>
      </c>
      <c r="O476" s="93">
        <v>69890600.25</v>
      </c>
      <c r="P476" s="32">
        <v>0.2</v>
      </c>
      <c r="R476" s="2">
        <v>83190000</v>
      </c>
      <c r="S476" s="32"/>
    </row>
    <row r="477" spans="1:19" ht="24" hidden="1" customHeight="1" x14ac:dyDescent="0.2">
      <c r="A477" s="13">
        <v>464</v>
      </c>
      <c r="B477" s="14" t="s">
        <v>5</v>
      </c>
      <c r="C477" s="14" t="s">
        <v>414</v>
      </c>
      <c r="D477" s="14" t="s">
        <v>550</v>
      </c>
      <c r="E477" s="15">
        <v>732120530010001</v>
      </c>
      <c r="F477" s="13">
        <v>56</v>
      </c>
      <c r="G477" s="13">
        <v>244</v>
      </c>
      <c r="H477" s="13">
        <v>300</v>
      </c>
      <c r="I477" s="11">
        <v>61680996.875</v>
      </c>
      <c r="J477" s="11">
        <v>53511743.541666664</v>
      </c>
      <c r="K477" s="11">
        <v>61680996.875</v>
      </c>
      <c r="L477" s="11">
        <v>53511743.541666664</v>
      </c>
      <c r="M477" s="11">
        <f t="shared" si="27"/>
        <v>49344797.5</v>
      </c>
      <c r="N477" s="11">
        <f t="shared" si="27"/>
        <v>42809394.833333336</v>
      </c>
      <c r="O477" s="93">
        <v>74017196.25</v>
      </c>
      <c r="P477" s="32">
        <v>0.2</v>
      </c>
      <c r="R477" s="2">
        <v>83390000</v>
      </c>
      <c r="S477" s="32"/>
    </row>
    <row r="478" spans="1:19" ht="24" hidden="1" customHeight="1" x14ac:dyDescent="0.2">
      <c r="A478" s="8">
        <v>465</v>
      </c>
      <c r="B478" s="9" t="s">
        <v>5</v>
      </c>
      <c r="C478" s="9" t="s">
        <v>414</v>
      </c>
      <c r="D478" s="9" t="s">
        <v>551</v>
      </c>
      <c r="E478" s="10">
        <v>732120530110001</v>
      </c>
      <c r="F478" s="8">
        <v>52</v>
      </c>
      <c r="G478" s="8">
        <v>148</v>
      </c>
      <c r="H478" s="8">
        <v>200</v>
      </c>
      <c r="I478" s="11">
        <v>41066536.875</v>
      </c>
      <c r="J478" s="11">
        <v>35930296.875</v>
      </c>
      <c r="K478" s="12">
        <v>41066536.875</v>
      </c>
      <c r="L478" s="12">
        <v>35930296.875</v>
      </c>
      <c r="M478" s="12">
        <f t="shared" si="27"/>
        <v>32853229.5</v>
      </c>
      <c r="N478" s="12">
        <f t="shared" si="27"/>
        <v>28744237.5</v>
      </c>
      <c r="O478" s="93">
        <v>49279844.25</v>
      </c>
      <c r="P478" s="32">
        <v>0.2</v>
      </c>
      <c r="R478" s="2">
        <v>55470000</v>
      </c>
      <c r="S478" s="32"/>
    </row>
    <row r="479" spans="1:19" ht="24" hidden="1" customHeight="1" x14ac:dyDescent="0.2">
      <c r="A479" s="13">
        <v>466</v>
      </c>
      <c r="B479" s="14" t="s">
        <v>5</v>
      </c>
      <c r="C479" s="14" t="s">
        <v>414</v>
      </c>
      <c r="D479" s="14" t="s">
        <v>552</v>
      </c>
      <c r="E479" s="15">
        <v>732120530080001</v>
      </c>
      <c r="F479" s="13">
        <v>54</v>
      </c>
      <c r="G479" s="13">
        <v>196</v>
      </c>
      <c r="H479" s="13">
        <v>250</v>
      </c>
      <c r="I479" s="11">
        <v>52002956.875</v>
      </c>
      <c r="J479" s="11">
        <v>44987330.208333336</v>
      </c>
      <c r="K479" s="11">
        <v>52002956.875</v>
      </c>
      <c r="L479" s="11">
        <v>44987330.208333336</v>
      </c>
      <c r="M479" s="11">
        <f t="shared" si="27"/>
        <v>41602365.5</v>
      </c>
      <c r="N479" s="11">
        <f t="shared" si="27"/>
        <v>35989864.166666672</v>
      </c>
      <c r="O479" s="93">
        <v>62403548.25</v>
      </c>
      <c r="P479" s="32">
        <v>0.2</v>
      </c>
      <c r="R479" s="2">
        <v>69430000</v>
      </c>
      <c r="S479" s="32"/>
    </row>
    <row r="480" spans="1:19" ht="24" hidden="1" customHeight="1" x14ac:dyDescent="0.2">
      <c r="A480" s="8">
        <v>467</v>
      </c>
      <c r="B480" s="9" t="s">
        <v>5</v>
      </c>
      <c r="C480" s="9" t="s">
        <v>414</v>
      </c>
      <c r="D480" s="9" t="s">
        <v>553</v>
      </c>
      <c r="E480" s="10">
        <v>732120530120001</v>
      </c>
      <c r="F480" s="8">
        <v>75</v>
      </c>
      <c r="G480" s="8">
        <v>345</v>
      </c>
      <c r="H480" s="8">
        <v>420</v>
      </c>
      <c r="I480" s="11">
        <v>85755366.875</v>
      </c>
      <c r="J480" s="11">
        <v>75076993.541666672</v>
      </c>
      <c r="K480" s="12">
        <v>85755366.875</v>
      </c>
      <c r="L480" s="12">
        <v>75076993.541666672</v>
      </c>
      <c r="M480" s="12">
        <f t="shared" si="27"/>
        <v>68604293.5</v>
      </c>
      <c r="N480" s="12">
        <f t="shared" si="27"/>
        <v>60061594.833333343</v>
      </c>
      <c r="O480" s="93">
        <v>102906440.25</v>
      </c>
      <c r="P480" s="32">
        <v>0.2</v>
      </c>
      <c r="R480" s="2">
        <v>116770000</v>
      </c>
      <c r="S480" s="32"/>
    </row>
    <row r="481" spans="1:19" ht="24" hidden="1" customHeight="1" x14ac:dyDescent="0.2">
      <c r="A481" s="13">
        <v>468</v>
      </c>
      <c r="B481" s="14" t="s">
        <v>5</v>
      </c>
      <c r="C481" s="14" t="s">
        <v>414</v>
      </c>
      <c r="D481" s="14" t="s">
        <v>554</v>
      </c>
      <c r="E481" s="15">
        <v>732120530090001</v>
      </c>
      <c r="F481" s="13">
        <v>75</v>
      </c>
      <c r="G481" s="13">
        <v>275</v>
      </c>
      <c r="H481" s="13">
        <v>350</v>
      </c>
      <c r="I481" s="11">
        <v>72465626.875</v>
      </c>
      <c r="J481" s="11">
        <v>62935440.208333336</v>
      </c>
      <c r="K481" s="11">
        <v>72465626.875</v>
      </c>
      <c r="L481" s="11">
        <v>62935440.208333336</v>
      </c>
      <c r="M481" s="11">
        <f t="shared" si="27"/>
        <v>57972501.5</v>
      </c>
      <c r="N481" s="11">
        <f t="shared" si="27"/>
        <v>50348352.166666672</v>
      </c>
      <c r="O481" s="93">
        <v>86958752.25</v>
      </c>
      <c r="P481" s="32">
        <v>0.2</v>
      </c>
      <c r="R481" s="2">
        <v>97210000</v>
      </c>
      <c r="S481" s="32"/>
    </row>
    <row r="482" spans="1:19" ht="24" hidden="1" customHeight="1" x14ac:dyDescent="0.2">
      <c r="A482" s="8">
        <v>469</v>
      </c>
      <c r="B482" s="9" t="s">
        <v>5</v>
      </c>
      <c r="C482" s="9" t="s">
        <v>414</v>
      </c>
      <c r="D482" s="9" t="s">
        <v>555</v>
      </c>
      <c r="E482" s="10" t="s">
        <v>556</v>
      </c>
      <c r="F482" s="8">
        <v>58</v>
      </c>
      <c r="G482" s="8">
        <v>172</v>
      </c>
      <c r="H482" s="8">
        <v>230</v>
      </c>
      <c r="I482" s="11">
        <v>54766320</v>
      </c>
      <c r="J482" s="11">
        <v>45837560</v>
      </c>
      <c r="K482" s="12">
        <v>54766320</v>
      </c>
      <c r="L482" s="12">
        <v>45837560</v>
      </c>
      <c r="M482" s="12">
        <f t="shared" si="27"/>
        <v>43813056</v>
      </c>
      <c r="N482" s="12">
        <f t="shared" si="27"/>
        <v>36670048</v>
      </c>
      <c r="O482" s="93">
        <v>65719584</v>
      </c>
      <c r="P482" s="32">
        <v>0.2</v>
      </c>
      <c r="R482" s="2">
        <v>63810000</v>
      </c>
      <c r="S482" s="32"/>
    </row>
    <row r="483" spans="1:19" ht="24" hidden="1" customHeight="1" x14ac:dyDescent="0.2">
      <c r="A483" s="13">
        <v>470</v>
      </c>
      <c r="B483" s="14" t="s">
        <v>5</v>
      </c>
      <c r="C483" s="14" t="s">
        <v>414</v>
      </c>
      <c r="D483" s="14" t="s">
        <v>557</v>
      </c>
      <c r="E483" s="15">
        <v>351130531030141</v>
      </c>
      <c r="F483" s="13">
        <v>38</v>
      </c>
      <c r="G483" s="13">
        <v>52</v>
      </c>
      <c r="H483" s="13">
        <v>90</v>
      </c>
      <c r="I483" s="11">
        <v>23331933.541666668</v>
      </c>
      <c r="J483" s="11">
        <v>20959746.875</v>
      </c>
      <c r="K483" s="11">
        <v>23331933.541666668</v>
      </c>
      <c r="L483" s="11">
        <v>20959746.875</v>
      </c>
      <c r="M483" s="11">
        <f t="shared" si="27"/>
        <v>18665546.833333336</v>
      </c>
      <c r="N483" s="11">
        <f t="shared" si="27"/>
        <v>16767797.5</v>
      </c>
      <c r="O483" s="93">
        <v>27998320.25</v>
      </c>
      <c r="P483" s="32">
        <v>0.2</v>
      </c>
      <c r="R483" s="2">
        <v>24840000</v>
      </c>
      <c r="S483" s="32"/>
    </row>
    <row r="484" spans="1:19" ht="24" hidden="1" customHeight="1" x14ac:dyDescent="0.2">
      <c r="A484" s="8">
        <v>471</v>
      </c>
      <c r="B484" s="9" t="s">
        <v>5</v>
      </c>
      <c r="C484" s="9" t="s">
        <v>414</v>
      </c>
      <c r="D484" s="9" t="s">
        <v>558</v>
      </c>
      <c r="E484" s="10">
        <v>133020531440011</v>
      </c>
      <c r="F484" s="8">
        <v>8</v>
      </c>
      <c r="G484" s="8">
        <v>24</v>
      </c>
      <c r="H484" s="8">
        <v>32</v>
      </c>
      <c r="I484" s="11">
        <v>9236096.875</v>
      </c>
      <c r="J484" s="11">
        <v>7712870.208333333</v>
      </c>
      <c r="K484" s="12">
        <v>9236096.875</v>
      </c>
      <c r="L484" s="12">
        <v>7712870.208333333</v>
      </c>
      <c r="M484" s="12">
        <f t="shared" si="27"/>
        <v>7388877.5</v>
      </c>
      <c r="N484" s="12">
        <f t="shared" si="27"/>
        <v>6170296.166666667</v>
      </c>
      <c r="O484" s="93">
        <v>11083316.25</v>
      </c>
      <c r="P484" s="32">
        <v>0.2</v>
      </c>
      <c r="R484" s="2">
        <v>8870000</v>
      </c>
      <c r="S484" s="32"/>
    </row>
    <row r="485" spans="1:19" ht="24" hidden="1" customHeight="1" x14ac:dyDescent="0.2">
      <c r="A485" s="13">
        <v>472</v>
      </c>
      <c r="B485" s="14" t="s">
        <v>5</v>
      </c>
      <c r="C485" s="14" t="s">
        <v>414</v>
      </c>
      <c r="D485" s="14" t="s">
        <v>559</v>
      </c>
      <c r="E485" s="15">
        <v>351230531030101</v>
      </c>
      <c r="F485" s="13">
        <v>16</v>
      </c>
      <c r="G485" s="13">
        <v>32</v>
      </c>
      <c r="H485" s="13">
        <v>48</v>
      </c>
      <c r="I485" s="11">
        <v>15460163.541666666</v>
      </c>
      <c r="J485" s="11">
        <v>12943296.875</v>
      </c>
      <c r="K485" s="11">
        <v>15460163.541666666</v>
      </c>
      <c r="L485" s="11">
        <v>12943296.875</v>
      </c>
      <c r="M485" s="11">
        <f t="shared" si="27"/>
        <v>12368130.833333334</v>
      </c>
      <c r="N485" s="11">
        <f t="shared" si="27"/>
        <v>10354637.5</v>
      </c>
      <c r="O485" s="93">
        <v>18552196.25</v>
      </c>
      <c r="P485" s="32">
        <v>0.2</v>
      </c>
      <c r="R485" s="2">
        <v>13280000</v>
      </c>
      <c r="S485" s="32"/>
    </row>
    <row r="486" spans="1:19" ht="24" hidden="1" customHeight="1" x14ac:dyDescent="0.2">
      <c r="A486" s="8">
        <v>473</v>
      </c>
      <c r="B486" s="9" t="s">
        <v>5</v>
      </c>
      <c r="C486" s="9" t="s">
        <v>414</v>
      </c>
      <c r="D486" s="9" t="s">
        <v>560</v>
      </c>
      <c r="E486" s="10">
        <v>252140531060001</v>
      </c>
      <c r="F486" s="8">
        <v>45</v>
      </c>
      <c r="G486" s="8">
        <v>87</v>
      </c>
      <c r="H486" s="8">
        <v>132</v>
      </c>
      <c r="I486" s="11">
        <v>40044413.541666664</v>
      </c>
      <c r="J486" s="11">
        <v>32931613.541666668</v>
      </c>
      <c r="K486" s="12">
        <v>40044413.541666664</v>
      </c>
      <c r="L486" s="12">
        <v>32931613.541666668</v>
      </c>
      <c r="M486" s="12">
        <f t="shared" si="27"/>
        <v>32035530.833333332</v>
      </c>
      <c r="N486" s="12">
        <f t="shared" si="27"/>
        <v>26345290.833333336</v>
      </c>
      <c r="O486" s="93">
        <v>48053296.25</v>
      </c>
      <c r="P486" s="32">
        <v>0.2</v>
      </c>
      <c r="R486" s="2">
        <v>36520000</v>
      </c>
      <c r="S486" s="32"/>
    </row>
    <row r="487" spans="1:19" ht="24" hidden="1" customHeight="1" x14ac:dyDescent="0.2">
      <c r="A487" s="13">
        <v>474</v>
      </c>
      <c r="B487" s="14" t="s">
        <v>5</v>
      </c>
      <c r="C487" s="14" t="s">
        <v>414</v>
      </c>
      <c r="D487" s="14" t="s">
        <v>561</v>
      </c>
      <c r="E487" s="15">
        <v>216630530850061</v>
      </c>
      <c r="F487" s="13">
        <v>48</v>
      </c>
      <c r="G487" s="13">
        <v>142</v>
      </c>
      <c r="H487" s="13">
        <v>190</v>
      </c>
      <c r="I487" s="11">
        <v>52745371.875</v>
      </c>
      <c r="J487" s="11">
        <v>42785051.875</v>
      </c>
      <c r="K487" s="11">
        <v>52745371.875</v>
      </c>
      <c r="L487" s="11">
        <v>42785051.875</v>
      </c>
      <c r="M487" s="11">
        <f t="shared" si="27"/>
        <v>42196297.5</v>
      </c>
      <c r="N487" s="11">
        <f t="shared" si="27"/>
        <v>34228041.5</v>
      </c>
      <c r="O487" s="93">
        <v>63294446.25</v>
      </c>
      <c r="P487" s="32">
        <v>0.2</v>
      </c>
      <c r="R487" s="2">
        <v>52710000</v>
      </c>
      <c r="S487" s="32"/>
    </row>
    <row r="488" spans="1:19" ht="24" hidden="1" customHeight="1" x14ac:dyDescent="0.2">
      <c r="A488" s="8">
        <v>475</v>
      </c>
      <c r="B488" s="9" t="s">
        <v>5</v>
      </c>
      <c r="C488" s="9" t="s">
        <v>414</v>
      </c>
      <c r="D488" s="9" t="s">
        <v>562</v>
      </c>
      <c r="E488" s="10">
        <v>216640530960011</v>
      </c>
      <c r="F488" s="8">
        <v>18</v>
      </c>
      <c r="G488" s="8">
        <v>62</v>
      </c>
      <c r="H488" s="8">
        <v>80</v>
      </c>
      <c r="I488" s="11">
        <v>28586630.208333332</v>
      </c>
      <c r="J488" s="11">
        <v>23554363.541666668</v>
      </c>
      <c r="K488" s="12">
        <v>28586630.208333332</v>
      </c>
      <c r="L488" s="12">
        <v>23554363.541666668</v>
      </c>
      <c r="M488" s="12">
        <f t="shared" si="27"/>
        <v>22869304.166666668</v>
      </c>
      <c r="N488" s="12">
        <f t="shared" si="27"/>
        <v>18843490.833333336</v>
      </c>
      <c r="O488" s="93">
        <v>34303956.25</v>
      </c>
      <c r="P488" s="32">
        <v>0.2</v>
      </c>
      <c r="R488" s="2">
        <v>22210000</v>
      </c>
      <c r="S488" s="32"/>
    </row>
    <row r="489" spans="1:19" ht="24" hidden="1" customHeight="1" x14ac:dyDescent="0.2">
      <c r="A489" s="13">
        <v>476</v>
      </c>
      <c r="B489" s="14" t="s">
        <v>5</v>
      </c>
      <c r="C489" s="14" t="s">
        <v>414</v>
      </c>
      <c r="D489" s="14" t="s">
        <v>563</v>
      </c>
      <c r="E489" s="15">
        <v>216640531080001</v>
      </c>
      <c r="F489" s="13">
        <v>40</v>
      </c>
      <c r="G489" s="13">
        <v>88</v>
      </c>
      <c r="H489" s="13">
        <v>128</v>
      </c>
      <c r="I489" s="11">
        <v>36720163.541666664</v>
      </c>
      <c r="J489" s="11">
        <v>32723483.541666668</v>
      </c>
      <c r="K489" s="11">
        <f>I489+(I489*0.05)</f>
        <v>38556171.71875</v>
      </c>
      <c r="L489" s="11">
        <f>J489+(J489*0.05)</f>
        <v>34359657.71875</v>
      </c>
      <c r="M489" s="11">
        <f t="shared" si="27"/>
        <v>30844937.375</v>
      </c>
      <c r="N489" s="11">
        <f t="shared" si="27"/>
        <v>27487726.175000001</v>
      </c>
      <c r="O489" s="93">
        <v>46267406.0625</v>
      </c>
      <c r="P489" s="32">
        <v>0.2</v>
      </c>
      <c r="R489" s="2">
        <v>35450000</v>
      </c>
      <c r="S489" s="32"/>
    </row>
    <row r="490" spans="1:19" ht="24" hidden="1" customHeight="1" x14ac:dyDescent="0.2">
      <c r="A490" s="8">
        <v>477</v>
      </c>
      <c r="B490" s="9" t="s">
        <v>5</v>
      </c>
      <c r="C490" s="9" t="s">
        <v>414</v>
      </c>
      <c r="D490" s="9" t="s">
        <v>564</v>
      </c>
      <c r="E490" s="10" t="s">
        <v>565</v>
      </c>
      <c r="F490" s="8">
        <v>20</v>
      </c>
      <c r="G490" s="8">
        <v>40</v>
      </c>
      <c r="H490" s="8">
        <v>60</v>
      </c>
      <c r="I490" s="11">
        <v>16449600</v>
      </c>
      <c r="J490" s="11">
        <v>12666400</v>
      </c>
      <c r="K490" s="12">
        <f>I490+(I490*0.05)</f>
        <v>17272080</v>
      </c>
      <c r="L490" s="12">
        <f>J490+(J490*0.05)</f>
        <v>13299720</v>
      </c>
      <c r="M490" s="12">
        <f t="shared" si="27"/>
        <v>13817664</v>
      </c>
      <c r="N490" s="12">
        <f t="shared" si="27"/>
        <v>10639776</v>
      </c>
      <c r="O490" s="93">
        <v>20726496</v>
      </c>
      <c r="P490" s="32">
        <v>0.2</v>
      </c>
      <c r="R490" s="2">
        <v>16600000</v>
      </c>
      <c r="S490" s="32"/>
    </row>
    <row r="491" spans="1:19" ht="24" hidden="1" customHeight="1" x14ac:dyDescent="0.2">
      <c r="A491" s="13">
        <v>478</v>
      </c>
      <c r="B491" s="14" t="s">
        <v>5</v>
      </c>
      <c r="C491" s="14" t="s">
        <v>414</v>
      </c>
      <c r="D491" s="14" t="s">
        <v>566</v>
      </c>
      <c r="E491" s="15" t="s">
        <v>567</v>
      </c>
      <c r="F491" s="13">
        <v>20</v>
      </c>
      <c r="G491" s="13">
        <v>50</v>
      </c>
      <c r="H491" s="13">
        <v>70</v>
      </c>
      <c r="I491" s="11">
        <v>19058400</v>
      </c>
      <c r="J491" s="11">
        <v>14731920</v>
      </c>
      <c r="K491" s="11">
        <v>19058400</v>
      </c>
      <c r="L491" s="11">
        <v>14731920</v>
      </c>
      <c r="M491" s="11">
        <f t="shared" si="27"/>
        <v>15246720</v>
      </c>
      <c r="N491" s="11">
        <f t="shared" si="27"/>
        <v>11785536</v>
      </c>
      <c r="O491" s="93">
        <v>22870080</v>
      </c>
      <c r="P491" s="32">
        <v>0.2</v>
      </c>
      <c r="R491" s="2">
        <v>19400000</v>
      </c>
      <c r="S491" s="32"/>
    </row>
    <row r="492" spans="1:19" ht="24" hidden="1" customHeight="1" x14ac:dyDescent="0.2">
      <c r="A492" s="8">
        <v>479</v>
      </c>
      <c r="B492" s="9" t="s">
        <v>5</v>
      </c>
      <c r="C492" s="9" t="s">
        <v>414</v>
      </c>
      <c r="D492" s="9" t="s">
        <v>568</v>
      </c>
      <c r="E492" s="10" t="s">
        <v>569</v>
      </c>
      <c r="F492" s="8">
        <v>32</v>
      </c>
      <c r="G492" s="8">
        <v>64</v>
      </c>
      <c r="H492" s="8">
        <v>96</v>
      </c>
      <c r="I492" s="11">
        <v>25863600</v>
      </c>
      <c r="J492" s="11">
        <v>20021320</v>
      </c>
      <c r="K492" s="12">
        <v>25863600</v>
      </c>
      <c r="L492" s="12">
        <v>20021320</v>
      </c>
      <c r="M492" s="12">
        <f t="shared" si="27"/>
        <v>20690880</v>
      </c>
      <c r="N492" s="12">
        <f t="shared" si="27"/>
        <v>16017056</v>
      </c>
      <c r="O492" s="93">
        <v>31036320</v>
      </c>
      <c r="P492" s="32">
        <v>0.2</v>
      </c>
      <c r="R492" s="2">
        <v>26570000</v>
      </c>
      <c r="S492" s="32"/>
    </row>
    <row r="493" spans="1:19" ht="24" hidden="1" customHeight="1" x14ac:dyDescent="0.2">
      <c r="A493" s="13">
        <v>480</v>
      </c>
      <c r="B493" s="14" t="s">
        <v>5</v>
      </c>
      <c r="C493" s="14" t="s">
        <v>414</v>
      </c>
      <c r="D493" s="14" t="s">
        <v>570</v>
      </c>
      <c r="E493" s="15">
        <v>216640530960031</v>
      </c>
      <c r="F493" s="13">
        <v>32</v>
      </c>
      <c r="G493" s="13">
        <v>80</v>
      </c>
      <c r="H493" s="13">
        <v>112</v>
      </c>
      <c r="I493" s="11">
        <v>34262830.208333336</v>
      </c>
      <c r="J493" s="11">
        <v>28139056.875</v>
      </c>
      <c r="K493" s="11">
        <v>34262830.208333336</v>
      </c>
      <c r="L493" s="11">
        <v>28139056.875</v>
      </c>
      <c r="M493" s="11">
        <f t="shared" si="27"/>
        <v>27410264.166666672</v>
      </c>
      <c r="N493" s="11">
        <f t="shared" si="27"/>
        <v>22511245.5</v>
      </c>
      <c r="O493" s="93">
        <v>41115396.25</v>
      </c>
      <c r="P493" s="32">
        <v>0.2</v>
      </c>
      <c r="R493" s="2">
        <v>31040000</v>
      </c>
      <c r="S493" s="32"/>
    </row>
    <row r="494" spans="1:19" ht="24" hidden="1" customHeight="1" x14ac:dyDescent="0.2">
      <c r="A494" s="8">
        <v>481</v>
      </c>
      <c r="B494" s="9" t="s">
        <v>5</v>
      </c>
      <c r="C494" s="9" t="s">
        <v>414</v>
      </c>
      <c r="D494" s="9" t="s">
        <v>571</v>
      </c>
      <c r="E494" s="10">
        <v>732120530170001</v>
      </c>
      <c r="F494" s="8">
        <v>16</v>
      </c>
      <c r="G494" s="8">
        <v>74</v>
      </c>
      <c r="H494" s="8">
        <v>90</v>
      </c>
      <c r="I494" s="11">
        <v>25402546.875</v>
      </c>
      <c r="J494" s="11">
        <v>21385026.875</v>
      </c>
      <c r="K494" s="12">
        <v>25402546.875</v>
      </c>
      <c r="L494" s="12">
        <v>21385026.875</v>
      </c>
      <c r="M494" s="12">
        <f t="shared" si="27"/>
        <v>20322037.5</v>
      </c>
      <c r="N494" s="12">
        <f t="shared" si="27"/>
        <v>17108021.5</v>
      </c>
      <c r="O494" s="93">
        <v>30483056.25</v>
      </c>
      <c r="P494" s="32">
        <v>0.2</v>
      </c>
      <c r="R494" s="2">
        <v>25020000</v>
      </c>
      <c r="S494" s="32"/>
    </row>
    <row r="495" spans="1:19" ht="24" hidden="1" customHeight="1" x14ac:dyDescent="0.2">
      <c r="A495" s="13">
        <v>482</v>
      </c>
      <c r="B495" s="14" t="s">
        <v>5</v>
      </c>
      <c r="C495" s="14" t="s">
        <v>414</v>
      </c>
      <c r="D495" s="14" t="s">
        <v>572</v>
      </c>
      <c r="E495" s="15">
        <v>732120530160001</v>
      </c>
      <c r="F495" s="13">
        <v>15</v>
      </c>
      <c r="G495" s="13">
        <v>75</v>
      </c>
      <c r="H495" s="13">
        <v>90</v>
      </c>
      <c r="I495" s="11">
        <v>25070546.875</v>
      </c>
      <c r="J495" s="11">
        <v>21085960.208333332</v>
      </c>
      <c r="K495" s="11">
        <f>I495+(I495*0.05)</f>
        <v>26324074.21875</v>
      </c>
      <c r="L495" s="11">
        <f>J495+(J495*0.05)</f>
        <v>22140258.21875</v>
      </c>
      <c r="M495" s="11">
        <f t="shared" si="27"/>
        <v>21059259.375</v>
      </c>
      <c r="N495" s="11">
        <f t="shared" si="27"/>
        <v>17712206.574999999</v>
      </c>
      <c r="O495" s="93">
        <v>31588889.0625</v>
      </c>
      <c r="P495" s="32">
        <v>0.2</v>
      </c>
      <c r="R495" s="2">
        <v>25030000</v>
      </c>
      <c r="S495" s="32"/>
    </row>
    <row r="496" spans="1:19" ht="24" hidden="1" customHeight="1" x14ac:dyDescent="0.2">
      <c r="A496" s="8">
        <v>483</v>
      </c>
      <c r="B496" s="9" t="s">
        <v>5</v>
      </c>
      <c r="C496" s="9" t="s">
        <v>414</v>
      </c>
      <c r="D496" s="9" t="s">
        <v>573</v>
      </c>
      <c r="E496" s="10">
        <v>265420531200001</v>
      </c>
      <c r="F496" s="8">
        <v>16</v>
      </c>
      <c r="G496" s="8">
        <v>32</v>
      </c>
      <c r="H496" s="8">
        <v>48</v>
      </c>
      <c r="I496" s="11">
        <v>13993296.875</v>
      </c>
      <c r="J496" s="11">
        <v>11882043.541666666</v>
      </c>
      <c r="K496" s="12">
        <v>13993296.875</v>
      </c>
      <c r="L496" s="12">
        <v>11882043.541666666</v>
      </c>
      <c r="M496" s="12">
        <f t="shared" si="27"/>
        <v>11194637.5</v>
      </c>
      <c r="N496" s="12">
        <f t="shared" si="27"/>
        <v>9505634.833333334</v>
      </c>
      <c r="O496" s="93">
        <v>16791956.25</v>
      </c>
      <c r="P496" s="32">
        <v>0.2</v>
      </c>
      <c r="R496" s="2">
        <v>13280000</v>
      </c>
      <c r="S496" s="32"/>
    </row>
    <row r="497" spans="1:19" ht="24" hidden="1" customHeight="1" x14ac:dyDescent="0.2">
      <c r="A497" s="13">
        <v>484</v>
      </c>
      <c r="B497" s="14" t="s">
        <v>5</v>
      </c>
      <c r="C497" s="14" t="s">
        <v>414</v>
      </c>
      <c r="D497" s="14" t="s">
        <v>574</v>
      </c>
      <c r="E497" s="15">
        <v>351130531240011</v>
      </c>
      <c r="F497" s="13">
        <v>12</v>
      </c>
      <c r="G497" s="13">
        <v>48</v>
      </c>
      <c r="H497" s="13">
        <v>60</v>
      </c>
      <c r="I497" s="11">
        <v>18309730.208333332</v>
      </c>
      <c r="J497" s="11">
        <v>15142116.875</v>
      </c>
      <c r="K497" s="11">
        <v>18309730.208333332</v>
      </c>
      <c r="L497" s="11">
        <v>15142116.875</v>
      </c>
      <c r="M497" s="11">
        <f t="shared" si="27"/>
        <v>14647784.166666666</v>
      </c>
      <c r="N497" s="11">
        <f t="shared" si="27"/>
        <v>12113693.5</v>
      </c>
      <c r="O497" s="93">
        <v>21971676.25</v>
      </c>
      <c r="P497" s="32">
        <v>0.2</v>
      </c>
      <c r="R497" s="2">
        <v>16670000</v>
      </c>
      <c r="S497" s="32"/>
    </row>
    <row r="498" spans="1:19" ht="24" hidden="1" customHeight="1" x14ac:dyDescent="0.2">
      <c r="A498" s="8">
        <v>485</v>
      </c>
      <c r="B498" s="9" t="s">
        <v>5</v>
      </c>
      <c r="C498" s="9" t="s">
        <v>414</v>
      </c>
      <c r="D498" s="9" t="s">
        <v>575</v>
      </c>
      <c r="E498" s="10" t="s">
        <v>576</v>
      </c>
      <c r="F498" s="8">
        <v>30</v>
      </c>
      <c r="G498" s="8">
        <v>50</v>
      </c>
      <c r="H498" s="8">
        <v>80</v>
      </c>
      <c r="I498" s="11">
        <v>21663600</v>
      </c>
      <c r="J498" s="11">
        <v>16722440</v>
      </c>
      <c r="K498" s="12">
        <v>21663600</v>
      </c>
      <c r="L498" s="12">
        <v>16722440</v>
      </c>
      <c r="M498" s="12">
        <f t="shared" si="27"/>
        <v>17330880</v>
      </c>
      <c r="N498" s="12">
        <f t="shared" si="27"/>
        <v>13377952</v>
      </c>
      <c r="O498" s="93">
        <v>25996320</v>
      </c>
      <c r="P498" s="32">
        <v>0.2</v>
      </c>
      <c r="R498" s="2">
        <v>22110000</v>
      </c>
      <c r="S498" s="32"/>
    </row>
    <row r="499" spans="1:19" ht="24" hidden="1" customHeight="1" x14ac:dyDescent="0.2">
      <c r="A499" s="13">
        <v>486</v>
      </c>
      <c r="B499" s="14" t="s">
        <v>5</v>
      </c>
      <c r="C499" s="14" t="s">
        <v>414</v>
      </c>
      <c r="D499" s="14" t="s">
        <v>577</v>
      </c>
      <c r="E499" s="15">
        <v>351130531280001</v>
      </c>
      <c r="F499" s="13">
        <v>29</v>
      </c>
      <c r="G499" s="13">
        <v>96</v>
      </c>
      <c r="H499" s="13">
        <v>125</v>
      </c>
      <c r="I499" s="11">
        <v>34293513.541666664</v>
      </c>
      <c r="J499" s="11">
        <v>27926286.875</v>
      </c>
      <c r="K499" s="11">
        <v>34293513.541666664</v>
      </c>
      <c r="L499" s="11">
        <v>27926286.875</v>
      </c>
      <c r="M499" s="11">
        <f t="shared" si="27"/>
        <v>27434810.833333332</v>
      </c>
      <c r="N499" s="11">
        <f t="shared" si="27"/>
        <v>22341029.5</v>
      </c>
      <c r="O499" s="93">
        <v>41152216.25</v>
      </c>
      <c r="P499" s="32">
        <v>0.2</v>
      </c>
      <c r="R499" s="2">
        <v>34700000</v>
      </c>
      <c r="S499" s="32"/>
    </row>
    <row r="500" spans="1:19" ht="24" hidden="1" customHeight="1" x14ac:dyDescent="0.2">
      <c r="A500" s="8">
        <v>487</v>
      </c>
      <c r="B500" s="9" t="s">
        <v>5</v>
      </c>
      <c r="C500" s="9" t="s">
        <v>414</v>
      </c>
      <c r="D500" s="9" t="s">
        <v>578</v>
      </c>
      <c r="E500" s="10">
        <v>251340531110011</v>
      </c>
      <c r="F500" s="8">
        <v>20</v>
      </c>
      <c r="G500" s="8">
        <v>50</v>
      </c>
      <c r="H500" s="8">
        <v>70</v>
      </c>
      <c r="I500" s="11">
        <v>24096421.875</v>
      </c>
      <c r="J500" s="11">
        <v>20177221.875</v>
      </c>
      <c r="K500" s="12">
        <v>24096421.875</v>
      </c>
      <c r="L500" s="12">
        <v>20177221.875</v>
      </c>
      <c r="M500" s="12">
        <f t="shared" si="27"/>
        <v>19277137.5</v>
      </c>
      <c r="N500" s="12">
        <f t="shared" si="27"/>
        <v>16141777.5</v>
      </c>
      <c r="O500" s="93">
        <v>28915706.25</v>
      </c>
      <c r="P500" s="32">
        <v>0.2</v>
      </c>
      <c r="R500" s="2">
        <v>19400000</v>
      </c>
      <c r="S500" s="32"/>
    </row>
    <row r="501" spans="1:19" ht="24" hidden="1" customHeight="1" x14ac:dyDescent="0.2">
      <c r="A501" s="13">
        <v>488</v>
      </c>
      <c r="B501" s="14" t="s">
        <v>5</v>
      </c>
      <c r="C501" s="14" t="s">
        <v>414</v>
      </c>
      <c r="D501" s="14" t="s">
        <v>579</v>
      </c>
      <c r="E501" s="15">
        <v>216620531130011</v>
      </c>
      <c r="F501" s="13">
        <v>12</v>
      </c>
      <c r="G501" s="13">
        <v>46</v>
      </c>
      <c r="H501" s="13">
        <v>58</v>
      </c>
      <c r="I501" s="11">
        <v>16098146.875</v>
      </c>
      <c r="J501" s="11">
        <v>13430920.208333334</v>
      </c>
      <c r="K501" s="11">
        <v>16098146.875</v>
      </c>
      <c r="L501" s="11">
        <v>13430920.208333334</v>
      </c>
      <c r="M501" s="11">
        <f t="shared" si="27"/>
        <v>12878517.5</v>
      </c>
      <c r="N501" s="11">
        <f t="shared" si="27"/>
        <v>10744736.166666668</v>
      </c>
      <c r="O501" s="93">
        <v>19317776.25</v>
      </c>
      <c r="P501" s="32">
        <v>0.2</v>
      </c>
      <c r="R501" s="2">
        <v>16110000</v>
      </c>
      <c r="S501" s="32"/>
    </row>
    <row r="502" spans="1:19" ht="24" hidden="1" customHeight="1" x14ac:dyDescent="0.2">
      <c r="A502" s="8">
        <v>489</v>
      </c>
      <c r="B502" s="9" t="s">
        <v>5</v>
      </c>
      <c r="C502" s="9" t="s">
        <v>414</v>
      </c>
      <c r="D502" s="9" t="s">
        <v>580</v>
      </c>
      <c r="E502" s="10">
        <v>216630531150011</v>
      </c>
      <c r="F502" s="8">
        <v>25</v>
      </c>
      <c r="G502" s="8">
        <v>47</v>
      </c>
      <c r="H502" s="8">
        <v>72</v>
      </c>
      <c r="I502" s="11">
        <v>22264163.541666668</v>
      </c>
      <c r="J502" s="11">
        <v>18941376.875</v>
      </c>
      <c r="K502" s="12">
        <v>22264163.541666668</v>
      </c>
      <c r="L502" s="12">
        <v>18941376.875</v>
      </c>
      <c r="M502" s="12">
        <f t="shared" si="27"/>
        <v>17811330.833333336</v>
      </c>
      <c r="N502" s="12">
        <f t="shared" si="27"/>
        <v>15153101.5</v>
      </c>
      <c r="O502" s="93">
        <v>26716996.25</v>
      </c>
      <c r="P502" s="32">
        <v>0.2</v>
      </c>
      <c r="R502" s="2">
        <v>19920000</v>
      </c>
      <c r="S502" s="32"/>
    </row>
    <row r="503" spans="1:19" ht="24" hidden="1" customHeight="1" x14ac:dyDescent="0.2">
      <c r="A503" s="13">
        <v>490</v>
      </c>
      <c r="B503" s="14" t="s">
        <v>5</v>
      </c>
      <c r="C503" s="14" t="s">
        <v>414</v>
      </c>
      <c r="D503" s="14" t="s">
        <v>581</v>
      </c>
      <c r="E503" s="15">
        <v>351130531040061</v>
      </c>
      <c r="F503" s="13">
        <v>10</v>
      </c>
      <c r="G503" s="13">
        <v>40</v>
      </c>
      <c r="H503" s="13">
        <v>50</v>
      </c>
      <c r="I503" s="11">
        <v>15270513.541666666</v>
      </c>
      <c r="J503" s="11">
        <v>12647926.875</v>
      </c>
      <c r="K503" s="11">
        <v>15270513.541666666</v>
      </c>
      <c r="L503" s="11">
        <v>12647926.875</v>
      </c>
      <c r="M503" s="11">
        <f t="shared" si="27"/>
        <v>12216410.833333334</v>
      </c>
      <c r="N503" s="11">
        <f t="shared" si="27"/>
        <v>10118341.5</v>
      </c>
      <c r="O503" s="93">
        <v>18324616.25</v>
      </c>
      <c r="P503" s="32">
        <v>0.2</v>
      </c>
      <c r="R503" s="2">
        <v>13890000</v>
      </c>
      <c r="S503" s="32"/>
    </row>
    <row r="504" spans="1:19" ht="24" hidden="1" customHeight="1" x14ac:dyDescent="0.2">
      <c r="A504" s="8">
        <v>491</v>
      </c>
      <c r="B504" s="9" t="s">
        <v>5</v>
      </c>
      <c r="C504" s="9" t="s">
        <v>414</v>
      </c>
      <c r="D504" s="9" t="s">
        <v>582</v>
      </c>
      <c r="E504" s="10">
        <v>216630530960021</v>
      </c>
      <c r="F504" s="8">
        <v>15</v>
      </c>
      <c r="G504" s="8">
        <v>33</v>
      </c>
      <c r="H504" s="8">
        <v>48</v>
      </c>
      <c r="I504" s="11">
        <v>15384630.208333334</v>
      </c>
      <c r="J504" s="11">
        <v>12870896.875</v>
      </c>
      <c r="K504" s="12">
        <v>15384630.208333334</v>
      </c>
      <c r="L504" s="12">
        <v>12870896.875</v>
      </c>
      <c r="M504" s="12">
        <f t="shared" si="27"/>
        <v>12307704.166666668</v>
      </c>
      <c r="N504" s="12">
        <f t="shared" si="27"/>
        <v>10296717.5</v>
      </c>
      <c r="O504" s="93">
        <v>18461556.25</v>
      </c>
      <c r="P504" s="32">
        <v>0.2</v>
      </c>
      <c r="R504" s="2">
        <v>13290000</v>
      </c>
      <c r="S504" s="32"/>
    </row>
    <row r="505" spans="1:19" ht="24" hidden="1" customHeight="1" x14ac:dyDescent="0.2">
      <c r="A505" s="13">
        <v>492</v>
      </c>
      <c r="B505" s="14" t="s">
        <v>5</v>
      </c>
      <c r="C505" s="14" t="s">
        <v>414</v>
      </c>
      <c r="D505" s="14" t="s">
        <v>583</v>
      </c>
      <c r="E505" s="15">
        <v>252140531290011</v>
      </c>
      <c r="F505" s="13">
        <v>25</v>
      </c>
      <c r="G505" s="13">
        <v>32</v>
      </c>
      <c r="H505" s="13">
        <v>57</v>
      </c>
      <c r="I505" s="11">
        <v>18803351.041666668</v>
      </c>
      <c r="J505" s="11">
        <v>15624137.708333334</v>
      </c>
      <c r="K505" s="11">
        <v>18803351.041666668</v>
      </c>
      <c r="L505" s="11">
        <v>15624137.708333334</v>
      </c>
      <c r="M505" s="11">
        <f t="shared" si="27"/>
        <v>15042680.833333336</v>
      </c>
      <c r="N505" s="11">
        <f t="shared" si="27"/>
        <v>12499310.166666668</v>
      </c>
      <c r="O505" s="93">
        <v>22564021.25</v>
      </c>
      <c r="P505" s="32">
        <v>0.2</v>
      </c>
      <c r="R505" s="2">
        <v>15720000</v>
      </c>
      <c r="S505" s="32"/>
    </row>
    <row r="506" spans="1:19" ht="24" hidden="1" customHeight="1" x14ac:dyDescent="0.2">
      <c r="A506" s="8">
        <v>493</v>
      </c>
      <c r="B506" s="9" t="s">
        <v>5</v>
      </c>
      <c r="C506" s="9" t="s">
        <v>414</v>
      </c>
      <c r="D506" s="9" t="s">
        <v>584</v>
      </c>
      <c r="E506" s="10">
        <v>252940530590171</v>
      </c>
      <c r="F506" s="8">
        <v>16</v>
      </c>
      <c r="G506" s="8">
        <v>48</v>
      </c>
      <c r="H506" s="8">
        <v>64</v>
      </c>
      <c r="I506" s="11">
        <v>22888163.541666668</v>
      </c>
      <c r="J506" s="11">
        <v>18676656.875</v>
      </c>
      <c r="K506" s="12">
        <v>22888163.541666668</v>
      </c>
      <c r="L506" s="12">
        <v>18676656.875</v>
      </c>
      <c r="M506" s="12">
        <f t="shared" si="27"/>
        <v>18310530.833333336</v>
      </c>
      <c r="N506" s="12">
        <f t="shared" si="27"/>
        <v>14941325.5</v>
      </c>
      <c r="O506" s="93">
        <v>27465796.25</v>
      </c>
      <c r="P506" s="32">
        <v>0.2</v>
      </c>
      <c r="R506" s="2">
        <v>17750000</v>
      </c>
      <c r="S506" s="32"/>
    </row>
    <row r="507" spans="1:19" ht="24" hidden="1" customHeight="1" x14ac:dyDescent="0.2">
      <c r="A507" s="13">
        <v>494</v>
      </c>
      <c r="B507" s="14" t="s">
        <v>5</v>
      </c>
      <c r="C507" s="14" t="s">
        <v>414</v>
      </c>
      <c r="D507" s="14" t="s">
        <v>585</v>
      </c>
      <c r="E507" s="15">
        <v>251240531420011</v>
      </c>
      <c r="F507" s="13">
        <v>23</v>
      </c>
      <c r="G507" s="13">
        <v>24</v>
      </c>
      <c r="H507" s="13">
        <v>47</v>
      </c>
      <c r="I507" s="11">
        <v>19650430.208333332</v>
      </c>
      <c r="J507" s="11">
        <v>16756896.875</v>
      </c>
      <c r="K507" s="11">
        <v>19650430.208333332</v>
      </c>
      <c r="L507" s="11">
        <v>16756896.875</v>
      </c>
      <c r="M507" s="11">
        <f t="shared" si="27"/>
        <v>15720344.166666666</v>
      </c>
      <c r="N507" s="11">
        <f t="shared" si="27"/>
        <v>13405517.5</v>
      </c>
      <c r="O507" s="93">
        <v>23580516.25</v>
      </c>
      <c r="P507" s="32">
        <v>0.2</v>
      </c>
      <c r="R507" s="2">
        <v>12940000</v>
      </c>
      <c r="S507" s="32"/>
    </row>
    <row r="508" spans="1:19" ht="24" hidden="1" customHeight="1" x14ac:dyDescent="0.2">
      <c r="A508" s="8">
        <v>495</v>
      </c>
      <c r="B508" s="9" t="s">
        <v>5</v>
      </c>
      <c r="C508" s="9" t="s">
        <v>414</v>
      </c>
      <c r="D508" s="9" t="s">
        <v>586</v>
      </c>
      <c r="E508" s="10">
        <v>351930531300001</v>
      </c>
      <c r="F508" s="8">
        <v>58</v>
      </c>
      <c r="G508" s="8">
        <v>78</v>
      </c>
      <c r="H508" s="8">
        <v>136</v>
      </c>
      <c r="I508" s="11">
        <v>36796930.208333336</v>
      </c>
      <c r="J508" s="11">
        <v>30399716.875</v>
      </c>
      <c r="K508" s="12">
        <v>36796930.208333336</v>
      </c>
      <c r="L508" s="12">
        <v>30399716.875</v>
      </c>
      <c r="M508" s="12">
        <f t="shared" si="27"/>
        <v>29437544.166666672</v>
      </c>
      <c r="N508" s="12">
        <f t="shared" si="27"/>
        <v>24319773.5</v>
      </c>
      <c r="O508" s="93">
        <v>44156316.25</v>
      </c>
      <c r="P508" s="32">
        <v>0.2</v>
      </c>
      <c r="R508" s="2">
        <v>37540000</v>
      </c>
      <c r="S508" s="32"/>
    </row>
    <row r="509" spans="1:19" ht="24" hidden="1" customHeight="1" x14ac:dyDescent="0.2">
      <c r="A509" s="13">
        <v>496</v>
      </c>
      <c r="B509" s="14" t="s">
        <v>5</v>
      </c>
      <c r="C509" s="14" t="s">
        <v>414</v>
      </c>
      <c r="D509" s="14" t="s">
        <v>587</v>
      </c>
      <c r="E509" s="15">
        <v>251940531320001</v>
      </c>
      <c r="F509" s="13">
        <v>21</v>
      </c>
      <c r="G509" s="13">
        <v>84</v>
      </c>
      <c r="H509" s="13">
        <v>105</v>
      </c>
      <c r="I509" s="11">
        <v>32901755.208333332</v>
      </c>
      <c r="J509" s="11">
        <v>27097795.208333332</v>
      </c>
      <c r="K509" s="11">
        <v>32901755.208333332</v>
      </c>
      <c r="L509" s="11">
        <v>27097795.208333332</v>
      </c>
      <c r="M509" s="11">
        <f t="shared" si="27"/>
        <v>26321404.166666668</v>
      </c>
      <c r="N509" s="11">
        <f t="shared" si="27"/>
        <v>21678236.166666668</v>
      </c>
      <c r="O509" s="93">
        <v>39482106.25</v>
      </c>
      <c r="P509" s="32">
        <v>0.2</v>
      </c>
      <c r="R509" s="2">
        <v>29170000</v>
      </c>
      <c r="S509" s="32"/>
    </row>
    <row r="510" spans="1:19" ht="24" hidden="1" customHeight="1" x14ac:dyDescent="0.2">
      <c r="A510" s="8">
        <v>497</v>
      </c>
      <c r="B510" s="9" t="s">
        <v>5</v>
      </c>
      <c r="C510" s="9" t="s">
        <v>414</v>
      </c>
      <c r="D510" s="9" t="s">
        <v>588</v>
      </c>
      <c r="E510" s="10">
        <v>732120530100001</v>
      </c>
      <c r="F510" s="8">
        <v>45</v>
      </c>
      <c r="G510" s="8">
        <v>205</v>
      </c>
      <c r="H510" s="8">
        <v>250</v>
      </c>
      <c r="I510" s="11">
        <v>50549676.875</v>
      </c>
      <c r="J510" s="11">
        <v>45261063.541666664</v>
      </c>
      <c r="K510" s="12">
        <v>50549676.875</v>
      </c>
      <c r="L510" s="12">
        <v>45261063.541666664</v>
      </c>
      <c r="M510" s="12">
        <f t="shared" si="27"/>
        <v>40439741.5</v>
      </c>
      <c r="N510" s="12">
        <f t="shared" si="27"/>
        <v>36208850.833333336</v>
      </c>
      <c r="O510" s="93">
        <v>60659612.25</v>
      </c>
      <c r="P510" s="32">
        <v>0.2</v>
      </c>
      <c r="R510" s="2">
        <v>69500000</v>
      </c>
      <c r="S510" s="32"/>
    </row>
    <row r="511" spans="1:19" ht="24" hidden="1" customHeight="1" x14ac:dyDescent="0.2">
      <c r="A511" s="13">
        <v>498</v>
      </c>
      <c r="B511" s="14" t="s">
        <v>5</v>
      </c>
      <c r="C511" s="14" t="s">
        <v>414</v>
      </c>
      <c r="D511" s="14" t="s">
        <v>589</v>
      </c>
      <c r="E511" s="15">
        <v>251340531690011</v>
      </c>
      <c r="F511" s="13">
        <v>31</v>
      </c>
      <c r="G511" s="13">
        <v>101</v>
      </c>
      <c r="H511" s="13">
        <v>132</v>
      </c>
      <c r="I511" s="11">
        <v>40285346.875</v>
      </c>
      <c r="J511" s="11">
        <v>32331080.208333332</v>
      </c>
      <c r="K511" s="11">
        <v>40285346.875</v>
      </c>
      <c r="L511" s="11">
        <v>32331080.208333332</v>
      </c>
      <c r="M511" s="11">
        <f t="shared" si="27"/>
        <v>32228277.5</v>
      </c>
      <c r="N511" s="11">
        <f t="shared" si="27"/>
        <v>25864864.166666668</v>
      </c>
      <c r="O511" s="93">
        <v>48342416.25</v>
      </c>
      <c r="P511" s="32">
        <v>0.2</v>
      </c>
      <c r="R511" s="2">
        <v>36640000</v>
      </c>
      <c r="S511" s="32"/>
    </row>
    <row r="512" spans="1:19" ht="24" hidden="1" customHeight="1" x14ac:dyDescent="0.2">
      <c r="A512" s="8">
        <v>499</v>
      </c>
      <c r="B512" s="9" t="s">
        <v>5</v>
      </c>
      <c r="C512" s="9" t="s">
        <v>414</v>
      </c>
      <c r="D512" s="9" t="s">
        <v>590</v>
      </c>
      <c r="E512" s="10">
        <v>252140531430001</v>
      </c>
      <c r="F512" s="8">
        <v>48</v>
      </c>
      <c r="G512" s="8">
        <v>256</v>
      </c>
      <c r="H512" s="8">
        <v>304</v>
      </c>
      <c r="I512" s="11">
        <v>76722030.208333328</v>
      </c>
      <c r="J512" s="11">
        <v>68779723.541666672</v>
      </c>
      <c r="K512" s="12">
        <v>76722030.208333328</v>
      </c>
      <c r="L512" s="12">
        <v>68779723.541666672</v>
      </c>
      <c r="M512" s="12">
        <f t="shared" si="27"/>
        <v>61377624.166666664</v>
      </c>
      <c r="N512" s="12">
        <f t="shared" si="27"/>
        <v>55023778.833333343</v>
      </c>
      <c r="O512" s="93">
        <v>92066436.25</v>
      </c>
      <c r="P512" s="32">
        <v>0.2</v>
      </c>
      <c r="R512" s="2">
        <v>84570000</v>
      </c>
      <c r="S512" s="32"/>
    </row>
    <row r="513" spans="1:19" ht="24" hidden="1" customHeight="1" x14ac:dyDescent="0.2">
      <c r="A513" s="13">
        <v>500</v>
      </c>
      <c r="B513" s="14" t="s">
        <v>5</v>
      </c>
      <c r="C513" s="14" t="s">
        <v>414</v>
      </c>
      <c r="D513" s="14" t="s">
        <v>591</v>
      </c>
      <c r="E513" s="15">
        <v>251240531470001</v>
      </c>
      <c r="F513" s="13">
        <v>96</v>
      </c>
      <c r="G513" s="13">
        <v>320</v>
      </c>
      <c r="H513" s="13">
        <v>416</v>
      </c>
      <c r="I513" s="11">
        <v>112731390.20833333</v>
      </c>
      <c r="J513" s="11">
        <v>101895483.54166667</v>
      </c>
      <c r="K513" s="11">
        <v>112731390.20833333</v>
      </c>
      <c r="L513" s="11">
        <v>101895483.54166667</v>
      </c>
      <c r="M513" s="11">
        <f t="shared" si="27"/>
        <v>90185112.166666672</v>
      </c>
      <c r="N513" s="11">
        <f t="shared" si="27"/>
        <v>81516386.833333343</v>
      </c>
      <c r="O513" s="93">
        <v>135277668.25</v>
      </c>
      <c r="P513" s="32">
        <v>0.2</v>
      </c>
      <c r="R513" s="2">
        <v>115480000</v>
      </c>
      <c r="S513" s="32"/>
    </row>
    <row r="514" spans="1:19" ht="24" hidden="1" customHeight="1" x14ac:dyDescent="0.2">
      <c r="A514" s="8">
        <v>501</v>
      </c>
      <c r="B514" s="9" t="s">
        <v>5</v>
      </c>
      <c r="C514" s="9" t="s">
        <v>414</v>
      </c>
      <c r="D514" s="9" t="s">
        <v>592</v>
      </c>
      <c r="E514" s="10">
        <v>252340531510001</v>
      </c>
      <c r="F514" s="8">
        <v>16</v>
      </c>
      <c r="G514" s="8">
        <v>68</v>
      </c>
      <c r="H514" s="8">
        <v>84</v>
      </c>
      <c r="I514" s="11">
        <v>25856296.875</v>
      </c>
      <c r="J514" s="11">
        <v>19355496.875</v>
      </c>
      <c r="K514" s="12">
        <v>25856296.875</v>
      </c>
      <c r="L514" s="12">
        <v>19355496.875</v>
      </c>
      <c r="M514" s="12">
        <f t="shared" si="27"/>
        <v>20685037.5</v>
      </c>
      <c r="N514" s="12">
        <f t="shared" si="27"/>
        <v>15484397.5</v>
      </c>
      <c r="O514" s="93">
        <v>31027556.25</v>
      </c>
      <c r="P514" s="32">
        <v>0.2</v>
      </c>
      <c r="R514" s="2">
        <v>23340000</v>
      </c>
      <c r="S514" s="32"/>
    </row>
    <row r="515" spans="1:19" ht="24" hidden="1" customHeight="1" x14ac:dyDescent="0.2">
      <c r="A515" s="13">
        <v>502</v>
      </c>
      <c r="B515" s="14" t="s">
        <v>5</v>
      </c>
      <c r="C515" s="14" t="s">
        <v>414</v>
      </c>
      <c r="D515" s="14" t="s">
        <v>593</v>
      </c>
      <c r="E515" s="15">
        <v>133030531510011</v>
      </c>
      <c r="F515" s="13">
        <v>30</v>
      </c>
      <c r="G515" s="13">
        <v>34</v>
      </c>
      <c r="H515" s="13">
        <v>64</v>
      </c>
      <c r="I515" s="11">
        <v>20346496.875</v>
      </c>
      <c r="J515" s="11">
        <v>17050816.875</v>
      </c>
      <c r="K515" s="11">
        <v>20346496.875</v>
      </c>
      <c r="L515" s="11">
        <v>17050816.875</v>
      </c>
      <c r="M515" s="11">
        <f t="shared" si="27"/>
        <v>16277197.5</v>
      </c>
      <c r="N515" s="11">
        <f t="shared" si="27"/>
        <v>13640653.5</v>
      </c>
      <c r="O515" s="93">
        <v>24415796.25</v>
      </c>
      <c r="P515" s="32">
        <v>0.2</v>
      </c>
      <c r="R515" s="2">
        <v>17640000</v>
      </c>
      <c r="S515" s="32"/>
    </row>
    <row r="516" spans="1:19" ht="24" hidden="1" customHeight="1" x14ac:dyDescent="0.2">
      <c r="A516" s="8">
        <v>503</v>
      </c>
      <c r="B516" s="9" t="s">
        <v>5</v>
      </c>
      <c r="C516" s="9" t="s">
        <v>414</v>
      </c>
      <c r="D516" s="9" t="s">
        <v>594</v>
      </c>
      <c r="E516" s="10">
        <v>133020531490011</v>
      </c>
      <c r="F516" s="8">
        <v>23</v>
      </c>
      <c r="G516" s="8">
        <v>47</v>
      </c>
      <c r="H516" s="8">
        <v>70</v>
      </c>
      <c r="I516" s="11">
        <v>20325896.875</v>
      </c>
      <c r="J516" s="11">
        <v>16996590.208333332</v>
      </c>
      <c r="K516" s="12">
        <v>20325896.875</v>
      </c>
      <c r="L516" s="12">
        <v>16996590.208333332</v>
      </c>
      <c r="M516" s="12">
        <f t="shared" si="27"/>
        <v>16260717.5</v>
      </c>
      <c r="N516" s="12">
        <f t="shared" si="27"/>
        <v>13597272.166666666</v>
      </c>
      <c r="O516" s="93">
        <v>24391076.25</v>
      </c>
      <c r="P516" s="32">
        <v>0.2</v>
      </c>
      <c r="R516" s="2">
        <v>19370000</v>
      </c>
      <c r="S516" s="32"/>
    </row>
    <row r="517" spans="1:19" ht="24" hidden="1" customHeight="1" x14ac:dyDescent="0.2">
      <c r="A517" s="13">
        <v>504</v>
      </c>
      <c r="B517" s="14" t="s">
        <v>5</v>
      </c>
      <c r="C517" s="14" t="s">
        <v>414</v>
      </c>
      <c r="D517" s="14" t="s">
        <v>595</v>
      </c>
      <c r="E517" s="15">
        <v>251340531370001</v>
      </c>
      <c r="F517" s="13">
        <v>40</v>
      </c>
      <c r="G517" s="13">
        <v>180</v>
      </c>
      <c r="H517" s="13">
        <v>220</v>
      </c>
      <c r="I517" s="11">
        <v>62470463.541666664</v>
      </c>
      <c r="J517" s="11">
        <v>49620316.875</v>
      </c>
      <c r="K517" s="11">
        <v>62470463.541666664</v>
      </c>
      <c r="L517" s="11">
        <v>49620316.875</v>
      </c>
      <c r="M517" s="11">
        <f t="shared" si="27"/>
        <v>49976370.833333336</v>
      </c>
      <c r="N517" s="11">
        <f t="shared" si="27"/>
        <v>39696253.5</v>
      </c>
      <c r="O517" s="93">
        <v>74964556.25</v>
      </c>
      <c r="P517" s="32">
        <v>0.2</v>
      </c>
      <c r="R517" s="2">
        <v>61160000</v>
      </c>
      <c r="S517" s="32"/>
    </row>
    <row r="518" spans="1:19" ht="24" hidden="1" customHeight="1" x14ac:dyDescent="0.2">
      <c r="A518" s="8">
        <v>505</v>
      </c>
      <c r="B518" s="9" t="s">
        <v>5</v>
      </c>
      <c r="C518" s="9" t="s">
        <v>414</v>
      </c>
      <c r="D518" s="9" t="s">
        <v>596</v>
      </c>
      <c r="E518" s="10">
        <v>133020531400011</v>
      </c>
      <c r="F518" s="8">
        <v>10</v>
      </c>
      <c r="G518" s="8">
        <v>20</v>
      </c>
      <c r="H518" s="8">
        <v>30</v>
      </c>
      <c r="I518" s="11">
        <v>9040646.875</v>
      </c>
      <c r="J518" s="11">
        <v>7775260.208333333</v>
      </c>
      <c r="K518" s="12">
        <v>9040646.875</v>
      </c>
      <c r="L518" s="12">
        <v>7775260.208333333</v>
      </c>
      <c r="M518" s="12">
        <f t="shared" si="27"/>
        <v>7232517.5</v>
      </c>
      <c r="N518" s="12">
        <f t="shared" si="27"/>
        <v>6220208.166666667</v>
      </c>
      <c r="O518" s="93">
        <v>10848776.25</v>
      </c>
      <c r="P518" s="32">
        <v>0.2</v>
      </c>
      <c r="R518" s="2">
        <v>8300000</v>
      </c>
      <c r="S518" s="32"/>
    </row>
    <row r="519" spans="1:19" ht="24" hidden="1" customHeight="1" x14ac:dyDescent="0.2">
      <c r="A519" s="13">
        <v>506</v>
      </c>
      <c r="B519" s="14" t="s">
        <v>5</v>
      </c>
      <c r="C519" s="14" t="s">
        <v>414</v>
      </c>
      <c r="D519" s="14" t="s">
        <v>597</v>
      </c>
      <c r="E519" s="15">
        <v>235630531540011</v>
      </c>
      <c r="F519" s="13">
        <v>14</v>
      </c>
      <c r="G519" s="13">
        <v>30</v>
      </c>
      <c r="H519" s="13">
        <v>44</v>
      </c>
      <c r="I519" s="11">
        <v>14793213.541666666</v>
      </c>
      <c r="J519" s="11">
        <v>12476546.875</v>
      </c>
      <c r="K519" s="11">
        <v>14793213.541666666</v>
      </c>
      <c r="L519" s="11">
        <v>12476546.875</v>
      </c>
      <c r="M519" s="11">
        <f t="shared" si="27"/>
        <v>11834570.833333334</v>
      </c>
      <c r="N519" s="11">
        <f t="shared" si="27"/>
        <v>9981237.5</v>
      </c>
      <c r="O519" s="93">
        <v>17751856.25</v>
      </c>
      <c r="P519" s="32">
        <v>0.2</v>
      </c>
      <c r="R519" s="2">
        <v>12180000</v>
      </c>
      <c r="S519" s="32"/>
    </row>
    <row r="520" spans="1:19" ht="24" hidden="1" customHeight="1" x14ac:dyDescent="0.2">
      <c r="A520" s="8">
        <v>507</v>
      </c>
      <c r="B520" s="9" t="s">
        <v>5</v>
      </c>
      <c r="C520" s="9" t="s">
        <v>414</v>
      </c>
      <c r="D520" s="9" t="s">
        <v>598</v>
      </c>
      <c r="E520" s="10">
        <v>351240530590231</v>
      </c>
      <c r="F520" s="8">
        <v>16</v>
      </c>
      <c r="G520" s="8">
        <v>48</v>
      </c>
      <c r="H520" s="8">
        <v>64</v>
      </c>
      <c r="I520" s="11">
        <v>23468963.541666668</v>
      </c>
      <c r="J520" s="11">
        <v>19821936.875</v>
      </c>
      <c r="K520" s="12">
        <v>23468963.541666668</v>
      </c>
      <c r="L520" s="12">
        <v>19821936.875</v>
      </c>
      <c r="M520" s="12">
        <f t="shared" si="27"/>
        <v>18775170.833333336</v>
      </c>
      <c r="N520" s="12">
        <f t="shared" si="27"/>
        <v>15857549.5</v>
      </c>
      <c r="O520" s="93">
        <v>28162756.25</v>
      </c>
      <c r="P520" s="32">
        <v>0.2</v>
      </c>
      <c r="R520" s="2">
        <v>17750000</v>
      </c>
      <c r="S520" s="32"/>
    </row>
    <row r="521" spans="1:19" ht="24" hidden="1" customHeight="1" x14ac:dyDescent="0.2">
      <c r="A521" s="13">
        <v>508</v>
      </c>
      <c r="B521" s="14" t="s">
        <v>5</v>
      </c>
      <c r="C521" s="14" t="s">
        <v>414</v>
      </c>
      <c r="D521" s="14" t="s">
        <v>599</v>
      </c>
      <c r="E521" s="15" t="s">
        <v>600</v>
      </c>
      <c r="F521" s="13">
        <v>24</v>
      </c>
      <c r="G521" s="13">
        <v>56</v>
      </c>
      <c r="H521" s="13">
        <v>80</v>
      </c>
      <c r="I521" s="11">
        <v>21991200</v>
      </c>
      <c r="J521" s="11">
        <v>16767440</v>
      </c>
      <c r="K521" s="11">
        <v>21991200</v>
      </c>
      <c r="L521" s="11">
        <v>16767440</v>
      </c>
      <c r="M521" s="11">
        <f t="shared" si="27"/>
        <v>17592960</v>
      </c>
      <c r="N521" s="11">
        <f t="shared" si="27"/>
        <v>13413952</v>
      </c>
      <c r="O521" s="93">
        <v>26389440</v>
      </c>
      <c r="P521" s="32">
        <v>0.2</v>
      </c>
      <c r="R521" s="2">
        <v>22160000</v>
      </c>
      <c r="S521" s="32"/>
    </row>
    <row r="522" spans="1:19" ht="24" hidden="1" customHeight="1" x14ac:dyDescent="0.2">
      <c r="A522" s="8">
        <v>509</v>
      </c>
      <c r="B522" s="9" t="s">
        <v>5</v>
      </c>
      <c r="C522" s="9" t="s">
        <v>414</v>
      </c>
      <c r="D522" s="9" t="s">
        <v>601</v>
      </c>
      <c r="E522" s="10">
        <v>251430531550001</v>
      </c>
      <c r="F522" s="8">
        <v>51</v>
      </c>
      <c r="G522" s="8">
        <v>274</v>
      </c>
      <c r="H522" s="8">
        <v>325</v>
      </c>
      <c r="I522" s="11">
        <v>79597119.375</v>
      </c>
      <c r="J522" s="11">
        <v>67781759.375</v>
      </c>
      <c r="K522" s="12">
        <v>79597119.375</v>
      </c>
      <c r="L522" s="12">
        <v>67781759.375</v>
      </c>
      <c r="M522" s="12">
        <f t="shared" si="27"/>
        <v>63677695.5</v>
      </c>
      <c r="N522" s="12">
        <f t="shared" si="27"/>
        <v>54225407.5</v>
      </c>
      <c r="O522" s="93">
        <v>95516543.25</v>
      </c>
      <c r="P522" s="32">
        <v>0.2</v>
      </c>
      <c r="R522" s="2">
        <v>90420000</v>
      </c>
      <c r="S522" s="32"/>
    </row>
    <row r="523" spans="1:19" ht="24" hidden="1" customHeight="1" x14ac:dyDescent="0.2">
      <c r="A523" s="13">
        <v>510</v>
      </c>
      <c r="B523" s="14" t="s">
        <v>5</v>
      </c>
      <c r="C523" s="14" t="s">
        <v>414</v>
      </c>
      <c r="D523" s="14" t="s">
        <v>601</v>
      </c>
      <c r="E523" s="15" t="s">
        <v>602</v>
      </c>
      <c r="F523" s="13">
        <v>51</v>
      </c>
      <c r="G523" s="13">
        <v>274</v>
      </c>
      <c r="H523" s="13">
        <v>325</v>
      </c>
      <c r="I523" s="11">
        <v>76524240</v>
      </c>
      <c r="J523" s="11">
        <v>61552000</v>
      </c>
      <c r="K523" s="11">
        <v>76524240</v>
      </c>
      <c r="L523" s="11">
        <v>61552000</v>
      </c>
      <c r="M523" s="11">
        <f t="shared" si="27"/>
        <v>61219392</v>
      </c>
      <c r="N523" s="11">
        <f t="shared" si="27"/>
        <v>49241600</v>
      </c>
      <c r="O523" s="93">
        <v>91829088</v>
      </c>
      <c r="P523" s="32">
        <v>0.2</v>
      </c>
      <c r="R523" s="2">
        <v>90420000</v>
      </c>
      <c r="S523" s="32"/>
    </row>
    <row r="524" spans="1:19" ht="24" hidden="1" customHeight="1" x14ac:dyDescent="0.2">
      <c r="A524" s="8">
        <v>511</v>
      </c>
      <c r="B524" s="9" t="s">
        <v>5</v>
      </c>
      <c r="C524" s="9" t="s">
        <v>414</v>
      </c>
      <c r="D524" s="9" t="s">
        <v>603</v>
      </c>
      <c r="E524" s="10">
        <v>411020530010011</v>
      </c>
      <c r="F524" s="8">
        <v>3</v>
      </c>
      <c r="G524" s="8">
        <v>19</v>
      </c>
      <c r="H524" s="8">
        <v>22</v>
      </c>
      <c r="I524" s="11">
        <v>6516321.875</v>
      </c>
      <c r="J524" s="11">
        <v>5499708.541666667</v>
      </c>
      <c r="K524" s="12">
        <v>6516321.875</v>
      </c>
      <c r="L524" s="12">
        <v>5499708.541666667</v>
      </c>
      <c r="M524" s="12">
        <f t="shared" si="27"/>
        <v>5213057.5</v>
      </c>
      <c r="N524" s="12">
        <f t="shared" si="27"/>
        <v>4399766.833333334</v>
      </c>
      <c r="O524" s="93">
        <v>7819586.25</v>
      </c>
      <c r="P524" s="32">
        <v>0.2</v>
      </c>
      <c r="R524" s="2">
        <v>6120000</v>
      </c>
      <c r="S524" s="32"/>
    </row>
    <row r="525" spans="1:19" ht="24" hidden="1" customHeight="1" x14ac:dyDescent="0.2">
      <c r="A525" s="13">
        <v>512</v>
      </c>
      <c r="B525" s="14" t="s">
        <v>5</v>
      </c>
      <c r="C525" s="14" t="s">
        <v>414</v>
      </c>
      <c r="D525" s="14" t="s">
        <v>604</v>
      </c>
      <c r="E525" s="15">
        <v>351130531030061</v>
      </c>
      <c r="F525" s="13">
        <v>7</v>
      </c>
      <c r="G525" s="13">
        <v>27</v>
      </c>
      <c r="H525" s="13">
        <v>34</v>
      </c>
      <c r="I525" s="11">
        <v>11330438.541666666</v>
      </c>
      <c r="J525" s="11">
        <v>9543491.875</v>
      </c>
      <c r="K525" s="11">
        <v>11330438.541666666</v>
      </c>
      <c r="L525" s="11">
        <v>9543491.875</v>
      </c>
      <c r="M525" s="11">
        <f t="shared" si="27"/>
        <v>9064350.833333334</v>
      </c>
      <c r="N525" s="11">
        <f t="shared" si="27"/>
        <v>7634793.5</v>
      </c>
      <c r="O525" s="93">
        <v>13596526.25</v>
      </c>
      <c r="P525" s="32">
        <v>0.2</v>
      </c>
      <c r="R525" s="2">
        <v>9440000</v>
      </c>
      <c r="S525" s="32"/>
    </row>
    <row r="526" spans="1:19" ht="24" hidden="1" customHeight="1" x14ac:dyDescent="0.2">
      <c r="A526" s="8">
        <v>513</v>
      </c>
      <c r="B526" s="9" t="s">
        <v>5</v>
      </c>
      <c r="C526" s="9" t="s">
        <v>414</v>
      </c>
      <c r="D526" s="9" t="s">
        <v>605</v>
      </c>
      <c r="E526" s="10">
        <v>251340531630001</v>
      </c>
      <c r="F526" s="8">
        <v>44</v>
      </c>
      <c r="G526" s="8">
        <v>260</v>
      </c>
      <c r="H526" s="8">
        <v>304</v>
      </c>
      <c r="I526" s="11">
        <v>78562416.875</v>
      </c>
      <c r="J526" s="11">
        <v>66565163.541666664</v>
      </c>
      <c r="K526" s="12">
        <v>78562416.875</v>
      </c>
      <c r="L526" s="12">
        <v>66565163.541666664</v>
      </c>
      <c r="M526" s="12">
        <f t="shared" si="27"/>
        <v>62849933.5</v>
      </c>
      <c r="N526" s="12">
        <f t="shared" si="27"/>
        <v>53252130.833333336</v>
      </c>
      <c r="O526" s="93">
        <v>94274900.25</v>
      </c>
      <c r="P526" s="32">
        <v>0.2</v>
      </c>
      <c r="R526" s="2">
        <v>84600000</v>
      </c>
      <c r="S526" s="32"/>
    </row>
    <row r="527" spans="1:19" ht="24" hidden="1" customHeight="1" x14ac:dyDescent="0.2">
      <c r="A527" s="13">
        <v>514</v>
      </c>
      <c r="B527" s="14" t="s">
        <v>5</v>
      </c>
      <c r="C527" s="14" t="s">
        <v>414</v>
      </c>
      <c r="D527" s="14" t="s">
        <v>606</v>
      </c>
      <c r="E527" s="15">
        <v>251340531650001</v>
      </c>
      <c r="F527" s="13">
        <v>40</v>
      </c>
      <c r="G527" s="13">
        <v>360</v>
      </c>
      <c r="H527" s="13">
        <v>400</v>
      </c>
      <c r="I527" s="11">
        <v>109331136.875</v>
      </c>
      <c r="J527" s="11">
        <v>93135163.541666672</v>
      </c>
      <c r="K527" s="11">
        <v>109331136.875</v>
      </c>
      <c r="L527" s="11">
        <v>93135163.541666672</v>
      </c>
      <c r="M527" s="11">
        <f t="shared" ref="M527:N596" si="28">K527*0.8</f>
        <v>87464909.5</v>
      </c>
      <c r="N527" s="11">
        <f t="shared" si="28"/>
        <v>74508130.833333343</v>
      </c>
      <c r="O527" s="93">
        <v>131197364.25</v>
      </c>
      <c r="P527" s="32">
        <v>0.2</v>
      </c>
      <c r="R527" s="2">
        <v>111470000</v>
      </c>
      <c r="S527" s="32"/>
    </row>
    <row r="528" spans="1:19" ht="24" hidden="1" customHeight="1" x14ac:dyDescent="0.2">
      <c r="A528" s="8">
        <v>515</v>
      </c>
      <c r="B528" s="9" t="s">
        <v>5</v>
      </c>
      <c r="C528" s="9" t="s">
        <v>414</v>
      </c>
      <c r="D528" s="9" t="s">
        <v>607</v>
      </c>
      <c r="E528" s="10">
        <v>251340531680001</v>
      </c>
      <c r="F528" s="8">
        <v>28</v>
      </c>
      <c r="G528" s="8">
        <v>212</v>
      </c>
      <c r="H528" s="8">
        <v>240</v>
      </c>
      <c r="I528" s="11">
        <v>59631963.541666664</v>
      </c>
      <c r="J528" s="11">
        <v>50112496.875</v>
      </c>
      <c r="K528" s="12">
        <v>59631963.541666664</v>
      </c>
      <c r="L528" s="12">
        <v>50112496.875</v>
      </c>
      <c r="M528" s="12">
        <f t="shared" si="28"/>
        <v>47705570.833333336</v>
      </c>
      <c r="N528" s="12">
        <f t="shared" si="28"/>
        <v>40089997.5</v>
      </c>
      <c r="O528" s="93">
        <v>71558356.25</v>
      </c>
      <c r="P528" s="32">
        <v>0.2</v>
      </c>
      <c r="R528" s="2">
        <v>66850000</v>
      </c>
      <c r="S528" s="32"/>
    </row>
    <row r="529" spans="1:19" ht="24" hidden="1" customHeight="1" x14ac:dyDescent="0.2">
      <c r="A529" s="13">
        <v>516</v>
      </c>
      <c r="B529" s="14" t="s">
        <v>5</v>
      </c>
      <c r="C529" s="14" t="s">
        <v>414</v>
      </c>
      <c r="D529" s="14" t="s">
        <v>608</v>
      </c>
      <c r="E529" s="15">
        <v>251340531690001</v>
      </c>
      <c r="F529" s="13">
        <v>54</v>
      </c>
      <c r="G529" s="13">
        <v>306</v>
      </c>
      <c r="H529" s="13">
        <v>360</v>
      </c>
      <c r="I529" s="11">
        <v>97864123.541666672</v>
      </c>
      <c r="J529" s="11">
        <v>83653763.541666672</v>
      </c>
      <c r="K529" s="11">
        <v>97864123.541666672</v>
      </c>
      <c r="L529" s="11">
        <v>83653763.541666672</v>
      </c>
      <c r="M529" s="11">
        <f t="shared" si="28"/>
        <v>78291298.833333343</v>
      </c>
      <c r="N529" s="11">
        <f t="shared" si="28"/>
        <v>66923010.833333343</v>
      </c>
      <c r="O529" s="93">
        <v>117436948.25</v>
      </c>
      <c r="P529" s="32">
        <v>0.2</v>
      </c>
      <c r="R529" s="2">
        <v>100170000</v>
      </c>
      <c r="S529" s="32"/>
    </row>
    <row r="530" spans="1:19" ht="24" hidden="1" customHeight="1" x14ac:dyDescent="0.2">
      <c r="A530" s="8">
        <v>517</v>
      </c>
      <c r="B530" s="9" t="s">
        <v>5</v>
      </c>
      <c r="C530" s="9" t="s">
        <v>414</v>
      </c>
      <c r="D530" s="9" t="s">
        <v>609</v>
      </c>
      <c r="E530" s="10">
        <v>252940531750001</v>
      </c>
      <c r="F530" s="8">
        <v>23</v>
      </c>
      <c r="G530" s="8">
        <v>241</v>
      </c>
      <c r="H530" s="8">
        <v>264</v>
      </c>
      <c r="I530" s="11">
        <v>61801390.208333336</v>
      </c>
      <c r="J530" s="11">
        <v>51148096.875</v>
      </c>
      <c r="K530" s="12">
        <v>61801390.208333336</v>
      </c>
      <c r="L530" s="12">
        <v>51148096.875</v>
      </c>
      <c r="M530" s="12">
        <f t="shared" si="28"/>
        <v>49441112.166666672</v>
      </c>
      <c r="N530" s="12">
        <f t="shared" si="28"/>
        <v>40918477.5</v>
      </c>
      <c r="O530" s="93">
        <v>74161668.25</v>
      </c>
      <c r="P530" s="32">
        <v>0.2</v>
      </c>
      <c r="R530" s="2">
        <v>73590000</v>
      </c>
      <c r="S530" s="32"/>
    </row>
    <row r="531" spans="1:19" ht="24" hidden="1" customHeight="1" x14ac:dyDescent="0.2">
      <c r="A531" s="13">
        <v>518</v>
      </c>
      <c r="B531" s="14" t="s">
        <v>5</v>
      </c>
      <c r="C531" s="14" t="s">
        <v>414</v>
      </c>
      <c r="D531" s="16" t="s">
        <v>610</v>
      </c>
      <c r="E531" s="15">
        <v>121240531760001</v>
      </c>
      <c r="F531" s="13">
        <v>52</v>
      </c>
      <c r="G531" s="13">
        <v>228</v>
      </c>
      <c r="H531" s="13">
        <v>280</v>
      </c>
      <c r="I531" s="11">
        <v>66978830.208333336</v>
      </c>
      <c r="J531" s="11">
        <v>55905030.208333336</v>
      </c>
      <c r="K531" s="11">
        <v>66978830.208333336</v>
      </c>
      <c r="L531" s="11">
        <v>55905030.208333336</v>
      </c>
      <c r="M531" s="11">
        <f t="shared" si="28"/>
        <v>53583064.166666672</v>
      </c>
      <c r="N531" s="11">
        <f t="shared" si="28"/>
        <v>44724024.166666672</v>
      </c>
      <c r="O531" s="93">
        <v>80374596.25</v>
      </c>
      <c r="P531" s="32">
        <v>0.2</v>
      </c>
      <c r="R531" s="2">
        <v>77830000</v>
      </c>
      <c r="S531" s="32"/>
    </row>
    <row r="532" spans="1:19" ht="24" hidden="1" customHeight="1" x14ac:dyDescent="0.2">
      <c r="A532" s="8">
        <v>519</v>
      </c>
      <c r="B532" s="9" t="s">
        <v>5</v>
      </c>
      <c r="C532" s="9" t="s">
        <v>414</v>
      </c>
      <c r="D532" s="9" t="s">
        <v>611</v>
      </c>
      <c r="E532" s="10">
        <v>251940531800001</v>
      </c>
      <c r="F532" s="8">
        <v>268</v>
      </c>
      <c r="G532" s="8">
        <v>292</v>
      </c>
      <c r="H532" s="8">
        <v>560</v>
      </c>
      <c r="I532" s="11">
        <v>150264510.20833334</v>
      </c>
      <c r="J532" s="11">
        <v>128543163.54166667</v>
      </c>
      <c r="K532" s="12">
        <v>150264510.20833334</v>
      </c>
      <c r="L532" s="12">
        <v>128543163.54166667</v>
      </c>
      <c r="M532" s="12">
        <f t="shared" si="28"/>
        <v>120211608.16666669</v>
      </c>
      <c r="N532" s="12">
        <f t="shared" si="28"/>
        <v>102834530.83333334</v>
      </c>
      <c r="O532" s="93">
        <v>180317412.25</v>
      </c>
      <c r="P532" s="32">
        <v>0.2</v>
      </c>
      <c r="R532" s="2">
        <v>154340000</v>
      </c>
      <c r="S532" s="32"/>
    </row>
    <row r="533" spans="1:19" ht="24" hidden="1" customHeight="1" x14ac:dyDescent="0.2">
      <c r="A533" s="13">
        <v>520</v>
      </c>
      <c r="B533" s="14" t="s">
        <v>5</v>
      </c>
      <c r="C533" s="14" t="s">
        <v>414</v>
      </c>
      <c r="D533" s="14" t="s">
        <v>612</v>
      </c>
      <c r="E533" s="15">
        <v>251940531810001</v>
      </c>
      <c r="F533" s="13">
        <v>40</v>
      </c>
      <c r="G533" s="13">
        <v>240</v>
      </c>
      <c r="H533" s="13">
        <v>280</v>
      </c>
      <c r="I533" s="11">
        <v>67263070.208333328</v>
      </c>
      <c r="J533" s="11">
        <v>58579470.208333336</v>
      </c>
      <c r="K533" s="11">
        <v>67263070.208333328</v>
      </c>
      <c r="L533" s="11">
        <v>58579470.208333336</v>
      </c>
      <c r="M533" s="11">
        <f t="shared" si="28"/>
        <v>53810456.166666664</v>
      </c>
      <c r="N533" s="11">
        <f t="shared" si="28"/>
        <v>46863576.166666672</v>
      </c>
      <c r="O533" s="93">
        <v>80715684.25</v>
      </c>
      <c r="P533" s="32">
        <v>0.2</v>
      </c>
      <c r="R533" s="2">
        <v>77930000</v>
      </c>
      <c r="S533" s="32"/>
    </row>
    <row r="534" spans="1:19" ht="24" hidden="1" customHeight="1" x14ac:dyDescent="0.2">
      <c r="A534" s="8">
        <v>521</v>
      </c>
      <c r="B534" s="9" t="s">
        <v>5</v>
      </c>
      <c r="C534" s="9" t="s">
        <v>414</v>
      </c>
      <c r="D534" s="9" t="s">
        <v>613</v>
      </c>
      <c r="E534" s="10">
        <v>252940531840001</v>
      </c>
      <c r="F534" s="8">
        <v>118</v>
      </c>
      <c r="G534" s="8">
        <v>418</v>
      </c>
      <c r="H534" s="8">
        <v>536</v>
      </c>
      <c r="I534" s="11">
        <v>145399810.20833334</v>
      </c>
      <c r="J534" s="11">
        <v>124370196.875</v>
      </c>
      <c r="K534" s="12">
        <v>145399810.20833334</v>
      </c>
      <c r="L534" s="12">
        <v>124370196.875</v>
      </c>
      <c r="M534" s="12">
        <f t="shared" si="28"/>
        <v>116319848.16666669</v>
      </c>
      <c r="N534" s="12">
        <f t="shared" si="28"/>
        <v>99496157.5</v>
      </c>
      <c r="O534" s="93">
        <v>174479772.25</v>
      </c>
      <c r="P534" s="32">
        <v>0.2</v>
      </c>
      <c r="R534" s="2">
        <v>148840000</v>
      </c>
      <c r="S534" s="32"/>
    </row>
    <row r="535" spans="1:19" ht="24" hidden="1" customHeight="1" x14ac:dyDescent="0.2">
      <c r="A535" s="13">
        <v>522</v>
      </c>
      <c r="B535" s="14" t="s">
        <v>5</v>
      </c>
      <c r="C535" s="14" t="s">
        <v>414</v>
      </c>
      <c r="D535" s="14" t="s">
        <v>614</v>
      </c>
      <c r="E535" s="15">
        <v>251940531850001</v>
      </c>
      <c r="F535" s="13">
        <v>56</v>
      </c>
      <c r="G535" s="13">
        <v>264</v>
      </c>
      <c r="H535" s="13">
        <v>320</v>
      </c>
      <c r="I535" s="11">
        <v>78616896.875</v>
      </c>
      <c r="J535" s="11">
        <v>66006363.541666664</v>
      </c>
      <c r="K535" s="11">
        <v>78616896.875</v>
      </c>
      <c r="L535" s="11">
        <v>66006363.541666664</v>
      </c>
      <c r="M535" s="11">
        <f t="shared" si="28"/>
        <v>62893517.5</v>
      </c>
      <c r="N535" s="11">
        <f t="shared" si="28"/>
        <v>52805090.833333336</v>
      </c>
      <c r="O535" s="93">
        <v>94340276.25</v>
      </c>
      <c r="P535" s="32">
        <v>0.2</v>
      </c>
      <c r="R535" s="2">
        <v>88980000</v>
      </c>
      <c r="S535" s="32"/>
    </row>
    <row r="536" spans="1:19" ht="24" hidden="1" customHeight="1" x14ac:dyDescent="0.2">
      <c r="A536" s="8">
        <v>523</v>
      </c>
      <c r="B536" s="9" t="s">
        <v>5</v>
      </c>
      <c r="C536" s="9" t="s">
        <v>414</v>
      </c>
      <c r="D536" s="9" t="s">
        <v>615</v>
      </c>
      <c r="E536" s="10">
        <v>252340530600011</v>
      </c>
      <c r="F536" s="8">
        <v>23</v>
      </c>
      <c r="G536" s="8">
        <v>41</v>
      </c>
      <c r="H536" s="8">
        <v>64</v>
      </c>
      <c r="I536" s="11">
        <v>24200163.541666668</v>
      </c>
      <c r="J536" s="11">
        <v>20672870.208333332</v>
      </c>
      <c r="K536" s="12">
        <v>24200163.541666668</v>
      </c>
      <c r="L536" s="12">
        <v>20672870.208333332</v>
      </c>
      <c r="M536" s="12">
        <f t="shared" si="28"/>
        <v>19360130.833333336</v>
      </c>
      <c r="N536" s="12">
        <f t="shared" si="28"/>
        <v>16538296.166666666</v>
      </c>
      <c r="O536" s="93">
        <v>29040196.25</v>
      </c>
      <c r="P536" s="32">
        <v>0.2</v>
      </c>
      <c r="R536" s="2">
        <v>17700000</v>
      </c>
      <c r="S536" s="32"/>
    </row>
    <row r="537" spans="1:19" ht="24" hidden="1" customHeight="1" x14ac:dyDescent="0.2">
      <c r="A537" s="13">
        <v>524</v>
      </c>
      <c r="B537" s="14" t="s">
        <v>5</v>
      </c>
      <c r="C537" s="14" t="s">
        <v>414</v>
      </c>
      <c r="D537" s="14" t="s">
        <v>616</v>
      </c>
      <c r="E537" s="15">
        <v>311930531880001</v>
      </c>
      <c r="F537" s="13">
        <v>50</v>
      </c>
      <c r="G537" s="13">
        <v>72</v>
      </c>
      <c r="H537" s="13">
        <v>122</v>
      </c>
      <c r="I537" s="11">
        <v>34952013.541666664</v>
      </c>
      <c r="J537" s="11">
        <v>28753586.875</v>
      </c>
      <c r="K537" s="11">
        <v>34952013.541666664</v>
      </c>
      <c r="L537" s="11">
        <v>28753586.875</v>
      </c>
      <c r="M537" s="11">
        <f t="shared" si="28"/>
        <v>27961610.833333332</v>
      </c>
      <c r="N537" s="11">
        <f t="shared" si="28"/>
        <v>23002869.5</v>
      </c>
      <c r="O537" s="93">
        <v>41942416.25</v>
      </c>
      <c r="P537" s="32">
        <v>0.2</v>
      </c>
      <c r="R537" s="2">
        <v>33690000</v>
      </c>
      <c r="S537" s="32"/>
    </row>
    <row r="538" spans="1:19" ht="24" hidden="1" customHeight="1" x14ac:dyDescent="0.2">
      <c r="A538" s="8">
        <v>525</v>
      </c>
      <c r="B538" s="9" t="s">
        <v>5</v>
      </c>
      <c r="C538" s="9" t="s">
        <v>414</v>
      </c>
      <c r="D538" s="9" t="s">
        <v>617</v>
      </c>
      <c r="E538" s="10">
        <v>251230531890001</v>
      </c>
      <c r="F538" s="8">
        <v>31</v>
      </c>
      <c r="G538" s="8">
        <v>59</v>
      </c>
      <c r="H538" s="8">
        <v>90</v>
      </c>
      <c r="I538" s="11">
        <v>24779513.541666668</v>
      </c>
      <c r="J538" s="11">
        <v>20054966.875</v>
      </c>
      <c r="K538" s="12">
        <v>24779513.541666668</v>
      </c>
      <c r="L538" s="12">
        <v>20054966.875</v>
      </c>
      <c r="M538" s="12">
        <f t="shared" si="28"/>
        <v>19823610.833333336</v>
      </c>
      <c r="N538" s="12">
        <f t="shared" si="28"/>
        <v>16043973.5</v>
      </c>
      <c r="O538" s="93">
        <v>29735416.25</v>
      </c>
      <c r="P538" s="32">
        <v>0.2</v>
      </c>
      <c r="R538" s="2">
        <v>24900000</v>
      </c>
      <c r="S538" s="32"/>
    </row>
    <row r="539" spans="1:19" ht="24" hidden="1" customHeight="1" x14ac:dyDescent="0.2">
      <c r="A539" s="13">
        <v>526</v>
      </c>
      <c r="B539" s="14" t="s">
        <v>5</v>
      </c>
      <c r="C539" s="14" t="s">
        <v>414</v>
      </c>
      <c r="D539" s="14" t="s">
        <v>618</v>
      </c>
      <c r="E539" s="15">
        <v>252340531510011</v>
      </c>
      <c r="F539" s="13">
        <v>18</v>
      </c>
      <c r="G539" s="13">
        <v>65</v>
      </c>
      <c r="H539" s="13">
        <v>83</v>
      </c>
      <c r="I539" s="11">
        <v>24647296.875</v>
      </c>
      <c r="J539" s="11">
        <v>20118496.874999996</v>
      </c>
      <c r="K539" s="11">
        <v>24647296.875</v>
      </c>
      <c r="L539" s="11">
        <v>20118496.874999996</v>
      </c>
      <c r="M539" s="11">
        <f t="shared" si="28"/>
        <v>19717837.5</v>
      </c>
      <c r="N539" s="11">
        <f t="shared" si="28"/>
        <v>16094797.499999998</v>
      </c>
      <c r="O539" s="93">
        <v>29576756.25</v>
      </c>
      <c r="P539" s="32">
        <v>0.2</v>
      </c>
      <c r="R539" s="2">
        <v>23050000</v>
      </c>
      <c r="S539" s="32"/>
    </row>
    <row r="540" spans="1:19" ht="24" hidden="1" customHeight="1" x14ac:dyDescent="0.2">
      <c r="A540" s="8">
        <v>527</v>
      </c>
      <c r="B540" s="9" t="s">
        <v>5</v>
      </c>
      <c r="C540" s="9" t="s">
        <v>414</v>
      </c>
      <c r="D540" s="9" t="s">
        <v>619</v>
      </c>
      <c r="E540" s="10">
        <v>351240530590251</v>
      </c>
      <c r="F540" s="8">
        <v>16</v>
      </c>
      <c r="G540" s="8">
        <v>48</v>
      </c>
      <c r="H540" s="8">
        <v>64</v>
      </c>
      <c r="I540" s="11">
        <v>21928163.541666668</v>
      </c>
      <c r="J540" s="11">
        <v>18266736.875</v>
      </c>
      <c r="K540" s="12">
        <v>21928163.541666668</v>
      </c>
      <c r="L540" s="12">
        <v>18266736.875</v>
      </c>
      <c r="M540" s="12">
        <f t="shared" si="28"/>
        <v>17542530.833333336</v>
      </c>
      <c r="N540" s="12">
        <f t="shared" si="28"/>
        <v>14613389.5</v>
      </c>
      <c r="O540" s="93">
        <v>26313796.25</v>
      </c>
      <c r="P540" s="32">
        <v>0.2</v>
      </c>
      <c r="R540" s="2">
        <v>17750000</v>
      </c>
      <c r="S540" s="32"/>
    </row>
    <row r="541" spans="1:19" ht="24" hidden="1" customHeight="1" x14ac:dyDescent="0.2">
      <c r="A541" s="13">
        <v>528</v>
      </c>
      <c r="B541" s="14" t="s">
        <v>5</v>
      </c>
      <c r="C541" s="14" t="s">
        <v>414</v>
      </c>
      <c r="D541" s="14" t="s">
        <v>620</v>
      </c>
      <c r="E541" s="15">
        <v>252940530590321</v>
      </c>
      <c r="F541" s="13">
        <v>16</v>
      </c>
      <c r="G541" s="13">
        <v>48</v>
      </c>
      <c r="H541" s="13">
        <v>64</v>
      </c>
      <c r="I541" s="11">
        <v>21764963.541666668</v>
      </c>
      <c r="J541" s="11">
        <v>18226416.875</v>
      </c>
      <c r="K541" s="11">
        <v>21764963.541666668</v>
      </c>
      <c r="L541" s="11">
        <v>18226416.875</v>
      </c>
      <c r="M541" s="11">
        <f t="shared" si="28"/>
        <v>17411970.833333336</v>
      </c>
      <c r="N541" s="11">
        <f t="shared" si="28"/>
        <v>14581133.5</v>
      </c>
      <c r="O541" s="93">
        <v>26117956.25</v>
      </c>
      <c r="P541" s="32">
        <v>0.2</v>
      </c>
      <c r="R541" s="2">
        <v>17750000</v>
      </c>
      <c r="S541" s="32"/>
    </row>
    <row r="542" spans="1:19" ht="24" hidden="1" customHeight="1" x14ac:dyDescent="0.2">
      <c r="A542" s="8">
        <v>529</v>
      </c>
      <c r="B542" s="9" t="s">
        <v>5</v>
      </c>
      <c r="C542" s="9" t="s">
        <v>621</v>
      </c>
      <c r="D542" s="9" t="s">
        <v>622</v>
      </c>
      <c r="E542" s="10">
        <v>511320550100091</v>
      </c>
      <c r="F542" s="8">
        <v>10</v>
      </c>
      <c r="G542" s="8">
        <v>14</v>
      </c>
      <c r="H542" s="8">
        <v>24</v>
      </c>
      <c r="I542" s="11">
        <v>5092480</v>
      </c>
      <c r="J542" s="11">
        <v>4495813.333333333</v>
      </c>
      <c r="K542" s="12">
        <v>5092480</v>
      </c>
      <c r="L542" s="12">
        <v>4495813.333333333</v>
      </c>
      <c r="M542" s="12">
        <f t="shared" si="28"/>
        <v>4073984</v>
      </c>
      <c r="N542" s="12">
        <f t="shared" si="28"/>
        <v>3596650.6666666665</v>
      </c>
      <c r="O542" s="93">
        <v>6620224</v>
      </c>
      <c r="P542" s="32">
        <v>0.3</v>
      </c>
      <c r="R542" s="2">
        <v>6620000</v>
      </c>
      <c r="S542" s="32"/>
    </row>
    <row r="543" spans="1:19" ht="24" hidden="1" customHeight="1" x14ac:dyDescent="0.2">
      <c r="A543" s="13">
        <v>530</v>
      </c>
      <c r="B543" s="14" t="s">
        <v>5</v>
      </c>
      <c r="C543" s="14" t="s">
        <v>621</v>
      </c>
      <c r="D543" s="14" t="s">
        <v>623</v>
      </c>
      <c r="E543" s="15">
        <v>511320550060041</v>
      </c>
      <c r="F543" s="13">
        <v>33</v>
      </c>
      <c r="G543" s="13">
        <v>60</v>
      </c>
      <c r="H543" s="13">
        <v>93</v>
      </c>
      <c r="I543" s="11">
        <v>19189280</v>
      </c>
      <c r="J543" s="11">
        <v>17078426.666666668</v>
      </c>
      <c r="K543" s="11">
        <v>19189280</v>
      </c>
      <c r="L543" s="11">
        <v>17078426.666666668</v>
      </c>
      <c r="M543" s="11">
        <f t="shared" si="28"/>
        <v>15351424</v>
      </c>
      <c r="N543" s="11">
        <f t="shared" si="28"/>
        <v>13662741.333333336</v>
      </c>
      <c r="O543" s="93">
        <v>24946064</v>
      </c>
      <c r="P543" s="32">
        <v>0.3</v>
      </c>
      <c r="R543" s="2">
        <v>25720000</v>
      </c>
      <c r="S543" s="32"/>
    </row>
    <row r="544" spans="1:19" ht="24" hidden="1" customHeight="1" x14ac:dyDescent="0.2">
      <c r="A544" s="8">
        <v>531</v>
      </c>
      <c r="B544" s="9" t="s">
        <v>5</v>
      </c>
      <c r="C544" s="9" t="s">
        <v>621</v>
      </c>
      <c r="D544" s="9" t="s">
        <v>624</v>
      </c>
      <c r="E544" s="10">
        <v>511320550060031</v>
      </c>
      <c r="F544" s="8">
        <v>33</v>
      </c>
      <c r="G544" s="8">
        <v>60</v>
      </c>
      <c r="H544" s="8">
        <v>93</v>
      </c>
      <c r="I544" s="11">
        <v>19189280</v>
      </c>
      <c r="J544" s="11">
        <v>17078426.666666668</v>
      </c>
      <c r="K544" s="12">
        <v>19189280</v>
      </c>
      <c r="L544" s="12">
        <v>17078426.666666668</v>
      </c>
      <c r="M544" s="12">
        <f t="shared" si="28"/>
        <v>15351424</v>
      </c>
      <c r="N544" s="12">
        <f t="shared" si="28"/>
        <v>13662741.333333336</v>
      </c>
      <c r="O544" s="93">
        <v>24946064</v>
      </c>
      <c r="P544" s="32">
        <v>0.3</v>
      </c>
      <c r="R544" s="2">
        <v>25720000</v>
      </c>
      <c r="S544" s="32"/>
    </row>
    <row r="545" spans="1:19" ht="24" hidden="1" customHeight="1" x14ac:dyDescent="0.2">
      <c r="A545" s="13">
        <v>532</v>
      </c>
      <c r="B545" s="14" t="s">
        <v>5</v>
      </c>
      <c r="C545" s="14" t="s">
        <v>621</v>
      </c>
      <c r="D545" s="14" t="s">
        <v>625</v>
      </c>
      <c r="E545" s="15">
        <v>511320550060021</v>
      </c>
      <c r="F545" s="13">
        <v>36</v>
      </c>
      <c r="G545" s="13">
        <v>60</v>
      </c>
      <c r="H545" s="13">
        <v>96</v>
      </c>
      <c r="I545" s="11">
        <v>19763360</v>
      </c>
      <c r="J545" s="11">
        <v>17768506.666666668</v>
      </c>
      <c r="K545" s="11">
        <v>19763360</v>
      </c>
      <c r="L545" s="11">
        <v>17768506.666666668</v>
      </c>
      <c r="M545" s="11">
        <f t="shared" si="28"/>
        <v>15810688</v>
      </c>
      <c r="N545" s="11">
        <f t="shared" si="28"/>
        <v>14214805.333333336</v>
      </c>
      <c r="O545" s="93">
        <v>25692368</v>
      </c>
      <c r="P545" s="32">
        <v>0.3</v>
      </c>
      <c r="R545" s="2">
        <v>26530000</v>
      </c>
      <c r="S545" s="32"/>
    </row>
    <row r="546" spans="1:19" ht="24" hidden="1" customHeight="1" x14ac:dyDescent="0.2">
      <c r="A546" s="8">
        <v>533</v>
      </c>
      <c r="B546" s="9" t="s">
        <v>5</v>
      </c>
      <c r="C546" s="9" t="s">
        <v>621</v>
      </c>
      <c r="D546" s="9" t="s">
        <v>626</v>
      </c>
      <c r="E546" s="10">
        <v>511320550060091</v>
      </c>
      <c r="F546" s="8">
        <v>83</v>
      </c>
      <c r="G546" s="8">
        <v>147</v>
      </c>
      <c r="H546" s="8">
        <v>230</v>
      </c>
      <c r="I546" s="11">
        <v>54840720</v>
      </c>
      <c r="J546" s="11">
        <v>47990440</v>
      </c>
      <c r="K546" s="12">
        <v>54840720</v>
      </c>
      <c r="L546" s="12">
        <v>47990440</v>
      </c>
      <c r="M546" s="12">
        <f t="shared" si="28"/>
        <v>43872576</v>
      </c>
      <c r="N546" s="12">
        <f t="shared" si="28"/>
        <v>38392352</v>
      </c>
      <c r="O546" s="93">
        <v>71292936</v>
      </c>
      <c r="P546" s="32">
        <v>0.3</v>
      </c>
      <c r="R546" s="2">
        <v>63610000</v>
      </c>
      <c r="S546" s="32"/>
    </row>
    <row r="547" spans="1:19" ht="24" hidden="1" customHeight="1" x14ac:dyDescent="0.2">
      <c r="A547" s="13">
        <v>534</v>
      </c>
      <c r="B547" s="14" t="s">
        <v>5</v>
      </c>
      <c r="C547" s="14" t="s">
        <v>621</v>
      </c>
      <c r="D547" s="14" t="s">
        <v>627</v>
      </c>
      <c r="E547" s="15">
        <v>511320550100041</v>
      </c>
      <c r="F547" s="13">
        <v>15</v>
      </c>
      <c r="G547" s="13">
        <v>55</v>
      </c>
      <c r="H547" s="13">
        <v>70</v>
      </c>
      <c r="I547" s="11">
        <v>14530400</v>
      </c>
      <c r="J547" s="11">
        <v>13050026.666666666</v>
      </c>
      <c r="K547" s="11">
        <v>14530400</v>
      </c>
      <c r="L547" s="11">
        <v>13050026.666666666</v>
      </c>
      <c r="M547" s="11">
        <f t="shared" si="28"/>
        <v>11624320</v>
      </c>
      <c r="N547" s="11">
        <f t="shared" si="28"/>
        <v>10440021.333333334</v>
      </c>
      <c r="O547" s="93">
        <v>18889520</v>
      </c>
      <c r="P547" s="32">
        <v>0.3</v>
      </c>
      <c r="R547" s="2">
        <v>19440000</v>
      </c>
      <c r="S547" s="32"/>
    </row>
    <row r="548" spans="1:19" ht="24" hidden="1" customHeight="1" x14ac:dyDescent="0.2">
      <c r="A548" s="8">
        <v>535</v>
      </c>
      <c r="B548" s="9" t="s">
        <v>5</v>
      </c>
      <c r="C548" s="9" t="s">
        <v>621</v>
      </c>
      <c r="D548" s="9" t="s">
        <v>628</v>
      </c>
      <c r="E548" s="10">
        <v>511320550100071</v>
      </c>
      <c r="F548" s="8">
        <v>21</v>
      </c>
      <c r="G548" s="8">
        <v>59</v>
      </c>
      <c r="H548" s="8">
        <v>80</v>
      </c>
      <c r="I548" s="11">
        <v>16514880</v>
      </c>
      <c r="J548" s="11">
        <v>14824240</v>
      </c>
      <c r="K548" s="12">
        <v>16514880</v>
      </c>
      <c r="L548" s="12">
        <v>14824240</v>
      </c>
      <c r="M548" s="12">
        <f t="shared" si="28"/>
        <v>13211904</v>
      </c>
      <c r="N548" s="12">
        <f t="shared" si="28"/>
        <v>11859392</v>
      </c>
      <c r="O548" s="93">
        <v>21469344</v>
      </c>
      <c r="P548" s="32">
        <v>0.3</v>
      </c>
      <c r="R548" s="2">
        <v>22180000</v>
      </c>
      <c r="S548" s="32"/>
    </row>
    <row r="549" spans="1:19" ht="24" hidden="1" customHeight="1" x14ac:dyDescent="0.2">
      <c r="A549" s="13">
        <v>536</v>
      </c>
      <c r="B549" s="14" t="s">
        <v>5</v>
      </c>
      <c r="C549" s="14" t="s">
        <v>621</v>
      </c>
      <c r="D549" s="14" t="s">
        <v>629</v>
      </c>
      <c r="E549" s="15">
        <v>511320550080011</v>
      </c>
      <c r="F549" s="13">
        <v>35</v>
      </c>
      <c r="G549" s="13">
        <v>75</v>
      </c>
      <c r="H549" s="13">
        <v>110</v>
      </c>
      <c r="I549" s="11">
        <v>22891360</v>
      </c>
      <c r="J549" s="11">
        <v>20713093.333333332</v>
      </c>
      <c r="K549" s="11">
        <v>22891360</v>
      </c>
      <c r="L549" s="11">
        <v>20713093.333333332</v>
      </c>
      <c r="M549" s="11">
        <f t="shared" si="28"/>
        <v>18313088</v>
      </c>
      <c r="N549" s="11">
        <f t="shared" si="28"/>
        <v>16570474.666666666</v>
      </c>
      <c r="O549" s="93">
        <v>29758768</v>
      </c>
      <c r="P549" s="32">
        <v>0.3</v>
      </c>
      <c r="R549" s="2">
        <v>30460000</v>
      </c>
      <c r="S549" s="32"/>
    </row>
    <row r="550" spans="1:19" ht="24" hidden="1" customHeight="1" x14ac:dyDescent="0.2">
      <c r="A550" s="8">
        <v>537</v>
      </c>
      <c r="B550" s="9" t="s">
        <v>5</v>
      </c>
      <c r="C550" s="9" t="s">
        <v>621</v>
      </c>
      <c r="D550" s="9" t="s">
        <v>630</v>
      </c>
      <c r="E550" s="10">
        <v>511320550170001</v>
      </c>
      <c r="F550" s="8">
        <v>51</v>
      </c>
      <c r="G550" s="8">
        <v>99</v>
      </c>
      <c r="H550" s="8">
        <v>150</v>
      </c>
      <c r="I550" s="11">
        <v>34484880</v>
      </c>
      <c r="J550" s="11">
        <v>31577840</v>
      </c>
      <c r="K550" s="12">
        <v>34484880</v>
      </c>
      <c r="L550" s="12">
        <v>31577840</v>
      </c>
      <c r="M550" s="12">
        <f t="shared" si="28"/>
        <v>27587904</v>
      </c>
      <c r="N550" s="12">
        <f t="shared" si="28"/>
        <v>25262272</v>
      </c>
      <c r="O550" s="93">
        <v>44830344</v>
      </c>
      <c r="P550" s="32">
        <v>0.3</v>
      </c>
      <c r="R550" s="2">
        <v>41510000</v>
      </c>
      <c r="S550" s="32"/>
    </row>
    <row r="551" spans="1:19" ht="24" hidden="1" customHeight="1" x14ac:dyDescent="0.2">
      <c r="A551" s="13">
        <v>538</v>
      </c>
      <c r="B551" s="14" t="s">
        <v>5</v>
      </c>
      <c r="C551" s="14" t="s">
        <v>621</v>
      </c>
      <c r="D551" s="14" t="s">
        <v>631</v>
      </c>
      <c r="E551" s="15">
        <v>511320550060001</v>
      </c>
      <c r="F551" s="13">
        <v>49</v>
      </c>
      <c r="G551" s="13">
        <v>91</v>
      </c>
      <c r="H551" s="13">
        <v>140</v>
      </c>
      <c r="I551" s="11">
        <v>28856960</v>
      </c>
      <c r="J551" s="11">
        <v>25794586.666666668</v>
      </c>
      <c r="K551" s="11">
        <v>28856960</v>
      </c>
      <c r="L551" s="11">
        <v>25794586.666666668</v>
      </c>
      <c r="M551" s="11">
        <f t="shared" si="28"/>
        <v>23085568</v>
      </c>
      <c r="N551" s="11">
        <f t="shared" si="28"/>
        <v>20635669.333333336</v>
      </c>
      <c r="O551" s="93">
        <v>37514048</v>
      </c>
      <c r="P551" s="32">
        <v>0.3</v>
      </c>
      <c r="R551" s="2">
        <v>38730000</v>
      </c>
      <c r="S551" s="32"/>
    </row>
    <row r="552" spans="1:19" ht="24" hidden="1" customHeight="1" x14ac:dyDescent="0.2">
      <c r="A552" s="8">
        <v>539</v>
      </c>
      <c r="B552" s="9" t="s">
        <v>5</v>
      </c>
      <c r="C552" s="9" t="s">
        <v>621</v>
      </c>
      <c r="D552" s="9" t="s">
        <v>632</v>
      </c>
      <c r="E552" s="10">
        <v>511320550080001</v>
      </c>
      <c r="F552" s="8">
        <v>156</v>
      </c>
      <c r="G552" s="8">
        <v>232</v>
      </c>
      <c r="H552" s="8">
        <v>388</v>
      </c>
      <c r="I552" s="11">
        <v>53957889.333333336</v>
      </c>
      <c r="J552" s="11">
        <v>46821786.199999996</v>
      </c>
      <c r="K552" s="12">
        <f>I552+(I552*0.05)</f>
        <v>56655783.800000004</v>
      </c>
      <c r="L552" s="12">
        <f>J552+(J552*0.05)</f>
        <v>49162875.509999998</v>
      </c>
      <c r="M552" s="12">
        <f t="shared" si="28"/>
        <v>45324627.040000007</v>
      </c>
      <c r="N552" s="12">
        <f t="shared" si="28"/>
        <v>39330300.408</v>
      </c>
      <c r="O552" s="93">
        <v>73652518.939999998</v>
      </c>
      <c r="P552" s="32">
        <v>0.3</v>
      </c>
      <c r="R552" s="2">
        <v>107170000</v>
      </c>
      <c r="S552" s="32"/>
    </row>
    <row r="553" spans="1:19" ht="24" hidden="1" customHeight="1" x14ac:dyDescent="0.2">
      <c r="A553" s="13">
        <v>540</v>
      </c>
      <c r="B553" s="14" t="s">
        <v>5</v>
      </c>
      <c r="C553" s="14" t="s">
        <v>621</v>
      </c>
      <c r="D553" s="14" t="s">
        <v>633</v>
      </c>
      <c r="E553" s="15">
        <v>511320550100001</v>
      </c>
      <c r="F553" s="13">
        <v>113</v>
      </c>
      <c r="G553" s="13">
        <v>217</v>
      </c>
      <c r="H553" s="13">
        <v>330</v>
      </c>
      <c r="I553" s="11">
        <v>49054744.333333336</v>
      </c>
      <c r="J553" s="11">
        <v>42891892.533333331</v>
      </c>
      <c r="K553" s="11">
        <f t="shared" ref="K553:L555" si="29">I553+(I553*0.05)</f>
        <v>51507481.550000004</v>
      </c>
      <c r="L553" s="11">
        <f t="shared" si="29"/>
        <v>45036487.159999996</v>
      </c>
      <c r="M553" s="11">
        <f t="shared" si="28"/>
        <v>41205985.24000001</v>
      </c>
      <c r="N553" s="11">
        <f t="shared" si="28"/>
        <v>36029189.728</v>
      </c>
      <c r="O553" s="93">
        <v>66959726.015000001</v>
      </c>
      <c r="P553" s="32">
        <v>0.3</v>
      </c>
      <c r="R553" s="2">
        <v>91310000</v>
      </c>
      <c r="S553" s="32"/>
    </row>
    <row r="554" spans="1:19" ht="24" hidden="1" customHeight="1" x14ac:dyDescent="0.2">
      <c r="A554" s="8">
        <v>541</v>
      </c>
      <c r="B554" s="9" t="s">
        <v>5</v>
      </c>
      <c r="C554" s="9" t="s">
        <v>621</v>
      </c>
      <c r="D554" s="9" t="s">
        <v>634</v>
      </c>
      <c r="E554" s="10">
        <v>511320550010001</v>
      </c>
      <c r="F554" s="8">
        <v>24</v>
      </c>
      <c r="G554" s="8">
        <v>84</v>
      </c>
      <c r="H554" s="8">
        <v>108</v>
      </c>
      <c r="I554" s="11">
        <v>24185110</v>
      </c>
      <c r="J554" s="11">
        <v>22186279.333333332</v>
      </c>
      <c r="K554" s="12">
        <f t="shared" si="29"/>
        <v>25394365.5</v>
      </c>
      <c r="L554" s="12">
        <f t="shared" si="29"/>
        <v>23295593.299999997</v>
      </c>
      <c r="M554" s="12">
        <f t="shared" si="28"/>
        <v>20315492.400000002</v>
      </c>
      <c r="N554" s="12">
        <f t="shared" si="28"/>
        <v>18636474.639999997</v>
      </c>
      <c r="O554" s="93">
        <v>33012675.149999999</v>
      </c>
      <c r="P554" s="32">
        <v>0.3</v>
      </c>
      <c r="R554" s="2">
        <v>29990000</v>
      </c>
      <c r="S554" s="32"/>
    </row>
    <row r="555" spans="1:19" ht="24" hidden="1" customHeight="1" x14ac:dyDescent="0.2">
      <c r="A555" s="13">
        <v>542</v>
      </c>
      <c r="B555" s="14" t="s">
        <v>5</v>
      </c>
      <c r="C555" s="14" t="s">
        <v>621</v>
      </c>
      <c r="D555" s="14" t="s">
        <v>635</v>
      </c>
      <c r="E555" s="15" t="s">
        <v>636</v>
      </c>
      <c r="F555" s="13">
        <v>76</v>
      </c>
      <c r="G555" s="13">
        <v>64</v>
      </c>
      <c r="H555" s="13">
        <v>140</v>
      </c>
      <c r="I555" s="11">
        <v>28024800</v>
      </c>
      <c r="J555" s="11">
        <v>25379520</v>
      </c>
      <c r="K555" s="11">
        <f t="shared" si="29"/>
        <v>29426040</v>
      </c>
      <c r="L555" s="11">
        <f t="shared" si="29"/>
        <v>26648496</v>
      </c>
      <c r="M555" s="11">
        <f t="shared" si="28"/>
        <v>23540832</v>
      </c>
      <c r="N555" s="11">
        <f t="shared" si="28"/>
        <v>21318796.800000001</v>
      </c>
      <c r="O555" s="93">
        <v>38253852</v>
      </c>
      <c r="P555" s="32">
        <v>0.3</v>
      </c>
      <c r="R555" s="2">
        <v>38510000</v>
      </c>
      <c r="S555" s="32"/>
    </row>
    <row r="556" spans="1:19" ht="24" hidden="1" customHeight="1" x14ac:dyDescent="0.2">
      <c r="A556" s="8">
        <v>543</v>
      </c>
      <c r="B556" s="9" t="s">
        <v>5</v>
      </c>
      <c r="C556" s="9" t="s">
        <v>621</v>
      </c>
      <c r="D556" s="9" t="s">
        <v>637</v>
      </c>
      <c r="E556" s="10">
        <v>511320550150001</v>
      </c>
      <c r="F556" s="8">
        <v>30</v>
      </c>
      <c r="G556" s="8">
        <v>90</v>
      </c>
      <c r="H556" s="8">
        <v>120</v>
      </c>
      <c r="I556" s="11">
        <v>25691885.333333332</v>
      </c>
      <c r="J556" s="11">
        <v>23431538.466666669</v>
      </c>
      <c r="K556" s="12">
        <v>25691885.333333332</v>
      </c>
      <c r="L556" s="12">
        <v>23431538.466666669</v>
      </c>
      <c r="M556" s="12">
        <f t="shared" si="28"/>
        <v>20553508.266666666</v>
      </c>
      <c r="N556" s="12">
        <f t="shared" si="28"/>
        <v>18745230.773333337</v>
      </c>
      <c r="O556" s="93">
        <v>33399450.93333333</v>
      </c>
      <c r="P556" s="32">
        <v>0.3</v>
      </c>
      <c r="R556" s="2">
        <v>33290000</v>
      </c>
      <c r="S556" s="32"/>
    </row>
    <row r="557" spans="1:19" ht="24" hidden="1" customHeight="1" x14ac:dyDescent="0.2">
      <c r="A557" s="13">
        <v>544</v>
      </c>
      <c r="B557" s="14" t="s">
        <v>5</v>
      </c>
      <c r="C557" s="14" t="s">
        <v>621</v>
      </c>
      <c r="D557" s="14" t="s">
        <v>638</v>
      </c>
      <c r="E557" s="15">
        <v>511320550070001</v>
      </c>
      <c r="F557" s="13">
        <v>97</v>
      </c>
      <c r="G557" s="13">
        <v>183</v>
      </c>
      <c r="H557" s="13">
        <v>280</v>
      </c>
      <c r="I557" s="11">
        <v>42898238</v>
      </c>
      <c r="J557" s="11">
        <v>37565713.466666669</v>
      </c>
      <c r="K557" s="11">
        <f>I557+(I557*0.05)</f>
        <v>45043149.899999999</v>
      </c>
      <c r="L557" s="11">
        <f>J557+(J557*0.05)</f>
        <v>39443999.140000001</v>
      </c>
      <c r="M557" s="11">
        <f t="shared" si="28"/>
        <v>36034519.920000002</v>
      </c>
      <c r="N557" s="11">
        <f t="shared" si="28"/>
        <v>31555199.312000003</v>
      </c>
      <c r="O557" s="93">
        <v>58556094.869999997</v>
      </c>
      <c r="P557" s="32">
        <v>0.3</v>
      </c>
      <c r="R557" s="2">
        <v>77470000</v>
      </c>
      <c r="S557" s="32"/>
    </row>
    <row r="558" spans="1:19" ht="24" hidden="1" customHeight="1" x14ac:dyDescent="0.2">
      <c r="A558" s="8">
        <v>545</v>
      </c>
      <c r="B558" s="9" t="s">
        <v>5</v>
      </c>
      <c r="C558" s="9" t="s">
        <v>621</v>
      </c>
      <c r="D558" s="9" t="s">
        <v>639</v>
      </c>
      <c r="E558" s="10">
        <v>511320550100081</v>
      </c>
      <c r="F558" s="8">
        <v>14</v>
      </c>
      <c r="G558" s="8">
        <v>32</v>
      </c>
      <c r="H558" s="8">
        <v>46</v>
      </c>
      <c r="I558" s="11">
        <v>9572000</v>
      </c>
      <c r="J558" s="11">
        <v>8563226.666666666</v>
      </c>
      <c r="K558" s="12">
        <v>9572000</v>
      </c>
      <c r="L558" s="12">
        <v>8563226.666666666</v>
      </c>
      <c r="M558" s="12">
        <f t="shared" si="28"/>
        <v>7657600</v>
      </c>
      <c r="N558" s="12">
        <f t="shared" si="28"/>
        <v>6850581.333333333</v>
      </c>
      <c r="O558" s="93">
        <v>12443600</v>
      </c>
      <c r="P558" s="32">
        <v>0.3</v>
      </c>
      <c r="R558" s="2">
        <v>12740000</v>
      </c>
      <c r="S558" s="32"/>
    </row>
    <row r="559" spans="1:19" ht="24" hidden="1" customHeight="1" x14ac:dyDescent="0.2">
      <c r="A559" s="13">
        <v>546</v>
      </c>
      <c r="B559" s="14" t="s">
        <v>5</v>
      </c>
      <c r="C559" s="14" t="s">
        <v>621</v>
      </c>
      <c r="D559" s="14" t="s">
        <v>640</v>
      </c>
      <c r="E559" s="15">
        <v>523020550010001</v>
      </c>
      <c r="F559" s="13">
        <v>33</v>
      </c>
      <c r="G559" s="13">
        <v>82</v>
      </c>
      <c r="H559" s="13">
        <v>115</v>
      </c>
      <c r="I559" s="11">
        <v>26825040</v>
      </c>
      <c r="J559" s="11">
        <v>23155560</v>
      </c>
      <c r="K559" s="11">
        <v>26825040</v>
      </c>
      <c r="L559" s="11">
        <v>23155560</v>
      </c>
      <c r="M559" s="11">
        <f t="shared" si="28"/>
        <v>21460032</v>
      </c>
      <c r="N559" s="11">
        <f t="shared" si="28"/>
        <v>18524448</v>
      </c>
      <c r="O559" s="93">
        <v>34872552</v>
      </c>
      <c r="P559" s="32">
        <v>0.3</v>
      </c>
      <c r="R559" s="2">
        <v>31870000</v>
      </c>
      <c r="S559" s="32"/>
    </row>
    <row r="560" spans="1:19" ht="24" hidden="1" customHeight="1" x14ac:dyDescent="0.2">
      <c r="A560" s="8">
        <v>547</v>
      </c>
      <c r="B560" s="9" t="s">
        <v>5</v>
      </c>
      <c r="C560" s="9" t="s">
        <v>621</v>
      </c>
      <c r="D560" s="9" t="s">
        <v>641</v>
      </c>
      <c r="E560" s="10">
        <v>143130550030001</v>
      </c>
      <c r="F560" s="8">
        <v>48</v>
      </c>
      <c r="G560" s="8">
        <v>74</v>
      </c>
      <c r="H560" s="8">
        <v>122</v>
      </c>
      <c r="I560" s="11">
        <v>29132773.333333332</v>
      </c>
      <c r="J560" s="11">
        <v>26278240</v>
      </c>
      <c r="K560" s="12">
        <v>29132773.333333332</v>
      </c>
      <c r="L560" s="12">
        <v>26278240</v>
      </c>
      <c r="M560" s="12">
        <f t="shared" si="28"/>
        <v>23306218.666666668</v>
      </c>
      <c r="N560" s="12">
        <f t="shared" si="28"/>
        <v>21022592</v>
      </c>
      <c r="O560" s="93">
        <v>37872605.333333328</v>
      </c>
      <c r="P560" s="32">
        <v>0.3</v>
      </c>
      <c r="R560" s="2">
        <v>33700000</v>
      </c>
      <c r="S560" s="32"/>
    </row>
    <row r="561" spans="1:24" ht="24" hidden="1" customHeight="1" x14ac:dyDescent="0.2">
      <c r="A561" s="13">
        <v>548</v>
      </c>
      <c r="B561" s="14" t="s">
        <v>5</v>
      </c>
      <c r="C561" s="14" t="s">
        <v>621</v>
      </c>
      <c r="D561" s="14" t="s">
        <v>642</v>
      </c>
      <c r="E561" s="15">
        <v>333930550010001</v>
      </c>
      <c r="F561" s="13">
        <v>43</v>
      </c>
      <c r="G561" s="13">
        <v>98</v>
      </c>
      <c r="H561" s="13">
        <v>141</v>
      </c>
      <c r="I561" s="11">
        <v>33130493.333333332</v>
      </c>
      <c r="J561" s="11">
        <v>29967200</v>
      </c>
      <c r="K561" s="11">
        <f>I561+(I561*0.05)</f>
        <v>34787018</v>
      </c>
      <c r="L561" s="11">
        <f>J561+(J561*0.05)</f>
        <v>31465560</v>
      </c>
      <c r="M561" s="11">
        <f t="shared" si="28"/>
        <v>27829614.400000002</v>
      </c>
      <c r="N561" s="11">
        <f t="shared" si="28"/>
        <v>25172448</v>
      </c>
      <c r="O561" s="93">
        <v>45223123.399999999</v>
      </c>
      <c r="P561" s="32">
        <v>0.3</v>
      </c>
      <c r="R561" s="2">
        <v>39050000</v>
      </c>
      <c r="S561" s="32"/>
    </row>
    <row r="562" spans="1:24" ht="24" hidden="1" customHeight="1" x14ac:dyDescent="0.2">
      <c r="A562" s="8">
        <v>549</v>
      </c>
      <c r="B562" s="9" t="s">
        <v>5</v>
      </c>
      <c r="C562" s="9" t="s">
        <v>621</v>
      </c>
      <c r="D562" s="9" t="s">
        <v>643</v>
      </c>
      <c r="E562" s="10">
        <v>143930550010001</v>
      </c>
      <c r="F562" s="8">
        <v>48</v>
      </c>
      <c r="G562" s="8">
        <v>97</v>
      </c>
      <c r="H562" s="8">
        <v>145</v>
      </c>
      <c r="I562" s="11">
        <v>34574266.666666664</v>
      </c>
      <c r="J562" s="11">
        <v>31214400</v>
      </c>
      <c r="K562" s="12">
        <v>34574266.666666664</v>
      </c>
      <c r="L562" s="12">
        <v>31214400</v>
      </c>
      <c r="M562" s="12">
        <f t="shared" si="28"/>
        <v>27659413.333333332</v>
      </c>
      <c r="N562" s="12">
        <f t="shared" si="28"/>
        <v>24971520</v>
      </c>
      <c r="O562" s="93">
        <v>44946546.666666664</v>
      </c>
      <c r="P562" s="32">
        <v>0.3</v>
      </c>
      <c r="R562" s="2">
        <v>40130000</v>
      </c>
      <c r="S562" s="32"/>
    </row>
    <row r="563" spans="1:24" ht="24" hidden="1" customHeight="1" x14ac:dyDescent="0.2">
      <c r="A563" s="13">
        <v>550</v>
      </c>
      <c r="B563" s="14" t="s">
        <v>5</v>
      </c>
      <c r="C563" s="14" t="s">
        <v>621</v>
      </c>
      <c r="D563" s="14" t="s">
        <v>644</v>
      </c>
      <c r="E563" s="15">
        <v>511320550100031</v>
      </c>
      <c r="F563" s="13">
        <v>19</v>
      </c>
      <c r="G563" s="13">
        <v>26</v>
      </c>
      <c r="H563" s="13">
        <v>45</v>
      </c>
      <c r="I563" s="11">
        <v>9373760</v>
      </c>
      <c r="J563" s="11">
        <v>8429306.666666666</v>
      </c>
      <c r="K563" s="11">
        <v>9373760</v>
      </c>
      <c r="L563" s="11">
        <v>8429306.666666666</v>
      </c>
      <c r="M563" s="11">
        <f t="shared" si="28"/>
        <v>7499008</v>
      </c>
      <c r="N563" s="11">
        <f t="shared" si="28"/>
        <v>6743445.333333333</v>
      </c>
      <c r="O563" s="93">
        <v>12185888</v>
      </c>
      <c r="P563" s="32">
        <v>0.3</v>
      </c>
      <c r="R563" s="2">
        <v>12420000</v>
      </c>
      <c r="S563" s="32"/>
    </row>
    <row r="564" spans="1:24" ht="24" hidden="1" customHeight="1" x14ac:dyDescent="0.2">
      <c r="A564" s="8">
        <v>551</v>
      </c>
      <c r="B564" s="9" t="s">
        <v>5</v>
      </c>
      <c r="C564" s="9" t="s">
        <v>621</v>
      </c>
      <c r="D564" s="9" t="s">
        <v>645</v>
      </c>
      <c r="E564" s="10">
        <v>234230550010001</v>
      </c>
      <c r="F564" s="8">
        <v>30</v>
      </c>
      <c r="G564" s="8">
        <v>90</v>
      </c>
      <c r="H564" s="8">
        <v>120</v>
      </c>
      <c r="I564" s="11">
        <v>28602306.666666668</v>
      </c>
      <c r="J564" s="11">
        <v>25850080</v>
      </c>
      <c r="K564" s="12">
        <v>28602306.666666668</v>
      </c>
      <c r="L564" s="12">
        <v>25850080</v>
      </c>
      <c r="M564" s="12">
        <f t="shared" si="28"/>
        <v>22881845.333333336</v>
      </c>
      <c r="N564" s="12">
        <f t="shared" si="28"/>
        <v>20680064</v>
      </c>
      <c r="O564" s="93">
        <v>37182998.666666672</v>
      </c>
      <c r="P564" s="32">
        <v>0.3</v>
      </c>
      <c r="R564" s="2">
        <v>33290000</v>
      </c>
      <c r="S564" s="32"/>
    </row>
    <row r="565" spans="1:24" ht="24" hidden="1" customHeight="1" x14ac:dyDescent="0.2">
      <c r="A565" s="13">
        <v>552</v>
      </c>
      <c r="B565" s="14" t="s">
        <v>5</v>
      </c>
      <c r="C565" s="14" t="s">
        <v>646</v>
      </c>
      <c r="D565" s="14" t="s">
        <v>647</v>
      </c>
      <c r="E565" s="15">
        <v>514220570040001</v>
      </c>
      <c r="F565" s="13">
        <v>80</v>
      </c>
      <c r="G565" s="13">
        <v>123</v>
      </c>
      <c r="H565" s="13">
        <v>203</v>
      </c>
      <c r="I565" s="11">
        <v>97792000</v>
      </c>
      <c r="J565" s="11">
        <v>91493333.333333328</v>
      </c>
      <c r="K565" s="11">
        <v>65376000</v>
      </c>
      <c r="L565" s="11">
        <v>54480000</v>
      </c>
      <c r="M565" s="11">
        <f t="shared" si="28"/>
        <v>52300800</v>
      </c>
      <c r="N565" s="11">
        <f t="shared" si="28"/>
        <v>43584000</v>
      </c>
      <c r="O565" s="93">
        <v>65376000</v>
      </c>
      <c r="P565" s="32">
        <v>0</v>
      </c>
      <c r="R565" s="2">
        <v>56080000</v>
      </c>
      <c r="S565" s="32"/>
    </row>
    <row r="566" spans="1:24" ht="24" hidden="1" customHeight="1" x14ac:dyDescent="0.2">
      <c r="A566" s="8">
        <v>553</v>
      </c>
      <c r="B566" s="9" t="s">
        <v>5</v>
      </c>
      <c r="C566" s="9" t="s">
        <v>646</v>
      </c>
      <c r="D566" s="9" t="s">
        <v>648</v>
      </c>
      <c r="E566" s="10">
        <v>514220570070031</v>
      </c>
      <c r="F566" s="8">
        <v>22</v>
      </c>
      <c r="G566" s="8">
        <v>41</v>
      </c>
      <c r="H566" s="8">
        <v>63</v>
      </c>
      <c r="I566" s="11">
        <v>13118400</v>
      </c>
      <c r="J566" s="11">
        <v>11927920</v>
      </c>
      <c r="K566" s="12">
        <v>13118400</v>
      </c>
      <c r="L566" s="12">
        <v>11927920</v>
      </c>
      <c r="M566" s="12">
        <f t="shared" si="28"/>
        <v>10494720</v>
      </c>
      <c r="N566" s="12">
        <f t="shared" si="28"/>
        <v>9542336</v>
      </c>
      <c r="O566" s="93">
        <v>13118400</v>
      </c>
      <c r="P566" s="32">
        <v>0</v>
      </c>
      <c r="R566" s="2">
        <v>17420000</v>
      </c>
      <c r="S566" s="32"/>
    </row>
    <row r="567" spans="1:24" ht="24" hidden="1" customHeight="1" x14ac:dyDescent="0.2">
      <c r="A567" s="13">
        <v>554</v>
      </c>
      <c r="B567" s="14" t="s">
        <v>5</v>
      </c>
      <c r="C567" s="14" t="s">
        <v>646</v>
      </c>
      <c r="D567" s="14" t="s">
        <v>649</v>
      </c>
      <c r="E567" s="15">
        <v>514220570010002</v>
      </c>
      <c r="F567" s="13">
        <v>123</v>
      </c>
      <c r="G567" s="13">
        <v>200</v>
      </c>
      <c r="H567" s="13">
        <v>323</v>
      </c>
      <c r="I567" s="11">
        <v>70871515.333333328</v>
      </c>
      <c r="J567" s="11">
        <v>64544983.133333333</v>
      </c>
      <c r="K567" s="11">
        <v>70871515.333333328</v>
      </c>
      <c r="L567" s="11">
        <v>64544983.133333333</v>
      </c>
      <c r="M567" s="11">
        <f t="shared" si="28"/>
        <v>56697212.266666666</v>
      </c>
      <c r="N567" s="11">
        <f t="shared" si="28"/>
        <v>51635986.506666668</v>
      </c>
      <c r="O567" s="93">
        <v>70871515.333333328</v>
      </c>
      <c r="P567" s="32">
        <v>0</v>
      </c>
      <c r="R567" s="2">
        <v>89270000</v>
      </c>
      <c r="S567" s="32"/>
    </row>
    <row r="568" spans="1:24" ht="24" hidden="1" customHeight="1" x14ac:dyDescent="0.2">
      <c r="A568" s="8">
        <v>555</v>
      </c>
      <c r="B568" s="9" t="s">
        <v>5</v>
      </c>
      <c r="C568" s="9" t="s">
        <v>646</v>
      </c>
      <c r="D568" s="9" t="s">
        <v>650</v>
      </c>
      <c r="E568" s="10">
        <v>514220570050001</v>
      </c>
      <c r="F568" s="8">
        <v>61</v>
      </c>
      <c r="G568" s="8">
        <v>144</v>
      </c>
      <c r="H568" s="8">
        <v>205</v>
      </c>
      <c r="I568" s="11">
        <v>74461333.333333328</v>
      </c>
      <c r="J568" s="11">
        <v>66106666.666666664</v>
      </c>
      <c r="K568" s="12">
        <v>66384000</v>
      </c>
      <c r="L568" s="12">
        <v>55320000</v>
      </c>
      <c r="M568" s="12">
        <f t="shared" si="28"/>
        <v>53107200</v>
      </c>
      <c r="N568" s="12">
        <f t="shared" si="28"/>
        <v>44256000</v>
      </c>
      <c r="O568" s="93">
        <v>66384000</v>
      </c>
      <c r="P568" s="32">
        <v>0</v>
      </c>
      <c r="R568" s="2">
        <v>56800000</v>
      </c>
      <c r="S568" s="32"/>
    </row>
    <row r="569" spans="1:24" ht="24" customHeight="1" x14ac:dyDescent="0.2">
      <c r="A569" s="13">
        <v>556</v>
      </c>
      <c r="B569" s="14" t="s">
        <v>5</v>
      </c>
      <c r="C569" s="14" t="s">
        <v>646</v>
      </c>
      <c r="D569" s="14" t="s">
        <v>651</v>
      </c>
      <c r="E569" s="15">
        <v>514120570080001</v>
      </c>
      <c r="F569" s="13">
        <v>11</v>
      </c>
      <c r="G569" s="13">
        <v>29</v>
      </c>
      <c r="H569" s="13">
        <v>40</v>
      </c>
      <c r="I569" s="11">
        <v>8899200</v>
      </c>
      <c r="J569" s="11">
        <v>7831680</v>
      </c>
      <c r="K569" s="11">
        <v>8899200</v>
      </c>
      <c r="L569" s="11">
        <v>7831680</v>
      </c>
      <c r="M569" s="11">
        <f t="shared" si="28"/>
        <v>7119360</v>
      </c>
      <c r="N569" s="11">
        <f t="shared" si="28"/>
        <v>6265344</v>
      </c>
      <c r="O569" s="93">
        <v>13348800</v>
      </c>
      <c r="P569" s="32">
        <v>0.5</v>
      </c>
      <c r="R569" s="2">
        <v>11090000</v>
      </c>
      <c r="S569" s="98">
        <f t="shared" ref="S569:S570" si="30">K569+K569*30%</f>
        <v>11568960</v>
      </c>
    </row>
    <row r="570" spans="1:24" ht="24" customHeight="1" x14ac:dyDescent="0.2">
      <c r="A570" s="8">
        <v>557</v>
      </c>
      <c r="B570" s="9" t="s">
        <v>5</v>
      </c>
      <c r="C570" s="9" t="s">
        <v>646</v>
      </c>
      <c r="D570" s="9" t="s">
        <v>652</v>
      </c>
      <c r="E570" s="10">
        <v>514220570030011</v>
      </c>
      <c r="F570" s="8">
        <v>21</v>
      </c>
      <c r="G570" s="8">
        <v>43</v>
      </c>
      <c r="H570" s="8">
        <v>64</v>
      </c>
      <c r="I570" s="11">
        <v>25229333.333333332</v>
      </c>
      <c r="J570" s="11">
        <v>22080000</v>
      </c>
      <c r="K570" s="12">
        <v>20688000</v>
      </c>
      <c r="L570" s="12">
        <v>17240000</v>
      </c>
      <c r="M570" s="12">
        <f t="shared" si="28"/>
        <v>16550400</v>
      </c>
      <c r="N570" s="12">
        <f t="shared" si="28"/>
        <v>13792000</v>
      </c>
      <c r="O570" s="93">
        <v>31032000</v>
      </c>
      <c r="P570" s="32">
        <v>0.5</v>
      </c>
      <c r="R570" s="2">
        <v>17710000</v>
      </c>
      <c r="S570" s="98">
        <f t="shared" si="30"/>
        <v>26894400</v>
      </c>
    </row>
    <row r="571" spans="1:24" ht="24" hidden="1" customHeight="1" x14ac:dyDescent="0.2">
      <c r="A571" s="13">
        <v>558</v>
      </c>
      <c r="B571" s="14" t="s">
        <v>5</v>
      </c>
      <c r="C571" s="14" t="s">
        <v>646</v>
      </c>
      <c r="D571" s="14" t="s">
        <v>653</v>
      </c>
      <c r="E571" s="15">
        <v>514120570010011</v>
      </c>
      <c r="F571" s="13">
        <v>50</v>
      </c>
      <c r="G571" s="13">
        <v>90</v>
      </c>
      <c r="H571" s="13">
        <v>140</v>
      </c>
      <c r="I571" s="11">
        <v>47060000</v>
      </c>
      <c r="J571" s="11">
        <v>42616666.666666664</v>
      </c>
      <c r="K571" s="11">
        <v>45180000</v>
      </c>
      <c r="L571" s="11">
        <v>37650000</v>
      </c>
      <c r="M571" s="11">
        <f t="shared" si="28"/>
        <v>36144000</v>
      </c>
      <c r="N571" s="11">
        <f t="shared" si="28"/>
        <v>30120000</v>
      </c>
      <c r="O571" s="93">
        <v>45180000</v>
      </c>
      <c r="P571" s="32">
        <v>0</v>
      </c>
      <c r="R571" s="2">
        <v>38720000</v>
      </c>
      <c r="S571" s="32"/>
    </row>
    <row r="572" spans="1:24" s="2" customFormat="1" ht="24" hidden="1" customHeight="1" x14ac:dyDescent="0.2">
      <c r="A572" s="13"/>
      <c r="B572" s="14"/>
      <c r="C572" s="88" t="s">
        <v>646</v>
      </c>
      <c r="D572" s="88" t="s">
        <v>2340</v>
      </c>
      <c r="E572" s="89">
        <v>5141400001</v>
      </c>
      <c r="F572" s="90"/>
      <c r="G572" s="90"/>
      <c r="H572" s="90">
        <v>30</v>
      </c>
      <c r="I572" s="91"/>
      <c r="J572" s="91"/>
      <c r="K572" s="91" t="s">
        <v>2272</v>
      </c>
      <c r="L572" s="11"/>
      <c r="M572" s="11"/>
      <c r="N572" s="11"/>
      <c r="O572" s="93">
        <v>12000000</v>
      </c>
      <c r="P572" s="32"/>
      <c r="Q572" s="2" t="s">
        <v>2346</v>
      </c>
      <c r="S572" s="32"/>
      <c r="U572" s="3"/>
      <c r="V572" s="3"/>
      <c r="W572" s="3"/>
      <c r="X572" s="3"/>
    </row>
    <row r="573" spans="1:24" s="2" customFormat="1" ht="24" hidden="1" customHeight="1" x14ac:dyDescent="0.2">
      <c r="A573" s="13"/>
      <c r="B573" s="14"/>
      <c r="C573" s="88" t="s">
        <v>646</v>
      </c>
      <c r="D573" s="88" t="s">
        <v>2341</v>
      </c>
      <c r="E573" s="89">
        <v>5141400002</v>
      </c>
      <c r="F573" s="90"/>
      <c r="G573" s="90"/>
      <c r="H573" s="90">
        <v>30</v>
      </c>
      <c r="I573" s="91"/>
      <c r="J573" s="91"/>
      <c r="K573" s="91" t="s">
        <v>2272</v>
      </c>
      <c r="L573" s="11"/>
      <c r="M573" s="11"/>
      <c r="N573" s="11"/>
      <c r="O573" s="93">
        <v>12000000</v>
      </c>
      <c r="P573" s="32"/>
      <c r="S573" s="32"/>
      <c r="U573" s="3"/>
      <c r="V573" s="3"/>
      <c r="W573" s="3"/>
      <c r="X573" s="3"/>
    </row>
    <row r="574" spans="1:24" s="2" customFormat="1" ht="24" hidden="1" customHeight="1" x14ac:dyDescent="0.2">
      <c r="A574" s="13"/>
      <c r="B574" s="14"/>
      <c r="C574" s="88" t="s">
        <v>646</v>
      </c>
      <c r="D574" s="88" t="s">
        <v>2342</v>
      </c>
      <c r="E574" s="89">
        <v>5141400003</v>
      </c>
      <c r="F574" s="90"/>
      <c r="G574" s="90"/>
      <c r="H574" s="90">
        <v>30</v>
      </c>
      <c r="I574" s="91"/>
      <c r="J574" s="91"/>
      <c r="K574" s="91" t="s">
        <v>2272</v>
      </c>
      <c r="L574" s="11"/>
      <c r="M574" s="11"/>
      <c r="N574" s="11"/>
      <c r="O574" s="93">
        <v>12000000</v>
      </c>
      <c r="P574" s="32"/>
      <c r="S574" s="32"/>
      <c r="U574" s="3"/>
      <c r="V574" s="3"/>
      <c r="W574" s="3"/>
      <c r="X574" s="3"/>
    </row>
    <row r="575" spans="1:24" s="2" customFormat="1" ht="24" hidden="1" customHeight="1" x14ac:dyDescent="0.2">
      <c r="A575" s="13"/>
      <c r="B575" s="14"/>
      <c r="C575" s="88" t="s">
        <v>646</v>
      </c>
      <c r="D575" s="88" t="s">
        <v>2343</v>
      </c>
      <c r="E575" s="89">
        <v>5141400004</v>
      </c>
      <c r="F575" s="90"/>
      <c r="G575" s="90"/>
      <c r="H575" s="90">
        <v>30</v>
      </c>
      <c r="I575" s="91"/>
      <c r="J575" s="91"/>
      <c r="K575" s="91" t="s">
        <v>2272</v>
      </c>
      <c r="L575" s="11"/>
      <c r="M575" s="11"/>
      <c r="N575" s="11"/>
      <c r="O575" s="93">
        <v>12000000</v>
      </c>
      <c r="P575" s="32"/>
      <c r="S575" s="32"/>
      <c r="U575" s="3"/>
      <c r="V575" s="3"/>
      <c r="W575" s="3"/>
      <c r="X575" s="3"/>
    </row>
    <row r="576" spans="1:24" s="2" customFormat="1" ht="24" hidden="1" customHeight="1" x14ac:dyDescent="0.2">
      <c r="A576" s="13"/>
      <c r="B576" s="14"/>
      <c r="C576" s="88" t="s">
        <v>646</v>
      </c>
      <c r="D576" s="88" t="s">
        <v>2344</v>
      </c>
      <c r="E576" s="89">
        <v>5141400005</v>
      </c>
      <c r="F576" s="90"/>
      <c r="G576" s="90"/>
      <c r="H576" s="90">
        <v>30</v>
      </c>
      <c r="I576" s="91"/>
      <c r="J576" s="91"/>
      <c r="K576" s="91" t="s">
        <v>2272</v>
      </c>
      <c r="L576" s="11"/>
      <c r="M576" s="11"/>
      <c r="N576" s="11"/>
      <c r="O576" s="93">
        <v>12000000</v>
      </c>
      <c r="P576" s="32"/>
      <c r="S576" s="32"/>
      <c r="U576" s="3"/>
      <c r="V576" s="3"/>
      <c r="W576" s="3"/>
      <c r="X576" s="3"/>
    </row>
    <row r="577" spans="1:24" s="2" customFormat="1" ht="24" hidden="1" customHeight="1" x14ac:dyDescent="0.2">
      <c r="A577" s="13"/>
      <c r="B577" s="14"/>
      <c r="C577" s="88" t="s">
        <v>646</v>
      </c>
      <c r="D577" s="88" t="s">
        <v>2345</v>
      </c>
      <c r="E577" s="89">
        <v>5141400006</v>
      </c>
      <c r="F577" s="90"/>
      <c r="G577" s="90"/>
      <c r="H577" s="90">
        <v>30</v>
      </c>
      <c r="I577" s="91"/>
      <c r="J577" s="91"/>
      <c r="K577" s="91" t="s">
        <v>2272</v>
      </c>
      <c r="L577" s="11"/>
      <c r="M577" s="11"/>
      <c r="N577" s="11"/>
      <c r="O577" s="93">
        <v>12000000</v>
      </c>
      <c r="P577" s="32"/>
      <c r="S577" s="32"/>
      <c r="U577" s="3"/>
      <c r="V577" s="3"/>
      <c r="W577" s="3"/>
      <c r="X577" s="3"/>
    </row>
    <row r="578" spans="1:24" s="2" customFormat="1" ht="24" customHeight="1" x14ac:dyDescent="0.2">
      <c r="A578" s="8">
        <v>559</v>
      </c>
      <c r="B578" s="9" t="s">
        <v>5</v>
      </c>
      <c r="C578" s="9" t="s">
        <v>646</v>
      </c>
      <c r="D578" s="9" t="s">
        <v>654</v>
      </c>
      <c r="E578" s="10">
        <v>514120570060001</v>
      </c>
      <c r="F578" s="8">
        <v>92</v>
      </c>
      <c r="G578" s="8">
        <v>220</v>
      </c>
      <c r="H578" s="8">
        <v>312</v>
      </c>
      <c r="I578" s="11">
        <v>63980800</v>
      </c>
      <c r="J578" s="11">
        <v>58310800</v>
      </c>
      <c r="K578" s="12">
        <v>63980800</v>
      </c>
      <c r="L578" s="12">
        <v>58310800</v>
      </c>
      <c r="M578" s="12">
        <f t="shared" si="28"/>
        <v>51184640</v>
      </c>
      <c r="N578" s="12">
        <f t="shared" si="28"/>
        <v>46648640</v>
      </c>
      <c r="O578" s="93">
        <v>95971200</v>
      </c>
      <c r="P578" s="32">
        <v>0.5</v>
      </c>
      <c r="R578" s="2">
        <v>86450000</v>
      </c>
      <c r="S578" s="98">
        <f t="shared" ref="S578:S580" si="31">K578+K578*30%</f>
        <v>83175040</v>
      </c>
      <c r="U578" s="3"/>
      <c r="V578" s="3"/>
      <c r="W578" s="3"/>
      <c r="X578" s="3"/>
    </row>
    <row r="579" spans="1:24" s="2" customFormat="1" ht="24" customHeight="1" x14ac:dyDescent="0.2">
      <c r="A579" s="13">
        <v>560</v>
      </c>
      <c r="B579" s="14" t="s">
        <v>5</v>
      </c>
      <c r="C579" s="14" t="s">
        <v>646</v>
      </c>
      <c r="D579" s="14" t="s">
        <v>655</v>
      </c>
      <c r="E579" s="15">
        <v>514120570070002</v>
      </c>
      <c r="F579" s="13">
        <v>32</v>
      </c>
      <c r="G579" s="13">
        <v>73</v>
      </c>
      <c r="H579" s="13">
        <v>105</v>
      </c>
      <c r="I579" s="11">
        <v>25764000</v>
      </c>
      <c r="J579" s="11">
        <v>23012000</v>
      </c>
      <c r="K579" s="11">
        <v>25764000</v>
      </c>
      <c r="L579" s="11">
        <v>23012000</v>
      </c>
      <c r="M579" s="11">
        <f t="shared" si="28"/>
        <v>20611200</v>
      </c>
      <c r="N579" s="11">
        <f t="shared" si="28"/>
        <v>18409600</v>
      </c>
      <c r="O579" s="93">
        <v>38646000</v>
      </c>
      <c r="P579" s="32">
        <v>0.5</v>
      </c>
      <c r="R579" s="2">
        <v>29080000</v>
      </c>
      <c r="S579" s="98">
        <f t="shared" si="31"/>
        <v>33493200</v>
      </c>
      <c r="U579" s="3"/>
      <c r="V579" s="3"/>
      <c r="W579" s="3"/>
      <c r="X579" s="3"/>
    </row>
    <row r="580" spans="1:24" s="2" customFormat="1" ht="24" customHeight="1" x14ac:dyDescent="0.2">
      <c r="A580" s="8">
        <v>561</v>
      </c>
      <c r="B580" s="9" t="s">
        <v>5</v>
      </c>
      <c r="C580" s="9" t="s">
        <v>646</v>
      </c>
      <c r="D580" s="9" t="s">
        <v>656</v>
      </c>
      <c r="E580" s="10" t="s">
        <v>657</v>
      </c>
      <c r="F580" s="8">
        <v>61</v>
      </c>
      <c r="G580" s="8">
        <v>123</v>
      </c>
      <c r="H580" s="8">
        <v>184</v>
      </c>
      <c r="I580" s="11">
        <v>44499600</v>
      </c>
      <c r="J580" s="11">
        <v>39543600</v>
      </c>
      <c r="K580" s="12">
        <v>44499600</v>
      </c>
      <c r="L580" s="12">
        <v>39543600</v>
      </c>
      <c r="M580" s="12">
        <f t="shared" si="28"/>
        <v>35599680</v>
      </c>
      <c r="N580" s="12">
        <f t="shared" si="28"/>
        <v>31634880</v>
      </c>
      <c r="O580" s="93">
        <v>66749400</v>
      </c>
      <c r="P580" s="32">
        <v>0.5</v>
      </c>
      <c r="R580" s="2">
        <v>50930000</v>
      </c>
      <c r="S580" s="98">
        <f t="shared" si="31"/>
        <v>57849480</v>
      </c>
      <c r="U580" s="3"/>
      <c r="V580" s="3"/>
      <c r="W580" s="3"/>
      <c r="X580" s="3"/>
    </row>
    <row r="581" spans="1:24" s="2" customFormat="1" ht="24" hidden="1" customHeight="1" x14ac:dyDescent="0.2">
      <c r="A581" s="13">
        <v>562</v>
      </c>
      <c r="B581" s="14" t="s">
        <v>5</v>
      </c>
      <c r="C581" s="14" t="s">
        <v>646</v>
      </c>
      <c r="D581" s="14" t="s">
        <v>658</v>
      </c>
      <c r="E581" s="15">
        <v>514220570030021</v>
      </c>
      <c r="F581" s="13">
        <v>23</v>
      </c>
      <c r="G581" s="13">
        <v>59</v>
      </c>
      <c r="H581" s="13">
        <v>82</v>
      </c>
      <c r="I581" s="11">
        <v>19042480</v>
      </c>
      <c r="J581" s="11">
        <v>17549013.333333332</v>
      </c>
      <c r="K581" s="11">
        <v>19042480</v>
      </c>
      <c r="L581" s="11">
        <v>17549013.333333332</v>
      </c>
      <c r="M581" s="11">
        <f t="shared" si="28"/>
        <v>15233984</v>
      </c>
      <c r="N581" s="11">
        <f t="shared" si="28"/>
        <v>14039210.666666666</v>
      </c>
      <c r="O581" s="93">
        <v>19042480</v>
      </c>
      <c r="P581" s="32">
        <v>0</v>
      </c>
      <c r="R581" s="2">
        <v>22730000</v>
      </c>
      <c r="S581" s="32"/>
      <c r="U581" s="3"/>
      <c r="V581" s="3"/>
      <c r="W581" s="3"/>
      <c r="X581" s="3"/>
    </row>
    <row r="582" spans="1:24" s="2" customFormat="1" ht="24" customHeight="1" x14ac:dyDescent="0.2">
      <c r="A582" s="8">
        <v>563</v>
      </c>
      <c r="B582" s="9" t="s">
        <v>5</v>
      </c>
      <c r="C582" s="9" t="s">
        <v>646</v>
      </c>
      <c r="D582" s="9" t="s">
        <v>659</v>
      </c>
      <c r="E582" s="10">
        <v>514120570050091</v>
      </c>
      <c r="F582" s="8">
        <v>44</v>
      </c>
      <c r="G582" s="8">
        <v>76</v>
      </c>
      <c r="H582" s="8">
        <v>120</v>
      </c>
      <c r="I582" s="11">
        <v>29653600</v>
      </c>
      <c r="J582" s="11">
        <v>26928373.333333332</v>
      </c>
      <c r="K582" s="12">
        <v>29653600</v>
      </c>
      <c r="L582" s="12">
        <v>26928373.333333332</v>
      </c>
      <c r="M582" s="12">
        <f t="shared" si="28"/>
        <v>23722880</v>
      </c>
      <c r="N582" s="12">
        <f t="shared" si="28"/>
        <v>21542698.666666668</v>
      </c>
      <c r="O582" s="93">
        <v>44480400</v>
      </c>
      <c r="P582" s="32">
        <v>0.5</v>
      </c>
      <c r="R582" s="2">
        <v>33180000</v>
      </c>
      <c r="S582" s="98">
        <f t="shared" ref="S582:S586" si="32">K582+K582*30%</f>
        <v>38549680</v>
      </c>
      <c r="U582" s="3"/>
      <c r="V582" s="3"/>
      <c r="W582" s="3"/>
      <c r="X582" s="3"/>
    </row>
    <row r="583" spans="1:24" s="2" customFormat="1" ht="24" customHeight="1" x14ac:dyDescent="0.2">
      <c r="A583" s="13">
        <v>564</v>
      </c>
      <c r="B583" s="14" t="s">
        <v>5</v>
      </c>
      <c r="C583" s="14" t="s">
        <v>646</v>
      </c>
      <c r="D583" s="17" t="s">
        <v>660</v>
      </c>
      <c r="E583" s="15">
        <v>514120570050101</v>
      </c>
      <c r="F583" s="13">
        <v>28</v>
      </c>
      <c r="G583" s="13">
        <v>68</v>
      </c>
      <c r="H583" s="13">
        <v>96</v>
      </c>
      <c r="I583" s="11">
        <v>22442000</v>
      </c>
      <c r="J583" s="11">
        <v>20294666.666666668</v>
      </c>
      <c r="K583" s="11">
        <v>22442000</v>
      </c>
      <c r="L583" s="11">
        <v>20294666.666666668</v>
      </c>
      <c r="M583" s="11">
        <f t="shared" si="28"/>
        <v>17953600</v>
      </c>
      <c r="N583" s="11">
        <f t="shared" si="28"/>
        <v>16235733.333333336</v>
      </c>
      <c r="O583" s="93">
        <v>33663000</v>
      </c>
      <c r="P583" s="32">
        <v>0.5</v>
      </c>
      <c r="R583" s="2">
        <v>26600000</v>
      </c>
      <c r="S583" s="98">
        <f t="shared" si="32"/>
        <v>29174600</v>
      </c>
      <c r="U583" s="3"/>
      <c r="V583" s="3"/>
      <c r="W583" s="3"/>
      <c r="X583" s="3"/>
    </row>
    <row r="584" spans="1:24" s="2" customFormat="1" ht="24" customHeight="1" x14ac:dyDescent="0.2">
      <c r="A584" s="8">
        <v>565</v>
      </c>
      <c r="B584" s="9" t="s">
        <v>5</v>
      </c>
      <c r="C584" s="9" t="s">
        <v>646</v>
      </c>
      <c r="D584" s="18" t="s">
        <v>661</v>
      </c>
      <c r="E584" s="10">
        <v>514120570090001</v>
      </c>
      <c r="F584" s="8">
        <v>43</v>
      </c>
      <c r="G584" s="8">
        <v>97</v>
      </c>
      <c r="H584" s="8">
        <v>140</v>
      </c>
      <c r="I584" s="11">
        <v>34460000</v>
      </c>
      <c r="J584" s="11">
        <v>31251066.666666668</v>
      </c>
      <c r="K584" s="12">
        <v>34460000</v>
      </c>
      <c r="L584" s="12">
        <v>31251066.666666668</v>
      </c>
      <c r="M584" s="12">
        <f t="shared" si="28"/>
        <v>27568000</v>
      </c>
      <c r="N584" s="12">
        <f t="shared" si="28"/>
        <v>25000853.333333336</v>
      </c>
      <c r="O584" s="93">
        <v>51690000</v>
      </c>
      <c r="P584" s="32">
        <v>0.5</v>
      </c>
      <c r="R584" s="2">
        <v>38780000</v>
      </c>
      <c r="S584" s="98">
        <f t="shared" si="32"/>
        <v>44798000</v>
      </c>
      <c r="U584" s="3"/>
      <c r="V584" s="3"/>
      <c r="W584" s="3"/>
      <c r="X584" s="3"/>
    </row>
    <row r="585" spans="1:24" s="2" customFormat="1" ht="24" customHeight="1" x14ac:dyDescent="0.2">
      <c r="A585" s="13">
        <v>566</v>
      </c>
      <c r="B585" s="14" t="s">
        <v>5</v>
      </c>
      <c r="C585" s="14" t="s">
        <v>646</v>
      </c>
      <c r="D585" s="14" t="s">
        <v>662</v>
      </c>
      <c r="E585" s="15">
        <v>514120570100002</v>
      </c>
      <c r="F585" s="13">
        <v>25</v>
      </c>
      <c r="G585" s="13">
        <v>75</v>
      </c>
      <c r="H585" s="13">
        <v>100</v>
      </c>
      <c r="I585" s="11">
        <v>24726000</v>
      </c>
      <c r="J585" s="11">
        <v>22028240</v>
      </c>
      <c r="K585" s="11">
        <v>24726000</v>
      </c>
      <c r="L585" s="11">
        <v>22028240</v>
      </c>
      <c r="M585" s="11">
        <f t="shared" si="28"/>
        <v>19780800</v>
      </c>
      <c r="N585" s="11">
        <f t="shared" si="28"/>
        <v>17622592</v>
      </c>
      <c r="O585" s="93">
        <v>37089000</v>
      </c>
      <c r="P585" s="32">
        <v>0.5</v>
      </c>
      <c r="R585" s="2">
        <v>27740000</v>
      </c>
      <c r="S585" s="98">
        <f t="shared" si="32"/>
        <v>32143800</v>
      </c>
      <c r="U585" s="3"/>
      <c r="V585" s="3"/>
      <c r="W585" s="3"/>
      <c r="X585" s="3"/>
    </row>
    <row r="586" spans="1:24" s="2" customFormat="1" ht="24" customHeight="1" x14ac:dyDescent="0.2">
      <c r="A586" s="8">
        <v>567</v>
      </c>
      <c r="B586" s="9" t="s">
        <v>5</v>
      </c>
      <c r="C586" s="9" t="s">
        <v>646</v>
      </c>
      <c r="D586" s="9" t="s">
        <v>663</v>
      </c>
      <c r="E586" s="10" t="s">
        <v>664</v>
      </c>
      <c r="F586" s="8">
        <v>41</v>
      </c>
      <c r="G586" s="8">
        <v>92</v>
      </c>
      <c r="H586" s="8">
        <v>133</v>
      </c>
      <c r="I586" s="11">
        <v>32343600</v>
      </c>
      <c r="J586" s="11">
        <v>28756600</v>
      </c>
      <c r="K586" s="12">
        <v>32343600</v>
      </c>
      <c r="L586" s="12">
        <v>28756600</v>
      </c>
      <c r="M586" s="12">
        <f t="shared" si="28"/>
        <v>25874880</v>
      </c>
      <c r="N586" s="12">
        <f t="shared" si="28"/>
        <v>23005280</v>
      </c>
      <c r="O586" s="93">
        <v>48515400</v>
      </c>
      <c r="P586" s="32">
        <v>0.5</v>
      </c>
      <c r="R586" s="2">
        <v>36830000</v>
      </c>
      <c r="S586" s="98">
        <f t="shared" si="32"/>
        <v>42046680</v>
      </c>
      <c r="U586" s="3"/>
      <c r="V586" s="3"/>
      <c r="W586" s="3"/>
      <c r="X586" s="3"/>
    </row>
    <row r="587" spans="1:24" s="2" customFormat="1" ht="24" hidden="1" customHeight="1" x14ac:dyDescent="0.2">
      <c r="A587" s="13">
        <v>568</v>
      </c>
      <c r="B587" s="14" t="s">
        <v>5</v>
      </c>
      <c r="C587" s="14" t="s">
        <v>665</v>
      </c>
      <c r="D587" s="14" t="s">
        <v>666</v>
      </c>
      <c r="E587" s="15">
        <v>422420590010001</v>
      </c>
      <c r="F587" s="13">
        <v>66</v>
      </c>
      <c r="G587" s="13">
        <v>184</v>
      </c>
      <c r="H587" s="13">
        <v>250</v>
      </c>
      <c r="I587" s="11">
        <v>52483866.666666664</v>
      </c>
      <c r="J587" s="11">
        <v>47628426.666666664</v>
      </c>
      <c r="K587" s="11">
        <v>52483866.666666664</v>
      </c>
      <c r="L587" s="11">
        <v>47628426.666666664</v>
      </c>
      <c r="M587" s="11">
        <f t="shared" si="28"/>
        <v>41987093.333333336</v>
      </c>
      <c r="N587" s="11">
        <f t="shared" si="28"/>
        <v>38102741.333333336</v>
      </c>
      <c r="O587" s="93">
        <v>68229026.666666657</v>
      </c>
      <c r="P587" s="32">
        <v>0.3</v>
      </c>
      <c r="R587" s="2">
        <v>69330000</v>
      </c>
      <c r="S587" s="32"/>
      <c r="U587" s="3"/>
      <c r="V587" s="3"/>
      <c r="W587" s="3"/>
      <c r="X587" s="3"/>
    </row>
    <row r="588" spans="1:24" s="2" customFormat="1" ht="24" hidden="1" customHeight="1" x14ac:dyDescent="0.2">
      <c r="A588" s="8">
        <v>569</v>
      </c>
      <c r="B588" s="9" t="s">
        <v>5</v>
      </c>
      <c r="C588" s="9" t="s">
        <v>665</v>
      </c>
      <c r="D588" s="9" t="s">
        <v>667</v>
      </c>
      <c r="E588" s="10" t="s">
        <v>668</v>
      </c>
      <c r="F588" s="8">
        <v>66</v>
      </c>
      <c r="G588" s="8">
        <v>184</v>
      </c>
      <c r="H588" s="8">
        <v>250</v>
      </c>
      <c r="I588" s="11">
        <v>59252400</v>
      </c>
      <c r="J588" s="11">
        <v>51969240</v>
      </c>
      <c r="K588" s="12">
        <v>59252400</v>
      </c>
      <c r="L588" s="12">
        <v>51969240</v>
      </c>
      <c r="M588" s="12">
        <f t="shared" si="28"/>
        <v>47401920</v>
      </c>
      <c r="N588" s="12">
        <f t="shared" si="28"/>
        <v>41575392</v>
      </c>
      <c r="O588" s="93">
        <v>77028120</v>
      </c>
      <c r="P588" s="32">
        <v>0.3</v>
      </c>
      <c r="R588" s="2">
        <v>69330000</v>
      </c>
      <c r="S588" s="32"/>
      <c r="U588" s="3"/>
      <c r="V588" s="3"/>
      <c r="W588" s="3"/>
      <c r="X588" s="3"/>
    </row>
    <row r="589" spans="1:24" s="2" customFormat="1" ht="24" hidden="1" customHeight="1" x14ac:dyDescent="0.2">
      <c r="A589" s="13">
        <v>570</v>
      </c>
      <c r="B589" s="14" t="s">
        <v>5</v>
      </c>
      <c r="C589" s="14" t="s">
        <v>665</v>
      </c>
      <c r="D589" s="14" t="s">
        <v>669</v>
      </c>
      <c r="E589" s="15" t="s">
        <v>670</v>
      </c>
      <c r="F589" s="13">
        <v>56</v>
      </c>
      <c r="G589" s="13">
        <v>98</v>
      </c>
      <c r="H589" s="13">
        <v>154</v>
      </c>
      <c r="I589" s="11">
        <v>36633600</v>
      </c>
      <c r="J589" s="11">
        <v>31969440</v>
      </c>
      <c r="K589" s="11">
        <v>36633600</v>
      </c>
      <c r="L589" s="11">
        <v>31969440</v>
      </c>
      <c r="M589" s="11">
        <f t="shared" si="28"/>
        <v>29306880</v>
      </c>
      <c r="N589" s="11">
        <f t="shared" si="28"/>
        <v>25575552</v>
      </c>
      <c r="O589" s="93">
        <v>47623680</v>
      </c>
      <c r="P589" s="32">
        <v>0.3</v>
      </c>
      <c r="R589" s="2">
        <v>42580000</v>
      </c>
      <c r="S589" s="32"/>
      <c r="U589" s="3"/>
      <c r="V589" s="3"/>
      <c r="W589" s="3"/>
      <c r="X589" s="3"/>
    </row>
    <row r="590" spans="1:24" s="2" customFormat="1" ht="24" hidden="1" customHeight="1" x14ac:dyDescent="0.2">
      <c r="A590" s="8">
        <v>571</v>
      </c>
      <c r="B590" s="9" t="s">
        <v>5</v>
      </c>
      <c r="C590" s="9" t="s">
        <v>665</v>
      </c>
      <c r="D590" s="9" t="s">
        <v>671</v>
      </c>
      <c r="E590" s="10" t="s">
        <v>672</v>
      </c>
      <c r="F590" s="8">
        <v>80</v>
      </c>
      <c r="G590" s="8">
        <v>138</v>
      </c>
      <c r="H590" s="8">
        <v>218</v>
      </c>
      <c r="I590" s="11">
        <v>51106560</v>
      </c>
      <c r="J590" s="11">
        <v>44762720</v>
      </c>
      <c r="K590" s="12">
        <v>51106560</v>
      </c>
      <c r="L590" s="12">
        <v>44762720</v>
      </c>
      <c r="M590" s="12">
        <f t="shared" si="28"/>
        <v>40885248</v>
      </c>
      <c r="N590" s="12">
        <f t="shared" si="28"/>
        <v>35810176</v>
      </c>
      <c r="O590" s="93">
        <v>66438528</v>
      </c>
      <c r="P590" s="32">
        <v>0.3</v>
      </c>
      <c r="R590" s="2">
        <v>60280000</v>
      </c>
      <c r="S590" s="32"/>
      <c r="U590" s="3"/>
      <c r="V590" s="3"/>
      <c r="W590" s="3"/>
      <c r="X590" s="3"/>
    </row>
    <row r="591" spans="1:24" s="2" customFormat="1" ht="24" hidden="1" customHeight="1" x14ac:dyDescent="0.2">
      <c r="A591" s="13">
        <v>572</v>
      </c>
      <c r="B591" s="14" t="s">
        <v>5</v>
      </c>
      <c r="C591" s="14" t="s">
        <v>665</v>
      </c>
      <c r="D591" s="14" t="s">
        <v>673</v>
      </c>
      <c r="E591" s="15">
        <v>512020590010001</v>
      </c>
      <c r="F591" s="13">
        <v>56</v>
      </c>
      <c r="G591" s="13">
        <v>98</v>
      </c>
      <c r="H591" s="13">
        <v>154</v>
      </c>
      <c r="I591" s="11">
        <v>32478720</v>
      </c>
      <c r="J591" s="11">
        <v>29456640</v>
      </c>
      <c r="K591" s="11">
        <v>32478720</v>
      </c>
      <c r="L591" s="11">
        <v>29456640</v>
      </c>
      <c r="M591" s="11">
        <f t="shared" si="28"/>
        <v>25982976</v>
      </c>
      <c r="N591" s="11">
        <f t="shared" si="28"/>
        <v>23565312</v>
      </c>
      <c r="O591" s="93">
        <v>42222336</v>
      </c>
      <c r="P591" s="32">
        <v>0.3</v>
      </c>
      <c r="R591" s="2">
        <v>42580000</v>
      </c>
      <c r="S591" s="32"/>
      <c r="U591" s="3"/>
      <c r="V591" s="3"/>
      <c r="W591" s="3"/>
      <c r="X591" s="3"/>
    </row>
    <row r="592" spans="1:24" s="2" customFormat="1" ht="24" hidden="1" customHeight="1" x14ac:dyDescent="0.2">
      <c r="A592" s="8">
        <v>573</v>
      </c>
      <c r="B592" s="9" t="s">
        <v>5</v>
      </c>
      <c r="C592" s="9" t="s">
        <v>665</v>
      </c>
      <c r="D592" s="9" t="s">
        <v>674</v>
      </c>
      <c r="E592" s="10">
        <v>512020590020001</v>
      </c>
      <c r="F592" s="8">
        <v>80</v>
      </c>
      <c r="G592" s="8">
        <v>138</v>
      </c>
      <c r="H592" s="8">
        <v>218</v>
      </c>
      <c r="I592" s="11">
        <v>46014880</v>
      </c>
      <c r="J592" s="11">
        <v>41819253.333333336</v>
      </c>
      <c r="K592" s="12">
        <v>46014880</v>
      </c>
      <c r="L592" s="12">
        <v>41819253.333333336</v>
      </c>
      <c r="M592" s="12">
        <f t="shared" si="28"/>
        <v>36811904</v>
      </c>
      <c r="N592" s="12">
        <f t="shared" si="28"/>
        <v>33455402.666666672</v>
      </c>
      <c r="O592" s="93">
        <v>59819344</v>
      </c>
      <c r="P592" s="32">
        <v>0.3</v>
      </c>
      <c r="R592" s="2">
        <v>60280000</v>
      </c>
      <c r="S592" s="32"/>
      <c r="U592" s="3"/>
      <c r="V592" s="3"/>
      <c r="W592" s="3"/>
      <c r="X592" s="3"/>
    </row>
    <row r="593" spans="1:24" s="2" customFormat="1" ht="24" hidden="1" customHeight="1" x14ac:dyDescent="0.2">
      <c r="A593" s="13">
        <v>574</v>
      </c>
      <c r="B593" s="14" t="s">
        <v>5</v>
      </c>
      <c r="C593" s="14" t="s">
        <v>665</v>
      </c>
      <c r="D593" s="14" t="s">
        <v>675</v>
      </c>
      <c r="E593" s="15">
        <v>333230590010001</v>
      </c>
      <c r="F593" s="13">
        <v>18</v>
      </c>
      <c r="G593" s="13">
        <v>102</v>
      </c>
      <c r="H593" s="13">
        <v>120</v>
      </c>
      <c r="I593" s="11">
        <v>30380160</v>
      </c>
      <c r="J593" s="11">
        <v>27620320</v>
      </c>
      <c r="K593" s="11">
        <v>30380160</v>
      </c>
      <c r="L593" s="11">
        <v>27620320</v>
      </c>
      <c r="M593" s="11">
        <f t="shared" si="28"/>
        <v>24304128</v>
      </c>
      <c r="N593" s="11">
        <f t="shared" si="28"/>
        <v>22096256</v>
      </c>
      <c r="O593" s="93">
        <v>39494208</v>
      </c>
      <c r="P593" s="32">
        <v>0.3</v>
      </c>
      <c r="R593" s="2">
        <v>33390000</v>
      </c>
      <c r="S593" s="32"/>
      <c r="U593" s="3"/>
      <c r="V593" s="3"/>
      <c r="W593" s="3"/>
      <c r="X593" s="3"/>
    </row>
    <row r="594" spans="1:24" s="2" customFormat="1" ht="24" hidden="1" customHeight="1" x14ac:dyDescent="0.2">
      <c r="A594" s="8">
        <v>575</v>
      </c>
      <c r="B594" s="9" t="s">
        <v>5</v>
      </c>
      <c r="C594" s="9" t="s">
        <v>665</v>
      </c>
      <c r="D594" s="9" t="s">
        <v>676</v>
      </c>
      <c r="E594" s="10">
        <v>513120590010011</v>
      </c>
      <c r="F594" s="8">
        <v>15</v>
      </c>
      <c r="G594" s="8">
        <v>25</v>
      </c>
      <c r="H594" s="8">
        <v>40</v>
      </c>
      <c r="I594" s="11">
        <v>8546880</v>
      </c>
      <c r="J594" s="11">
        <v>7783840</v>
      </c>
      <c r="K594" s="12">
        <v>8546880</v>
      </c>
      <c r="L594" s="12">
        <v>7783840</v>
      </c>
      <c r="M594" s="12">
        <f t="shared" si="28"/>
        <v>6837504</v>
      </c>
      <c r="N594" s="12">
        <f t="shared" si="28"/>
        <v>6227072</v>
      </c>
      <c r="O594" s="93">
        <v>11110944</v>
      </c>
      <c r="P594" s="32">
        <v>0.3</v>
      </c>
      <c r="R594" s="2">
        <v>11050000</v>
      </c>
      <c r="S594" s="32"/>
      <c r="U594" s="3"/>
      <c r="V594" s="3"/>
      <c r="W594" s="3"/>
      <c r="X594" s="3"/>
    </row>
    <row r="595" spans="1:24" s="2" customFormat="1" ht="24" hidden="1" customHeight="1" x14ac:dyDescent="0.2">
      <c r="A595" s="13">
        <v>576</v>
      </c>
      <c r="B595" s="14" t="s">
        <v>5</v>
      </c>
      <c r="C595" s="14" t="s">
        <v>665</v>
      </c>
      <c r="D595" s="14" t="s">
        <v>677</v>
      </c>
      <c r="E595" s="15">
        <v>422420590070011</v>
      </c>
      <c r="F595" s="13">
        <v>25</v>
      </c>
      <c r="G595" s="13">
        <v>40</v>
      </c>
      <c r="H595" s="13">
        <v>65</v>
      </c>
      <c r="I595" s="11">
        <v>13791680</v>
      </c>
      <c r="J595" s="11">
        <v>12567866.666666666</v>
      </c>
      <c r="K595" s="11">
        <v>13791680</v>
      </c>
      <c r="L595" s="11">
        <v>12567866.666666666</v>
      </c>
      <c r="M595" s="11">
        <f t="shared" si="28"/>
        <v>11033344</v>
      </c>
      <c r="N595" s="11">
        <f t="shared" si="28"/>
        <v>10054293.333333334</v>
      </c>
      <c r="O595" s="93">
        <v>17929184</v>
      </c>
      <c r="P595" s="32">
        <v>0.3</v>
      </c>
      <c r="R595" s="2">
        <v>17960000</v>
      </c>
      <c r="S595" s="32"/>
      <c r="U595" s="3"/>
      <c r="V595" s="3"/>
      <c r="W595" s="3"/>
      <c r="X595" s="3"/>
    </row>
    <row r="596" spans="1:24" s="2" customFormat="1" ht="24" hidden="1" customHeight="1" x14ac:dyDescent="0.2">
      <c r="A596" s="8">
        <v>577</v>
      </c>
      <c r="B596" s="9" t="s">
        <v>5</v>
      </c>
      <c r="C596" s="9" t="s">
        <v>665</v>
      </c>
      <c r="D596" s="9" t="s">
        <v>678</v>
      </c>
      <c r="E596" s="10">
        <v>513220590010001</v>
      </c>
      <c r="F596" s="8">
        <v>31</v>
      </c>
      <c r="G596" s="8">
        <v>54</v>
      </c>
      <c r="H596" s="8">
        <v>85</v>
      </c>
      <c r="I596" s="11">
        <v>20473680</v>
      </c>
      <c r="J596" s="11">
        <v>18027400</v>
      </c>
      <c r="K596" s="12">
        <v>20473680</v>
      </c>
      <c r="L596" s="12">
        <v>18027400</v>
      </c>
      <c r="M596" s="12">
        <f t="shared" si="28"/>
        <v>16378944</v>
      </c>
      <c r="N596" s="12">
        <f t="shared" si="28"/>
        <v>14421920</v>
      </c>
      <c r="O596" s="93">
        <v>26615784</v>
      </c>
      <c r="P596" s="32">
        <v>0.3</v>
      </c>
      <c r="R596" s="2">
        <v>23500000</v>
      </c>
      <c r="S596" s="32"/>
      <c r="U596" s="3"/>
      <c r="V596" s="3"/>
      <c r="W596" s="3"/>
      <c r="X596" s="3"/>
    </row>
    <row r="597" spans="1:24" s="2" customFormat="1" ht="24" hidden="1" customHeight="1" x14ac:dyDescent="0.2">
      <c r="A597" s="13">
        <v>578</v>
      </c>
      <c r="B597" s="14" t="s">
        <v>5</v>
      </c>
      <c r="C597" s="14" t="s">
        <v>665</v>
      </c>
      <c r="D597" s="14" t="s">
        <v>679</v>
      </c>
      <c r="E597" s="15" t="s">
        <v>680</v>
      </c>
      <c r="F597" s="13">
        <v>64</v>
      </c>
      <c r="G597" s="13">
        <v>96</v>
      </c>
      <c r="H597" s="13">
        <v>160</v>
      </c>
      <c r="I597" s="11">
        <v>38085840</v>
      </c>
      <c r="J597" s="11">
        <v>33319080</v>
      </c>
      <c r="K597" s="11">
        <v>38085840</v>
      </c>
      <c r="L597" s="11">
        <v>33319080</v>
      </c>
      <c r="M597" s="11">
        <f t="shared" ref="M597:N660" si="33">K597*0.8</f>
        <v>30468672</v>
      </c>
      <c r="N597" s="11">
        <f t="shared" si="33"/>
        <v>26655264</v>
      </c>
      <c r="O597" s="93">
        <v>49511592</v>
      </c>
      <c r="P597" s="32">
        <v>0.3</v>
      </c>
      <c r="R597" s="2">
        <v>44190000</v>
      </c>
      <c r="S597" s="32"/>
      <c r="U597" s="3"/>
      <c r="V597" s="3"/>
      <c r="W597" s="3"/>
      <c r="X597" s="3"/>
    </row>
    <row r="598" spans="1:24" s="2" customFormat="1" ht="24" hidden="1" customHeight="1" x14ac:dyDescent="0.2">
      <c r="A598" s="8">
        <v>579</v>
      </c>
      <c r="B598" s="9" t="s">
        <v>5</v>
      </c>
      <c r="C598" s="9" t="s">
        <v>665</v>
      </c>
      <c r="D598" s="9" t="s">
        <v>681</v>
      </c>
      <c r="E598" s="10">
        <v>343430590010001</v>
      </c>
      <c r="F598" s="8">
        <v>64</v>
      </c>
      <c r="G598" s="8">
        <v>116</v>
      </c>
      <c r="H598" s="8">
        <v>180</v>
      </c>
      <c r="I598" s="11">
        <v>44832546.666666664</v>
      </c>
      <c r="J598" s="11">
        <v>40596000</v>
      </c>
      <c r="K598" s="12">
        <v>44832546.666666664</v>
      </c>
      <c r="L598" s="12">
        <v>40596000</v>
      </c>
      <c r="M598" s="12">
        <f t="shared" si="33"/>
        <v>35866037.333333336</v>
      </c>
      <c r="N598" s="12">
        <f t="shared" si="33"/>
        <v>32476800</v>
      </c>
      <c r="O598" s="93">
        <v>58282310.666666664</v>
      </c>
      <c r="P598" s="32">
        <v>0.3</v>
      </c>
      <c r="R598" s="2">
        <v>49780000</v>
      </c>
      <c r="S598" s="32"/>
      <c r="U598" s="3"/>
      <c r="V598" s="3"/>
      <c r="W598" s="3"/>
      <c r="X598" s="3"/>
    </row>
    <row r="599" spans="1:24" s="2" customFormat="1" ht="24" hidden="1" customHeight="1" x14ac:dyDescent="0.2">
      <c r="A599" s="13">
        <v>580</v>
      </c>
      <c r="B599" s="14" t="s">
        <v>5</v>
      </c>
      <c r="C599" s="14" t="s">
        <v>665</v>
      </c>
      <c r="D599" s="14" t="s">
        <v>682</v>
      </c>
      <c r="E599" s="15">
        <v>422420590030001</v>
      </c>
      <c r="F599" s="13">
        <v>48</v>
      </c>
      <c r="G599" s="13">
        <v>74</v>
      </c>
      <c r="H599" s="13">
        <v>122</v>
      </c>
      <c r="I599" s="11">
        <v>25964800</v>
      </c>
      <c r="J599" s="11">
        <v>23580533.333333332</v>
      </c>
      <c r="K599" s="11">
        <v>25964800</v>
      </c>
      <c r="L599" s="11">
        <v>23580533.333333332</v>
      </c>
      <c r="M599" s="11">
        <f t="shared" si="33"/>
        <v>20771840</v>
      </c>
      <c r="N599" s="11">
        <f t="shared" si="33"/>
        <v>18864426.666666668</v>
      </c>
      <c r="O599" s="93">
        <v>33754240</v>
      </c>
      <c r="P599" s="32">
        <v>0.3</v>
      </c>
      <c r="R599" s="2">
        <v>33700000</v>
      </c>
      <c r="S599" s="32"/>
      <c r="U599" s="3"/>
      <c r="V599" s="3"/>
      <c r="W599" s="3"/>
      <c r="X599" s="3"/>
    </row>
    <row r="600" spans="1:24" s="2" customFormat="1" ht="24" hidden="1" customHeight="1" x14ac:dyDescent="0.2">
      <c r="A600" s="8">
        <v>581</v>
      </c>
      <c r="B600" s="9" t="s">
        <v>5</v>
      </c>
      <c r="C600" s="9" t="s">
        <v>665</v>
      </c>
      <c r="D600" s="9" t="s">
        <v>683</v>
      </c>
      <c r="E600" s="10">
        <v>751220590020001</v>
      </c>
      <c r="F600" s="8">
        <v>62</v>
      </c>
      <c r="G600" s="8">
        <v>128</v>
      </c>
      <c r="H600" s="8">
        <v>190</v>
      </c>
      <c r="I600" s="11">
        <v>39481600</v>
      </c>
      <c r="J600" s="11">
        <v>35813573.333333336</v>
      </c>
      <c r="K600" s="12">
        <v>39481600</v>
      </c>
      <c r="L600" s="12">
        <v>35813573.333333336</v>
      </c>
      <c r="M600" s="12">
        <f t="shared" si="33"/>
        <v>31585280</v>
      </c>
      <c r="N600" s="12">
        <f t="shared" si="33"/>
        <v>28650858.666666672</v>
      </c>
      <c r="O600" s="93">
        <v>51326080</v>
      </c>
      <c r="P600" s="32">
        <v>0.3</v>
      </c>
      <c r="R600" s="2">
        <v>52600000</v>
      </c>
      <c r="S600" s="32"/>
      <c r="U600" s="3"/>
      <c r="V600" s="3"/>
      <c r="W600" s="3"/>
      <c r="X600" s="3"/>
    </row>
    <row r="601" spans="1:24" s="2" customFormat="1" ht="24" hidden="1" customHeight="1" x14ac:dyDescent="0.2">
      <c r="A601" s="13">
        <v>582</v>
      </c>
      <c r="B601" s="14" t="s">
        <v>5</v>
      </c>
      <c r="C601" s="14" t="s">
        <v>665</v>
      </c>
      <c r="D601" s="14" t="s">
        <v>684</v>
      </c>
      <c r="E601" s="15" t="s">
        <v>685</v>
      </c>
      <c r="F601" s="13">
        <v>62</v>
      </c>
      <c r="G601" s="13">
        <v>128</v>
      </c>
      <c r="H601" s="13">
        <v>190</v>
      </c>
      <c r="I601" s="11">
        <v>44261520</v>
      </c>
      <c r="J601" s="11">
        <v>38729240</v>
      </c>
      <c r="K601" s="11">
        <v>44261520</v>
      </c>
      <c r="L601" s="11">
        <v>38729240</v>
      </c>
      <c r="M601" s="11">
        <f t="shared" si="33"/>
        <v>35409216</v>
      </c>
      <c r="N601" s="11">
        <f t="shared" si="33"/>
        <v>30983392</v>
      </c>
      <c r="O601" s="93">
        <v>57539976</v>
      </c>
      <c r="P601" s="32">
        <v>0.3</v>
      </c>
      <c r="R601" s="2">
        <v>52600000</v>
      </c>
      <c r="S601" s="32"/>
      <c r="U601" s="3"/>
      <c r="V601" s="3"/>
      <c r="W601" s="3"/>
      <c r="X601" s="3"/>
    </row>
    <row r="602" spans="1:24" s="2" customFormat="1" ht="24" hidden="1" customHeight="1" x14ac:dyDescent="0.2">
      <c r="A602" s="8">
        <v>583</v>
      </c>
      <c r="B602" s="9" t="s">
        <v>5</v>
      </c>
      <c r="C602" s="9" t="s">
        <v>665</v>
      </c>
      <c r="D602" s="9" t="s">
        <v>686</v>
      </c>
      <c r="E602" s="10">
        <v>513120590010021</v>
      </c>
      <c r="F602" s="8">
        <v>13</v>
      </c>
      <c r="G602" s="8">
        <v>27</v>
      </c>
      <c r="H602" s="8">
        <v>40</v>
      </c>
      <c r="I602" s="11">
        <v>8642400</v>
      </c>
      <c r="J602" s="11">
        <v>7877360</v>
      </c>
      <c r="K602" s="12">
        <v>8642400</v>
      </c>
      <c r="L602" s="12">
        <v>7877360</v>
      </c>
      <c r="M602" s="12">
        <f t="shared" si="33"/>
        <v>6913920</v>
      </c>
      <c r="N602" s="12">
        <f t="shared" si="33"/>
        <v>6301888</v>
      </c>
      <c r="O602" s="93">
        <v>11235120</v>
      </c>
      <c r="P602" s="32">
        <v>0.3</v>
      </c>
      <c r="R602" s="2">
        <v>11070000</v>
      </c>
      <c r="S602" s="32"/>
      <c r="U602" s="3"/>
      <c r="V602" s="3"/>
      <c r="W602" s="3"/>
      <c r="X602" s="3"/>
    </row>
    <row r="603" spans="1:24" s="2" customFormat="1" ht="24" hidden="1" customHeight="1" x14ac:dyDescent="0.2">
      <c r="A603" s="13">
        <v>584</v>
      </c>
      <c r="B603" s="14" t="s">
        <v>5</v>
      </c>
      <c r="C603" s="14" t="s">
        <v>665</v>
      </c>
      <c r="D603" s="14" t="s">
        <v>687</v>
      </c>
      <c r="E603" s="15">
        <v>751120590010001</v>
      </c>
      <c r="F603" s="13">
        <v>84</v>
      </c>
      <c r="G603" s="13">
        <v>166</v>
      </c>
      <c r="H603" s="13">
        <v>250</v>
      </c>
      <c r="I603" s="11">
        <v>52664640</v>
      </c>
      <c r="J603" s="11">
        <v>47941440</v>
      </c>
      <c r="K603" s="11">
        <v>52664640</v>
      </c>
      <c r="L603" s="11">
        <v>47941440</v>
      </c>
      <c r="M603" s="11">
        <f t="shared" si="33"/>
        <v>42131712</v>
      </c>
      <c r="N603" s="11">
        <f t="shared" si="33"/>
        <v>38353152</v>
      </c>
      <c r="O603" s="93">
        <v>68464032</v>
      </c>
      <c r="P603" s="32">
        <v>0.3</v>
      </c>
      <c r="R603" s="2">
        <v>69190000</v>
      </c>
      <c r="S603" s="32"/>
      <c r="U603" s="3"/>
      <c r="V603" s="3"/>
      <c r="W603" s="3"/>
      <c r="X603" s="3"/>
    </row>
    <row r="604" spans="1:24" s="2" customFormat="1" ht="24" hidden="1" customHeight="1" x14ac:dyDescent="0.2">
      <c r="A604" s="8">
        <v>585</v>
      </c>
      <c r="B604" s="9" t="s">
        <v>5</v>
      </c>
      <c r="C604" s="9" t="s">
        <v>665</v>
      </c>
      <c r="D604" s="9" t="s">
        <v>688</v>
      </c>
      <c r="E604" s="10">
        <v>751220590010001</v>
      </c>
      <c r="F604" s="8">
        <v>33</v>
      </c>
      <c r="G604" s="8">
        <v>147</v>
      </c>
      <c r="H604" s="8">
        <v>180</v>
      </c>
      <c r="I604" s="11">
        <v>37950560</v>
      </c>
      <c r="J604" s="11">
        <v>34476186.666666664</v>
      </c>
      <c r="K604" s="12">
        <v>37950560</v>
      </c>
      <c r="L604" s="12">
        <v>34476186.666666664</v>
      </c>
      <c r="M604" s="12">
        <f t="shared" si="33"/>
        <v>30360448</v>
      </c>
      <c r="N604" s="12">
        <f t="shared" si="33"/>
        <v>27580949.333333332</v>
      </c>
      <c r="O604" s="93">
        <v>49335728</v>
      </c>
      <c r="P604" s="32">
        <v>0.3</v>
      </c>
      <c r="R604" s="2">
        <v>50040000</v>
      </c>
      <c r="S604" s="32"/>
      <c r="U604" s="3"/>
      <c r="V604" s="3"/>
      <c r="W604" s="3"/>
      <c r="X604" s="3"/>
    </row>
    <row r="605" spans="1:24" s="2" customFormat="1" ht="24" hidden="1" customHeight="1" x14ac:dyDescent="0.2">
      <c r="A605" s="13">
        <v>586</v>
      </c>
      <c r="B605" s="14" t="s">
        <v>5</v>
      </c>
      <c r="C605" s="14" t="s">
        <v>665</v>
      </c>
      <c r="D605" s="14" t="s">
        <v>689</v>
      </c>
      <c r="E605" s="15" t="s">
        <v>690</v>
      </c>
      <c r="F605" s="13">
        <v>33</v>
      </c>
      <c r="G605" s="13">
        <v>147</v>
      </c>
      <c r="H605" s="13">
        <v>180</v>
      </c>
      <c r="I605" s="11">
        <v>42821040</v>
      </c>
      <c r="J605" s="11">
        <v>37700200</v>
      </c>
      <c r="K605" s="11">
        <v>42821040</v>
      </c>
      <c r="L605" s="11">
        <v>37700200</v>
      </c>
      <c r="M605" s="11">
        <f t="shared" si="33"/>
        <v>34256832</v>
      </c>
      <c r="N605" s="11">
        <f t="shared" si="33"/>
        <v>30160160</v>
      </c>
      <c r="O605" s="93">
        <v>55667352</v>
      </c>
      <c r="P605" s="32">
        <v>0.3</v>
      </c>
      <c r="R605" s="2">
        <v>50040000</v>
      </c>
      <c r="S605" s="32"/>
      <c r="U605" s="3"/>
      <c r="V605" s="3"/>
      <c r="W605" s="3"/>
      <c r="X605" s="3"/>
    </row>
    <row r="606" spans="1:24" s="2" customFormat="1" ht="24" hidden="1" customHeight="1" x14ac:dyDescent="0.2">
      <c r="A606" s="8">
        <v>587</v>
      </c>
      <c r="B606" s="9" t="s">
        <v>5</v>
      </c>
      <c r="C606" s="9" t="s">
        <v>665</v>
      </c>
      <c r="D606" s="9" t="s">
        <v>691</v>
      </c>
      <c r="E606" s="10">
        <v>422420590070001</v>
      </c>
      <c r="F606" s="8">
        <v>44</v>
      </c>
      <c r="G606" s="8">
        <v>132</v>
      </c>
      <c r="H606" s="8">
        <v>176</v>
      </c>
      <c r="I606" s="11">
        <v>41565120</v>
      </c>
      <c r="J606" s="11">
        <v>36530960</v>
      </c>
      <c r="K606" s="12">
        <v>41565120</v>
      </c>
      <c r="L606" s="12">
        <v>36530960</v>
      </c>
      <c r="M606" s="12">
        <f t="shared" si="33"/>
        <v>33252096</v>
      </c>
      <c r="N606" s="12">
        <f t="shared" si="33"/>
        <v>29224768</v>
      </c>
      <c r="O606" s="93">
        <v>54034656</v>
      </c>
      <c r="P606" s="32">
        <v>0.3</v>
      </c>
      <c r="R606" s="2">
        <v>48830000</v>
      </c>
      <c r="S606" s="32"/>
      <c r="U606" s="3"/>
      <c r="V606" s="3"/>
      <c r="W606" s="3"/>
      <c r="X606" s="3"/>
    </row>
    <row r="607" spans="1:24" s="2" customFormat="1" ht="24" hidden="1" customHeight="1" x14ac:dyDescent="0.2">
      <c r="A607" s="13">
        <v>588</v>
      </c>
      <c r="B607" s="14" t="s">
        <v>5</v>
      </c>
      <c r="C607" s="14" t="s">
        <v>665</v>
      </c>
      <c r="D607" s="14" t="s">
        <v>692</v>
      </c>
      <c r="E607" s="15" t="s">
        <v>693</v>
      </c>
      <c r="F607" s="13">
        <v>190</v>
      </c>
      <c r="G607" s="13">
        <v>160</v>
      </c>
      <c r="H607" s="13">
        <v>350</v>
      </c>
      <c r="I607" s="11">
        <v>82168560</v>
      </c>
      <c r="J607" s="11">
        <v>71936280</v>
      </c>
      <c r="K607" s="11">
        <v>82168560</v>
      </c>
      <c r="L607" s="11">
        <v>71936280</v>
      </c>
      <c r="M607" s="11">
        <f t="shared" si="33"/>
        <v>65734848</v>
      </c>
      <c r="N607" s="11">
        <f t="shared" si="33"/>
        <v>57549024</v>
      </c>
      <c r="O607" s="93">
        <v>106819128</v>
      </c>
      <c r="P607" s="32">
        <v>0.3</v>
      </c>
      <c r="R607" s="2">
        <v>96280000</v>
      </c>
      <c r="S607" s="32"/>
      <c r="U607" s="3"/>
      <c r="V607" s="3"/>
      <c r="W607" s="3"/>
      <c r="X607" s="3"/>
    </row>
    <row r="608" spans="1:24" s="2" customFormat="1" ht="24" hidden="1" customHeight="1" x14ac:dyDescent="0.2">
      <c r="A608" s="8">
        <v>589</v>
      </c>
      <c r="B608" s="9" t="s">
        <v>5</v>
      </c>
      <c r="C608" s="9" t="s">
        <v>665</v>
      </c>
      <c r="D608" s="9" t="s">
        <v>694</v>
      </c>
      <c r="E608" s="10">
        <v>422420590090001</v>
      </c>
      <c r="F608" s="8">
        <v>40</v>
      </c>
      <c r="G608" s="8">
        <v>120</v>
      </c>
      <c r="H608" s="8">
        <v>160</v>
      </c>
      <c r="I608" s="11">
        <v>37898640</v>
      </c>
      <c r="J608" s="11">
        <v>33267240</v>
      </c>
      <c r="K608" s="12">
        <v>37898640</v>
      </c>
      <c r="L608" s="12">
        <v>33267240</v>
      </c>
      <c r="M608" s="12">
        <f t="shared" si="33"/>
        <v>30318912</v>
      </c>
      <c r="N608" s="12">
        <f t="shared" si="33"/>
        <v>26613792</v>
      </c>
      <c r="O608" s="93">
        <v>49268232</v>
      </c>
      <c r="P608" s="32">
        <v>0.3</v>
      </c>
      <c r="R608" s="2">
        <v>44390000</v>
      </c>
      <c r="S608" s="32"/>
      <c r="U608" s="3"/>
      <c r="V608" s="3"/>
      <c r="W608" s="3"/>
      <c r="X608" s="3"/>
    </row>
    <row r="609" spans="1:24" s="2" customFormat="1" ht="24" hidden="1" customHeight="1" x14ac:dyDescent="0.2">
      <c r="A609" s="13">
        <v>590</v>
      </c>
      <c r="B609" s="14" t="s">
        <v>5</v>
      </c>
      <c r="C609" s="14" t="s">
        <v>665</v>
      </c>
      <c r="D609" s="14" t="s">
        <v>695</v>
      </c>
      <c r="E609" s="15">
        <v>243130590010001</v>
      </c>
      <c r="F609" s="13">
        <v>41</v>
      </c>
      <c r="G609" s="13">
        <v>123</v>
      </c>
      <c r="H609" s="13">
        <v>164</v>
      </c>
      <c r="I609" s="11">
        <v>40668893.333333336</v>
      </c>
      <c r="J609" s="11">
        <v>36836320</v>
      </c>
      <c r="K609" s="11">
        <v>40668893.333333336</v>
      </c>
      <c r="L609" s="11">
        <v>36836320</v>
      </c>
      <c r="M609" s="11">
        <f t="shared" si="33"/>
        <v>32535114.666666672</v>
      </c>
      <c r="N609" s="11">
        <f t="shared" si="33"/>
        <v>29469056</v>
      </c>
      <c r="O609" s="93">
        <v>52869561.333333336</v>
      </c>
      <c r="P609" s="32">
        <v>0.3</v>
      </c>
      <c r="R609" s="2">
        <v>45500000</v>
      </c>
      <c r="S609" s="32"/>
      <c r="U609" s="3"/>
      <c r="V609" s="3"/>
      <c r="W609" s="3"/>
      <c r="X609" s="3"/>
    </row>
    <row r="610" spans="1:24" s="2" customFormat="1" ht="24" hidden="1" customHeight="1" x14ac:dyDescent="0.2">
      <c r="A610" s="8">
        <v>591</v>
      </c>
      <c r="B610" s="9" t="s">
        <v>5</v>
      </c>
      <c r="C610" s="9" t="s">
        <v>665</v>
      </c>
      <c r="D610" s="9" t="s">
        <v>696</v>
      </c>
      <c r="E610" s="10" t="s">
        <v>697</v>
      </c>
      <c r="F610" s="8">
        <v>45</v>
      </c>
      <c r="G610" s="8">
        <v>55</v>
      </c>
      <c r="H610" s="8">
        <v>100</v>
      </c>
      <c r="I610" s="11">
        <v>23862000</v>
      </c>
      <c r="J610" s="11">
        <v>20924920</v>
      </c>
      <c r="K610" s="12">
        <v>23862000</v>
      </c>
      <c r="L610" s="12">
        <v>20924920</v>
      </c>
      <c r="M610" s="12">
        <f t="shared" si="33"/>
        <v>19089600</v>
      </c>
      <c r="N610" s="12">
        <f t="shared" si="33"/>
        <v>16739936</v>
      </c>
      <c r="O610" s="93">
        <v>31020600</v>
      </c>
      <c r="P610" s="32">
        <v>0.3</v>
      </c>
      <c r="R610" s="2">
        <v>27580000</v>
      </c>
      <c r="S610" s="32"/>
      <c r="U610" s="3"/>
      <c r="V610" s="3"/>
      <c r="W610" s="3"/>
      <c r="X610" s="3"/>
    </row>
    <row r="611" spans="1:24" s="2" customFormat="1" ht="24" hidden="1" customHeight="1" x14ac:dyDescent="0.2">
      <c r="A611" s="13">
        <v>592</v>
      </c>
      <c r="B611" s="14" t="s">
        <v>5</v>
      </c>
      <c r="C611" s="14" t="s">
        <v>665</v>
      </c>
      <c r="D611" s="14" t="s">
        <v>698</v>
      </c>
      <c r="E611" s="15">
        <v>422420590130001</v>
      </c>
      <c r="F611" s="13">
        <v>48</v>
      </c>
      <c r="G611" s="13">
        <v>162</v>
      </c>
      <c r="H611" s="13">
        <v>210</v>
      </c>
      <c r="I611" s="11">
        <v>44336320</v>
      </c>
      <c r="J611" s="11">
        <v>40274853.333333336</v>
      </c>
      <c r="K611" s="11">
        <v>44336320</v>
      </c>
      <c r="L611" s="11">
        <v>40274853.333333336</v>
      </c>
      <c r="M611" s="11">
        <f t="shared" si="33"/>
        <v>35469056</v>
      </c>
      <c r="N611" s="11">
        <f t="shared" si="33"/>
        <v>32219882.666666672</v>
      </c>
      <c r="O611" s="93">
        <v>57637216</v>
      </c>
      <c r="P611" s="32">
        <v>0.3</v>
      </c>
      <c r="R611" s="2">
        <v>58300000</v>
      </c>
      <c r="S611" s="32"/>
      <c r="U611" s="3"/>
      <c r="V611" s="3"/>
      <c r="W611" s="3"/>
      <c r="X611" s="3"/>
    </row>
    <row r="612" spans="1:24" s="2" customFormat="1" ht="24" hidden="1" customHeight="1" x14ac:dyDescent="0.2">
      <c r="A612" s="8">
        <v>593</v>
      </c>
      <c r="B612" s="9" t="s">
        <v>5</v>
      </c>
      <c r="C612" s="9" t="s">
        <v>665</v>
      </c>
      <c r="D612" s="9" t="s">
        <v>699</v>
      </c>
      <c r="E612" s="10" t="s">
        <v>700</v>
      </c>
      <c r="F612" s="8">
        <v>48</v>
      </c>
      <c r="G612" s="8">
        <v>162</v>
      </c>
      <c r="H612" s="8">
        <v>210</v>
      </c>
      <c r="I612" s="11">
        <v>50443440</v>
      </c>
      <c r="J612" s="11">
        <v>44149640</v>
      </c>
      <c r="K612" s="12">
        <v>50443440</v>
      </c>
      <c r="L612" s="12">
        <v>44149640</v>
      </c>
      <c r="M612" s="12">
        <f t="shared" si="33"/>
        <v>40354752</v>
      </c>
      <c r="N612" s="12">
        <f t="shared" si="33"/>
        <v>35319712</v>
      </c>
      <c r="O612" s="93">
        <v>65576472</v>
      </c>
      <c r="P612" s="32">
        <v>0.3</v>
      </c>
      <c r="R612" s="2">
        <v>58300000</v>
      </c>
      <c r="S612" s="32"/>
      <c r="U612" s="3"/>
      <c r="V612" s="3"/>
      <c r="W612" s="3"/>
      <c r="X612" s="3"/>
    </row>
    <row r="613" spans="1:24" s="2" customFormat="1" ht="24" hidden="1" customHeight="1" x14ac:dyDescent="0.2">
      <c r="A613" s="13">
        <v>594</v>
      </c>
      <c r="B613" s="14" t="s">
        <v>5</v>
      </c>
      <c r="C613" s="14" t="s">
        <v>665</v>
      </c>
      <c r="D613" s="14" t="s">
        <v>701</v>
      </c>
      <c r="E613" s="15">
        <v>513220590020001</v>
      </c>
      <c r="F613" s="13">
        <v>46</v>
      </c>
      <c r="G613" s="13">
        <v>162</v>
      </c>
      <c r="H613" s="13">
        <v>208</v>
      </c>
      <c r="I613" s="11">
        <v>43690080</v>
      </c>
      <c r="J613" s="11">
        <v>39670000</v>
      </c>
      <c r="K613" s="11">
        <v>43690080</v>
      </c>
      <c r="L613" s="11">
        <v>39670000</v>
      </c>
      <c r="M613" s="11">
        <f t="shared" si="33"/>
        <v>34952064</v>
      </c>
      <c r="N613" s="11">
        <f t="shared" si="33"/>
        <v>31736000</v>
      </c>
      <c r="O613" s="93">
        <v>56797104</v>
      </c>
      <c r="P613" s="32">
        <v>0.3</v>
      </c>
      <c r="R613" s="2">
        <v>57760000</v>
      </c>
      <c r="S613" s="32"/>
      <c r="U613" s="3"/>
      <c r="V613" s="3"/>
      <c r="W613" s="3"/>
      <c r="X613" s="3"/>
    </row>
    <row r="614" spans="1:24" s="2" customFormat="1" ht="24" hidden="1" customHeight="1" x14ac:dyDescent="0.2">
      <c r="A614" s="8">
        <v>595</v>
      </c>
      <c r="B614" s="9" t="s">
        <v>5</v>
      </c>
      <c r="C614" s="9" t="s">
        <v>665</v>
      </c>
      <c r="D614" s="9" t="s">
        <v>702</v>
      </c>
      <c r="E614" s="10">
        <v>815720590010001</v>
      </c>
      <c r="F614" s="8">
        <v>18</v>
      </c>
      <c r="G614" s="8">
        <v>52</v>
      </c>
      <c r="H614" s="8">
        <v>70</v>
      </c>
      <c r="I614" s="11">
        <v>14936160</v>
      </c>
      <c r="J614" s="11">
        <v>13492720</v>
      </c>
      <c r="K614" s="12">
        <v>14936160</v>
      </c>
      <c r="L614" s="12">
        <v>13492720</v>
      </c>
      <c r="M614" s="12">
        <f t="shared" si="33"/>
        <v>11948928</v>
      </c>
      <c r="N614" s="12">
        <f t="shared" si="33"/>
        <v>10794176</v>
      </c>
      <c r="O614" s="93">
        <v>19417008</v>
      </c>
      <c r="P614" s="32">
        <v>0.3</v>
      </c>
      <c r="R614" s="2">
        <v>19410000</v>
      </c>
      <c r="S614" s="32"/>
      <c r="U614" s="3"/>
      <c r="V614" s="3"/>
      <c r="W614" s="3"/>
      <c r="X614" s="3"/>
    </row>
    <row r="615" spans="1:24" s="2" customFormat="1" ht="24" hidden="1" customHeight="1" x14ac:dyDescent="0.2">
      <c r="A615" s="13">
        <v>596</v>
      </c>
      <c r="B615" s="14" t="s">
        <v>5</v>
      </c>
      <c r="C615" s="14" t="s">
        <v>665</v>
      </c>
      <c r="D615" s="14" t="s">
        <v>703</v>
      </c>
      <c r="E615" s="15">
        <v>143930590010001</v>
      </c>
      <c r="F615" s="13">
        <v>23</v>
      </c>
      <c r="G615" s="13">
        <v>77</v>
      </c>
      <c r="H615" s="13">
        <v>100</v>
      </c>
      <c r="I615" s="11">
        <v>25016293.333333332</v>
      </c>
      <c r="J615" s="11">
        <v>22654080</v>
      </c>
      <c r="K615" s="11">
        <v>25016293.333333332</v>
      </c>
      <c r="L615" s="11">
        <v>22654080</v>
      </c>
      <c r="M615" s="11">
        <f t="shared" si="33"/>
        <v>20013034.666666668</v>
      </c>
      <c r="N615" s="11">
        <f t="shared" si="33"/>
        <v>18123264</v>
      </c>
      <c r="O615" s="93">
        <v>32521181.333333332</v>
      </c>
      <c r="P615" s="32">
        <v>0.3</v>
      </c>
      <c r="R615" s="2">
        <v>27760000</v>
      </c>
      <c r="S615" s="32"/>
      <c r="U615" s="3"/>
      <c r="V615" s="3"/>
      <c r="W615" s="3"/>
      <c r="X615" s="3"/>
    </row>
    <row r="616" spans="1:24" s="2" customFormat="1" ht="24" hidden="1" customHeight="1" x14ac:dyDescent="0.2">
      <c r="A616" s="8">
        <v>597</v>
      </c>
      <c r="B616" s="9" t="s">
        <v>5</v>
      </c>
      <c r="C616" s="9" t="s">
        <v>665</v>
      </c>
      <c r="D616" s="9" t="s">
        <v>704</v>
      </c>
      <c r="E616" s="10">
        <v>515120590010001</v>
      </c>
      <c r="F616" s="8">
        <v>45</v>
      </c>
      <c r="G616" s="8">
        <v>75</v>
      </c>
      <c r="H616" s="8">
        <v>120</v>
      </c>
      <c r="I616" s="11">
        <v>25138400</v>
      </c>
      <c r="J616" s="11">
        <v>22787466.666666668</v>
      </c>
      <c r="K616" s="12">
        <v>25138400</v>
      </c>
      <c r="L616" s="12">
        <v>22787466.666666668</v>
      </c>
      <c r="M616" s="12">
        <f t="shared" si="33"/>
        <v>20110720</v>
      </c>
      <c r="N616" s="12">
        <f t="shared" si="33"/>
        <v>18229973.333333336</v>
      </c>
      <c r="O616" s="93">
        <v>32679920</v>
      </c>
      <c r="P616" s="32">
        <v>0.3</v>
      </c>
      <c r="R616" s="2">
        <v>33170000</v>
      </c>
      <c r="S616" s="32"/>
      <c r="U616" s="3"/>
      <c r="V616" s="3"/>
      <c r="W616" s="3"/>
      <c r="X616" s="3"/>
    </row>
    <row r="617" spans="1:24" s="2" customFormat="1" ht="24" hidden="1" customHeight="1" x14ac:dyDescent="0.2">
      <c r="A617" s="13">
        <v>598</v>
      </c>
      <c r="B617" s="14" t="s">
        <v>5</v>
      </c>
      <c r="C617" s="14" t="s">
        <v>665</v>
      </c>
      <c r="D617" s="14" t="s">
        <v>705</v>
      </c>
      <c r="E617" s="15">
        <v>141230590010001</v>
      </c>
      <c r="F617" s="13">
        <v>52</v>
      </c>
      <c r="G617" s="13">
        <v>158</v>
      </c>
      <c r="H617" s="13">
        <v>210</v>
      </c>
      <c r="I617" s="11">
        <v>52795853.333333336</v>
      </c>
      <c r="J617" s="11">
        <v>47967280</v>
      </c>
      <c r="K617" s="11">
        <v>52795853.333333336</v>
      </c>
      <c r="L617" s="11">
        <v>47967280</v>
      </c>
      <c r="M617" s="11">
        <f t="shared" si="33"/>
        <v>42236682.666666672</v>
      </c>
      <c r="N617" s="11">
        <f t="shared" si="33"/>
        <v>38373824</v>
      </c>
      <c r="O617" s="93">
        <v>68634609.333333343</v>
      </c>
      <c r="P617" s="32">
        <v>0.3</v>
      </c>
      <c r="R617" s="2">
        <v>58270000</v>
      </c>
      <c r="S617" s="32"/>
      <c r="U617" s="3"/>
      <c r="V617" s="3"/>
      <c r="W617" s="3"/>
      <c r="X617" s="3"/>
    </row>
    <row r="618" spans="1:24" s="2" customFormat="1" ht="24" hidden="1" customHeight="1" x14ac:dyDescent="0.2">
      <c r="A618" s="8">
        <v>599</v>
      </c>
      <c r="B618" s="9" t="s">
        <v>5</v>
      </c>
      <c r="C618" s="9" t="s">
        <v>665</v>
      </c>
      <c r="D618" s="9" t="s">
        <v>706</v>
      </c>
      <c r="E618" s="10">
        <v>141230590020001</v>
      </c>
      <c r="F618" s="8">
        <v>52</v>
      </c>
      <c r="G618" s="8">
        <v>156</v>
      </c>
      <c r="H618" s="8">
        <v>208</v>
      </c>
      <c r="I618" s="11">
        <v>51469853.333333336</v>
      </c>
      <c r="J618" s="11">
        <v>46718880</v>
      </c>
      <c r="K618" s="12">
        <v>51469853.333333336</v>
      </c>
      <c r="L618" s="12">
        <v>46718880</v>
      </c>
      <c r="M618" s="12">
        <f t="shared" si="33"/>
        <v>41175882.666666672</v>
      </c>
      <c r="N618" s="12">
        <f t="shared" si="33"/>
        <v>37375104</v>
      </c>
      <c r="O618" s="93">
        <v>66910809.333333336</v>
      </c>
      <c r="P618" s="32">
        <v>0.3</v>
      </c>
      <c r="R618" s="2">
        <v>57710000</v>
      </c>
      <c r="S618" s="32"/>
      <c r="U618" s="3"/>
      <c r="V618" s="3"/>
      <c r="W618" s="3"/>
      <c r="X618" s="3"/>
    </row>
    <row r="619" spans="1:24" s="2" customFormat="1" ht="24" hidden="1" customHeight="1" x14ac:dyDescent="0.2">
      <c r="A619" s="13">
        <v>600</v>
      </c>
      <c r="B619" s="14" t="s">
        <v>5</v>
      </c>
      <c r="C619" s="14" t="s">
        <v>665</v>
      </c>
      <c r="D619" s="14" t="s">
        <v>707</v>
      </c>
      <c r="E619" s="15">
        <v>515120590020001</v>
      </c>
      <c r="F619" s="13">
        <v>34</v>
      </c>
      <c r="G619" s="13">
        <v>66</v>
      </c>
      <c r="H619" s="13">
        <v>100</v>
      </c>
      <c r="I619" s="11">
        <v>22247520</v>
      </c>
      <c r="J619" s="11">
        <v>20345333.333333332</v>
      </c>
      <c r="K619" s="11">
        <v>22247520</v>
      </c>
      <c r="L619" s="11">
        <v>20345333.333333332</v>
      </c>
      <c r="M619" s="11">
        <f t="shared" si="33"/>
        <v>17798016</v>
      </c>
      <c r="N619" s="11">
        <f t="shared" si="33"/>
        <v>16276266.666666666</v>
      </c>
      <c r="O619" s="93">
        <v>28921776</v>
      </c>
      <c r="P619" s="32">
        <v>0.3</v>
      </c>
      <c r="R619" s="2">
        <v>27670000</v>
      </c>
      <c r="S619" s="32"/>
      <c r="U619" s="3"/>
      <c r="V619" s="3"/>
      <c r="W619" s="3"/>
      <c r="X619" s="3"/>
    </row>
    <row r="620" spans="1:24" s="2" customFormat="1" ht="24" hidden="1" customHeight="1" x14ac:dyDescent="0.2">
      <c r="A620" s="8">
        <v>601</v>
      </c>
      <c r="B620" s="9" t="s">
        <v>5</v>
      </c>
      <c r="C620" s="9" t="s">
        <v>665</v>
      </c>
      <c r="D620" s="9" t="s">
        <v>708</v>
      </c>
      <c r="E620" s="10" t="s">
        <v>709</v>
      </c>
      <c r="F620" s="8">
        <v>25</v>
      </c>
      <c r="G620" s="8">
        <v>35</v>
      </c>
      <c r="H620" s="8">
        <v>60</v>
      </c>
      <c r="I620" s="11">
        <v>14304960</v>
      </c>
      <c r="J620" s="11">
        <v>12576000</v>
      </c>
      <c r="K620" s="12">
        <v>14304960</v>
      </c>
      <c r="L620" s="12">
        <v>12576000</v>
      </c>
      <c r="M620" s="12">
        <f t="shared" si="33"/>
        <v>11443968</v>
      </c>
      <c r="N620" s="12">
        <f t="shared" si="33"/>
        <v>10060800</v>
      </c>
      <c r="O620" s="93">
        <v>18596448</v>
      </c>
      <c r="P620" s="32">
        <v>0.3</v>
      </c>
      <c r="R620" s="2">
        <v>16560000</v>
      </c>
      <c r="S620" s="32"/>
      <c r="U620" s="3"/>
      <c r="V620" s="3"/>
      <c r="W620" s="3"/>
      <c r="X620" s="3"/>
    </row>
    <row r="621" spans="1:24" s="2" customFormat="1" ht="24" hidden="1" customHeight="1" x14ac:dyDescent="0.2">
      <c r="A621" s="13">
        <v>602</v>
      </c>
      <c r="B621" s="14" t="s">
        <v>5</v>
      </c>
      <c r="C621" s="14" t="s">
        <v>665</v>
      </c>
      <c r="D621" s="14" t="s">
        <v>710</v>
      </c>
      <c r="E621" s="15">
        <v>343430590020001</v>
      </c>
      <c r="F621" s="13">
        <v>25</v>
      </c>
      <c r="G621" s="13">
        <v>35</v>
      </c>
      <c r="H621" s="13">
        <v>60</v>
      </c>
      <c r="I621" s="11">
        <v>15186653.333333334</v>
      </c>
      <c r="J621" s="11">
        <v>13772640</v>
      </c>
      <c r="K621" s="11">
        <v>15186653.333333334</v>
      </c>
      <c r="L621" s="11">
        <v>13772640</v>
      </c>
      <c r="M621" s="11">
        <f t="shared" si="33"/>
        <v>12149322.666666668</v>
      </c>
      <c r="N621" s="11">
        <f t="shared" si="33"/>
        <v>11018112</v>
      </c>
      <c r="O621" s="93">
        <v>19742649.333333336</v>
      </c>
      <c r="P621" s="32">
        <v>0.3</v>
      </c>
      <c r="R621" s="2">
        <v>16560000</v>
      </c>
      <c r="S621" s="32"/>
      <c r="U621" s="3"/>
      <c r="V621" s="3"/>
      <c r="W621" s="3"/>
      <c r="X621" s="3"/>
    </row>
    <row r="622" spans="1:24" s="2" customFormat="1" ht="24" hidden="1" customHeight="1" x14ac:dyDescent="0.2">
      <c r="A622" s="8">
        <v>603</v>
      </c>
      <c r="B622" s="9" t="s">
        <v>5</v>
      </c>
      <c r="C622" s="9" t="s">
        <v>665</v>
      </c>
      <c r="D622" s="9" t="s">
        <v>711</v>
      </c>
      <c r="E622" s="10">
        <v>513220590030001</v>
      </c>
      <c r="F622" s="8">
        <v>39</v>
      </c>
      <c r="G622" s="8">
        <v>76</v>
      </c>
      <c r="H622" s="8">
        <v>115</v>
      </c>
      <c r="I622" s="11">
        <v>25658360</v>
      </c>
      <c r="J622" s="11">
        <v>23379320</v>
      </c>
      <c r="K622" s="12">
        <v>25658360</v>
      </c>
      <c r="L622" s="12">
        <v>23379320</v>
      </c>
      <c r="M622" s="12">
        <f t="shared" si="33"/>
        <v>20526688</v>
      </c>
      <c r="N622" s="12">
        <f t="shared" si="33"/>
        <v>18703456</v>
      </c>
      <c r="O622" s="93">
        <v>33355868</v>
      </c>
      <c r="P622" s="32">
        <v>0.3</v>
      </c>
      <c r="R622" s="2">
        <v>31820000</v>
      </c>
      <c r="S622" s="32"/>
      <c r="U622" s="3"/>
      <c r="V622" s="3"/>
      <c r="W622" s="3"/>
      <c r="X622" s="3"/>
    </row>
    <row r="623" spans="1:24" s="2" customFormat="1" ht="24" hidden="1" customHeight="1" x14ac:dyDescent="0.2">
      <c r="A623" s="13">
        <v>604</v>
      </c>
      <c r="B623" s="14" t="s">
        <v>5</v>
      </c>
      <c r="C623" s="14" t="s">
        <v>665</v>
      </c>
      <c r="D623" s="14" t="s">
        <v>712</v>
      </c>
      <c r="E623" s="15">
        <v>513120590010001</v>
      </c>
      <c r="F623" s="13">
        <v>42</v>
      </c>
      <c r="G623" s="13">
        <v>78</v>
      </c>
      <c r="H623" s="13">
        <v>120</v>
      </c>
      <c r="I623" s="11">
        <v>29040720</v>
      </c>
      <c r="J623" s="11">
        <v>25610120</v>
      </c>
      <c r="K623" s="11">
        <v>29040720</v>
      </c>
      <c r="L623" s="11">
        <v>25610120</v>
      </c>
      <c r="M623" s="11">
        <f t="shared" si="33"/>
        <v>23232576</v>
      </c>
      <c r="N623" s="11">
        <f t="shared" si="33"/>
        <v>20488096</v>
      </c>
      <c r="O623" s="93">
        <v>37752936</v>
      </c>
      <c r="P623" s="32">
        <v>0.3</v>
      </c>
      <c r="R623" s="2">
        <v>33190000</v>
      </c>
      <c r="S623" s="32"/>
      <c r="U623" s="3"/>
      <c r="V623" s="3"/>
      <c r="W623" s="3"/>
      <c r="X623" s="3"/>
    </row>
    <row r="624" spans="1:24" s="2" customFormat="1" ht="24" hidden="1" customHeight="1" x14ac:dyDescent="0.2">
      <c r="A624" s="8">
        <v>605</v>
      </c>
      <c r="B624" s="9" t="s">
        <v>713</v>
      </c>
      <c r="C624" s="9" t="s">
        <v>714</v>
      </c>
      <c r="D624" s="9" t="s">
        <v>715</v>
      </c>
      <c r="E624" s="10">
        <v>742120030010001</v>
      </c>
      <c r="F624" s="8">
        <v>330</v>
      </c>
      <c r="G624" s="8">
        <v>385</v>
      </c>
      <c r="H624" s="8">
        <v>715</v>
      </c>
      <c r="I624" s="11">
        <v>156665120</v>
      </c>
      <c r="J624" s="11">
        <v>142555626.66666666</v>
      </c>
      <c r="K624" s="12">
        <v>156665120</v>
      </c>
      <c r="L624" s="12">
        <v>142555626.66666666</v>
      </c>
      <c r="M624" s="12">
        <f t="shared" si="33"/>
        <v>125332096</v>
      </c>
      <c r="N624" s="12">
        <f t="shared" si="33"/>
        <v>114044501.33333333</v>
      </c>
      <c r="O624" s="93">
        <v>187998144</v>
      </c>
      <c r="P624" s="32">
        <v>0.2</v>
      </c>
      <c r="R624" s="2">
        <v>197160000</v>
      </c>
      <c r="S624" s="32"/>
      <c r="U624" s="3"/>
      <c r="V624" s="3"/>
      <c r="W624" s="3"/>
      <c r="X624" s="3"/>
    </row>
    <row r="625" spans="1:24" s="2" customFormat="1" ht="24" hidden="1" customHeight="1" x14ac:dyDescent="0.2">
      <c r="A625" s="13">
        <v>606</v>
      </c>
      <c r="B625" s="14" t="s">
        <v>713</v>
      </c>
      <c r="C625" s="14" t="s">
        <v>714</v>
      </c>
      <c r="D625" s="14" t="s">
        <v>716</v>
      </c>
      <c r="E625" s="15" t="s">
        <v>717</v>
      </c>
      <c r="F625" s="13">
        <v>330</v>
      </c>
      <c r="G625" s="13">
        <v>385</v>
      </c>
      <c r="H625" s="13">
        <v>715</v>
      </c>
      <c r="I625" s="11">
        <v>173837280</v>
      </c>
      <c r="J625" s="11">
        <v>152673040</v>
      </c>
      <c r="K625" s="11">
        <v>173837280</v>
      </c>
      <c r="L625" s="11">
        <v>152673040</v>
      </c>
      <c r="M625" s="11">
        <f t="shared" si="33"/>
        <v>139069824</v>
      </c>
      <c r="N625" s="11">
        <f t="shared" si="33"/>
        <v>122138432</v>
      </c>
      <c r="O625" s="93">
        <v>208604736</v>
      </c>
      <c r="P625" s="32">
        <v>0.2</v>
      </c>
      <c r="R625" s="2">
        <v>197160000</v>
      </c>
      <c r="S625" s="32"/>
      <c r="U625" s="3"/>
      <c r="V625" s="3"/>
      <c r="W625" s="3"/>
      <c r="X625" s="3"/>
    </row>
    <row r="626" spans="1:24" s="2" customFormat="1" ht="24" hidden="1" customHeight="1" x14ac:dyDescent="0.2">
      <c r="A626" s="8">
        <v>607</v>
      </c>
      <c r="B626" s="9" t="s">
        <v>713</v>
      </c>
      <c r="C626" s="9" t="s">
        <v>714</v>
      </c>
      <c r="D626" s="9" t="s">
        <v>718</v>
      </c>
      <c r="E626" s="10">
        <v>742120030250011</v>
      </c>
      <c r="F626" s="8">
        <v>90</v>
      </c>
      <c r="G626" s="8">
        <v>130</v>
      </c>
      <c r="H626" s="8">
        <v>220</v>
      </c>
      <c r="I626" s="11">
        <v>55781760</v>
      </c>
      <c r="J626" s="11">
        <v>49307200</v>
      </c>
      <c r="K626" s="12">
        <v>55781760</v>
      </c>
      <c r="L626" s="12">
        <v>49307200</v>
      </c>
      <c r="M626" s="12">
        <f t="shared" si="33"/>
        <v>44625408</v>
      </c>
      <c r="N626" s="12">
        <f t="shared" si="33"/>
        <v>39445760</v>
      </c>
      <c r="O626" s="93">
        <v>66938112</v>
      </c>
      <c r="P626" s="32">
        <v>0.2</v>
      </c>
      <c r="R626" s="2">
        <v>60750000</v>
      </c>
      <c r="S626" s="32"/>
      <c r="U626" s="3"/>
      <c r="V626" s="3"/>
      <c r="W626" s="3"/>
      <c r="X626" s="3"/>
    </row>
    <row r="627" spans="1:24" s="2" customFormat="1" ht="24" hidden="1" customHeight="1" x14ac:dyDescent="0.2">
      <c r="A627" s="13">
        <v>608</v>
      </c>
      <c r="B627" s="14" t="s">
        <v>713</v>
      </c>
      <c r="C627" s="14" t="s">
        <v>714</v>
      </c>
      <c r="D627" s="14" t="s">
        <v>719</v>
      </c>
      <c r="E627" s="15">
        <v>742120030230001</v>
      </c>
      <c r="F627" s="13">
        <v>63</v>
      </c>
      <c r="G627" s="13">
        <v>122</v>
      </c>
      <c r="H627" s="13">
        <v>185</v>
      </c>
      <c r="I627" s="11">
        <v>47343600</v>
      </c>
      <c r="J627" s="11">
        <v>40755840</v>
      </c>
      <c r="K627" s="11">
        <v>47343600</v>
      </c>
      <c r="L627" s="11">
        <v>40755840</v>
      </c>
      <c r="M627" s="11">
        <f t="shared" si="33"/>
        <v>37874880</v>
      </c>
      <c r="N627" s="11">
        <f t="shared" si="33"/>
        <v>32604672</v>
      </c>
      <c r="O627" s="93">
        <v>56812320</v>
      </c>
      <c r="P627" s="32">
        <v>0.2</v>
      </c>
      <c r="R627" s="2">
        <v>51190000</v>
      </c>
      <c r="S627" s="32"/>
      <c r="U627" s="3"/>
      <c r="V627" s="3"/>
      <c r="W627" s="3"/>
      <c r="X627" s="3"/>
    </row>
    <row r="628" spans="1:24" s="2" customFormat="1" ht="24" hidden="1" customHeight="1" x14ac:dyDescent="0.2">
      <c r="A628" s="8">
        <v>609</v>
      </c>
      <c r="B628" s="9" t="s">
        <v>713</v>
      </c>
      <c r="C628" s="9" t="s">
        <v>714</v>
      </c>
      <c r="D628" s="9" t="s">
        <v>720</v>
      </c>
      <c r="E628" s="10">
        <v>742120030190011</v>
      </c>
      <c r="F628" s="8">
        <v>54</v>
      </c>
      <c r="G628" s="8">
        <v>71</v>
      </c>
      <c r="H628" s="8">
        <v>125</v>
      </c>
      <c r="I628" s="11">
        <v>28288320</v>
      </c>
      <c r="J628" s="11">
        <v>25720320</v>
      </c>
      <c r="K628" s="12">
        <v>28288320</v>
      </c>
      <c r="L628" s="12">
        <v>25720320</v>
      </c>
      <c r="M628" s="12">
        <f t="shared" si="33"/>
        <v>22630656</v>
      </c>
      <c r="N628" s="12">
        <f t="shared" si="33"/>
        <v>20576256</v>
      </c>
      <c r="O628" s="93">
        <v>33945984</v>
      </c>
      <c r="P628" s="32">
        <v>0.2</v>
      </c>
      <c r="R628" s="2">
        <v>34490000</v>
      </c>
      <c r="S628" s="32"/>
      <c r="U628" s="3"/>
      <c r="V628" s="3"/>
      <c r="W628" s="3"/>
      <c r="X628" s="3"/>
    </row>
    <row r="629" spans="1:24" s="2" customFormat="1" ht="24" hidden="1" customHeight="1" x14ac:dyDescent="0.2">
      <c r="A629" s="13">
        <v>610</v>
      </c>
      <c r="B629" s="14" t="s">
        <v>713</v>
      </c>
      <c r="C629" s="14" t="s">
        <v>714</v>
      </c>
      <c r="D629" s="14" t="s">
        <v>721</v>
      </c>
      <c r="E629" s="15">
        <v>311930030070001</v>
      </c>
      <c r="F629" s="13">
        <v>57</v>
      </c>
      <c r="G629" s="13">
        <v>110</v>
      </c>
      <c r="H629" s="13">
        <v>167</v>
      </c>
      <c r="I629" s="11">
        <v>48771160</v>
      </c>
      <c r="J629" s="11">
        <v>42791520</v>
      </c>
      <c r="K629" s="11">
        <v>48771160</v>
      </c>
      <c r="L629" s="11">
        <v>42791520</v>
      </c>
      <c r="M629" s="11">
        <f t="shared" si="33"/>
        <v>39016928</v>
      </c>
      <c r="N629" s="11">
        <f t="shared" si="33"/>
        <v>34233216</v>
      </c>
      <c r="O629" s="93">
        <v>58525392</v>
      </c>
      <c r="P629" s="32">
        <v>0.2</v>
      </c>
      <c r="R629" s="2">
        <v>46210000</v>
      </c>
      <c r="S629" s="32"/>
      <c r="U629" s="3"/>
      <c r="V629" s="3"/>
      <c r="W629" s="3"/>
      <c r="X629" s="3"/>
    </row>
    <row r="630" spans="1:24" s="2" customFormat="1" ht="24" hidden="1" customHeight="1" x14ac:dyDescent="0.2">
      <c r="A630" s="8">
        <v>611</v>
      </c>
      <c r="B630" s="9" t="s">
        <v>713</v>
      </c>
      <c r="C630" s="9" t="s">
        <v>714</v>
      </c>
      <c r="D630" s="9" t="s">
        <v>722</v>
      </c>
      <c r="E630" s="10">
        <v>742120030070001</v>
      </c>
      <c r="F630" s="8">
        <v>52</v>
      </c>
      <c r="G630" s="8">
        <v>86</v>
      </c>
      <c r="H630" s="8">
        <v>138</v>
      </c>
      <c r="I630" s="11">
        <v>30560960</v>
      </c>
      <c r="J630" s="11">
        <v>27793946.666666668</v>
      </c>
      <c r="K630" s="12">
        <v>30560960</v>
      </c>
      <c r="L630" s="12">
        <v>27793946.666666668</v>
      </c>
      <c r="M630" s="12">
        <f t="shared" si="33"/>
        <v>24448768</v>
      </c>
      <c r="N630" s="12">
        <f t="shared" si="33"/>
        <v>22235157.333333336</v>
      </c>
      <c r="O630" s="93">
        <v>36673152</v>
      </c>
      <c r="P630" s="32">
        <v>0.2</v>
      </c>
      <c r="R630" s="2">
        <v>38140000</v>
      </c>
      <c r="S630" s="32"/>
      <c r="U630" s="3"/>
      <c r="V630" s="3"/>
      <c r="W630" s="3"/>
      <c r="X630" s="3"/>
    </row>
    <row r="631" spans="1:24" s="2" customFormat="1" ht="24" hidden="1" customHeight="1" x14ac:dyDescent="0.2">
      <c r="A631" s="13">
        <v>612</v>
      </c>
      <c r="B631" s="14" t="s">
        <v>713</v>
      </c>
      <c r="C631" s="14" t="s">
        <v>714</v>
      </c>
      <c r="D631" s="14" t="s">
        <v>723</v>
      </c>
      <c r="E631" s="15" t="s">
        <v>724</v>
      </c>
      <c r="F631" s="13">
        <v>52</v>
      </c>
      <c r="G631" s="13">
        <v>86</v>
      </c>
      <c r="H631" s="13">
        <v>138</v>
      </c>
      <c r="I631" s="11">
        <v>33763440</v>
      </c>
      <c r="J631" s="11">
        <v>29512120</v>
      </c>
      <c r="K631" s="11">
        <v>33763440</v>
      </c>
      <c r="L631" s="11">
        <v>29512120</v>
      </c>
      <c r="M631" s="11">
        <f t="shared" si="33"/>
        <v>27010752</v>
      </c>
      <c r="N631" s="11">
        <f t="shared" si="33"/>
        <v>23609696</v>
      </c>
      <c r="O631" s="93">
        <v>40516128</v>
      </c>
      <c r="P631" s="32">
        <v>0.2</v>
      </c>
      <c r="R631" s="2">
        <v>38140000</v>
      </c>
      <c r="S631" s="32"/>
      <c r="U631" s="3"/>
      <c r="V631" s="3"/>
      <c r="W631" s="3"/>
      <c r="X631" s="3"/>
    </row>
    <row r="632" spans="1:24" s="2" customFormat="1" ht="24" hidden="1" customHeight="1" x14ac:dyDescent="0.2">
      <c r="A632" s="8">
        <v>613</v>
      </c>
      <c r="B632" s="9" t="s">
        <v>713</v>
      </c>
      <c r="C632" s="9" t="s">
        <v>714</v>
      </c>
      <c r="D632" s="9" t="s">
        <v>725</v>
      </c>
      <c r="E632" s="10" t="s">
        <v>726</v>
      </c>
      <c r="F632" s="8">
        <v>58</v>
      </c>
      <c r="G632" s="8">
        <v>72</v>
      </c>
      <c r="H632" s="8">
        <v>130</v>
      </c>
      <c r="I632" s="11">
        <v>33823200</v>
      </c>
      <c r="J632" s="11">
        <v>28775320</v>
      </c>
      <c r="K632" s="12">
        <v>33823200</v>
      </c>
      <c r="L632" s="12">
        <v>28775320</v>
      </c>
      <c r="M632" s="12">
        <f t="shared" si="33"/>
        <v>27058560</v>
      </c>
      <c r="N632" s="12">
        <f t="shared" si="33"/>
        <v>23020256</v>
      </c>
      <c r="O632" s="93">
        <v>40587840</v>
      </c>
      <c r="P632" s="32">
        <v>0.2</v>
      </c>
      <c r="R632" s="2">
        <v>35860000</v>
      </c>
      <c r="S632" s="32"/>
      <c r="U632" s="3"/>
      <c r="V632" s="3"/>
      <c r="W632" s="3"/>
      <c r="X632" s="3"/>
    </row>
    <row r="633" spans="1:24" s="2" customFormat="1" ht="24" hidden="1" customHeight="1" x14ac:dyDescent="0.2">
      <c r="A633" s="13">
        <v>614</v>
      </c>
      <c r="B633" s="14" t="s">
        <v>713</v>
      </c>
      <c r="C633" s="14" t="s">
        <v>714</v>
      </c>
      <c r="D633" s="14" t="s">
        <v>727</v>
      </c>
      <c r="E633" s="15">
        <v>742120030080001</v>
      </c>
      <c r="F633" s="13">
        <v>244</v>
      </c>
      <c r="G633" s="13">
        <v>291</v>
      </c>
      <c r="H633" s="13">
        <v>535</v>
      </c>
      <c r="I633" s="11">
        <v>116477280</v>
      </c>
      <c r="J633" s="11">
        <v>105788160</v>
      </c>
      <c r="K633" s="11">
        <v>116477280</v>
      </c>
      <c r="L633" s="11">
        <v>105788160</v>
      </c>
      <c r="M633" s="11">
        <f t="shared" si="33"/>
        <v>93181824</v>
      </c>
      <c r="N633" s="11">
        <f t="shared" si="33"/>
        <v>84630528</v>
      </c>
      <c r="O633" s="93">
        <v>139772736</v>
      </c>
      <c r="P633" s="32">
        <v>0.2</v>
      </c>
      <c r="R633" s="2">
        <v>147540000</v>
      </c>
      <c r="S633" s="32"/>
      <c r="U633" s="3"/>
      <c r="V633" s="3"/>
      <c r="W633" s="3"/>
      <c r="X633" s="3"/>
    </row>
    <row r="634" spans="1:24" s="2" customFormat="1" ht="24" hidden="1" customHeight="1" x14ac:dyDescent="0.2">
      <c r="A634" s="8">
        <v>615</v>
      </c>
      <c r="B634" s="9" t="s">
        <v>713</v>
      </c>
      <c r="C634" s="9" t="s">
        <v>714</v>
      </c>
      <c r="D634" s="9" t="s">
        <v>728</v>
      </c>
      <c r="E634" s="10" t="s">
        <v>729</v>
      </c>
      <c r="F634" s="8">
        <v>244</v>
      </c>
      <c r="G634" s="8">
        <v>291</v>
      </c>
      <c r="H634" s="8">
        <v>535</v>
      </c>
      <c r="I634" s="11">
        <v>129456000</v>
      </c>
      <c r="J634" s="11">
        <v>112626000</v>
      </c>
      <c r="K634" s="12">
        <v>129456000</v>
      </c>
      <c r="L634" s="12">
        <v>112626000</v>
      </c>
      <c r="M634" s="12">
        <f t="shared" si="33"/>
        <v>103564800</v>
      </c>
      <c r="N634" s="12">
        <f t="shared" si="33"/>
        <v>90100800</v>
      </c>
      <c r="O634" s="93">
        <v>155347200</v>
      </c>
      <c r="P634" s="32">
        <v>0.2</v>
      </c>
      <c r="R634" s="2">
        <v>147540000</v>
      </c>
      <c r="S634" s="32"/>
      <c r="U634" s="3"/>
      <c r="V634" s="3"/>
      <c r="W634" s="3"/>
      <c r="X634" s="3"/>
    </row>
    <row r="635" spans="1:24" s="2" customFormat="1" ht="24" hidden="1" customHeight="1" x14ac:dyDescent="0.2">
      <c r="A635" s="13">
        <v>616</v>
      </c>
      <c r="B635" s="14" t="s">
        <v>713</v>
      </c>
      <c r="C635" s="14" t="s">
        <v>714</v>
      </c>
      <c r="D635" s="14" t="s">
        <v>730</v>
      </c>
      <c r="E635" s="15" t="s">
        <v>731</v>
      </c>
      <c r="F635" s="13">
        <v>67</v>
      </c>
      <c r="G635" s="13">
        <v>35</v>
      </c>
      <c r="H635" s="13">
        <v>102</v>
      </c>
      <c r="I635" s="11">
        <v>25052400</v>
      </c>
      <c r="J635" s="11">
        <v>21619560</v>
      </c>
      <c r="K635" s="11">
        <v>25052400</v>
      </c>
      <c r="L635" s="11">
        <v>21619560</v>
      </c>
      <c r="M635" s="11">
        <f t="shared" si="33"/>
        <v>20041920</v>
      </c>
      <c r="N635" s="11">
        <f t="shared" si="33"/>
        <v>17295648</v>
      </c>
      <c r="O635" s="93">
        <v>30062880</v>
      </c>
      <c r="P635" s="32">
        <v>0.2</v>
      </c>
      <c r="R635" s="2">
        <v>27960000</v>
      </c>
      <c r="S635" s="32"/>
      <c r="U635" s="3"/>
      <c r="V635" s="3"/>
      <c r="W635" s="3"/>
      <c r="X635" s="3"/>
    </row>
    <row r="636" spans="1:24" s="2" customFormat="1" ht="24" hidden="1" customHeight="1" x14ac:dyDescent="0.2">
      <c r="A636" s="8">
        <v>617</v>
      </c>
      <c r="B636" s="9" t="s">
        <v>713</v>
      </c>
      <c r="C636" s="9" t="s">
        <v>714</v>
      </c>
      <c r="D636" s="9" t="s">
        <v>732</v>
      </c>
      <c r="E636" s="10">
        <v>742120030090001</v>
      </c>
      <c r="F636" s="8">
        <v>66</v>
      </c>
      <c r="G636" s="8">
        <v>36</v>
      </c>
      <c r="H636" s="8">
        <v>102</v>
      </c>
      <c r="I636" s="11">
        <v>22866400</v>
      </c>
      <c r="J636" s="11">
        <v>20408213.333333332</v>
      </c>
      <c r="K636" s="12">
        <v>22866400</v>
      </c>
      <c r="L636" s="12">
        <v>20408213.333333332</v>
      </c>
      <c r="M636" s="12">
        <f t="shared" si="33"/>
        <v>18293120</v>
      </c>
      <c r="N636" s="12">
        <f t="shared" si="33"/>
        <v>16326570.666666666</v>
      </c>
      <c r="O636" s="93">
        <v>27439680</v>
      </c>
      <c r="P636" s="32">
        <v>0.2</v>
      </c>
      <c r="R636" s="2">
        <v>27970000</v>
      </c>
      <c r="S636" s="32"/>
      <c r="U636" s="3"/>
      <c r="V636" s="3"/>
      <c r="W636" s="3"/>
      <c r="X636" s="3"/>
    </row>
    <row r="637" spans="1:24" s="2" customFormat="1" ht="24" hidden="1" customHeight="1" x14ac:dyDescent="0.2">
      <c r="A637" s="13">
        <v>618</v>
      </c>
      <c r="B637" s="14" t="s">
        <v>713</v>
      </c>
      <c r="C637" s="14" t="s">
        <v>714</v>
      </c>
      <c r="D637" s="14" t="s">
        <v>733</v>
      </c>
      <c r="E637" s="15">
        <v>742120030020001</v>
      </c>
      <c r="F637" s="13">
        <v>50</v>
      </c>
      <c r="G637" s="13">
        <v>110</v>
      </c>
      <c r="H637" s="13">
        <v>160</v>
      </c>
      <c r="I637" s="11">
        <v>36054240</v>
      </c>
      <c r="J637" s="11">
        <v>32768320</v>
      </c>
      <c r="K637" s="11">
        <v>36054240</v>
      </c>
      <c r="L637" s="11">
        <v>32768320</v>
      </c>
      <c r="M637" s="11">
        <f t="shared" si="33"/>
        <v>28843392</v>
      </c>
      <c r="N637" s="11">
        <f t="shared" si="33"/>
        <v>26214656</v>
      </c>
      <c r="O637" s="93">
        <v>43265088</v>
      </c>
      <c r="P637" s="32">
        <v>0.2</v>
      </c>
      <c r="R637" s="2">
        <v>44310000</v>
      </c>
      <c r="S637" s="32"/>
      <c r="U637" s="3"/>
      <c r="V637" s="3"/>
      <c r="W637" s="3"/>
      <c r="X637" s="3"/>
    </row>
    <row r="638" spans="1:24" s="2" customFormat="1" ht="24" hidden="1" customHeight="1" x14ac:dyDescent="0.2">
      <c r="A638" s="8">
        <v>619</v>
      </c>
      <c r="B638" s="9" t="s">
        <v>713</v>
      </c>
      <c r="C638" s="9" t="s">
        <v>714</v>
      </c>
      <c r="D638" s="9" t="s">
        <v>734</v>
      </c>
      <c r="E638" s="10">
        <v>742120030100001</v>
      </c>
      <c r="F638" s="8">
        <v>98</v>
      </c>
      <c r="G638" s="8">
        <v>222</v>
      </c>
      <c r="H638" s="8">
        <v>320</v>
      </c>
      <c r="I638" s="11">
        <v>71872960</v>
      </c>
      <c r="J638" s="11">
        <v>65271573.333333336</v>
      </c>
      <c r="K638" s="12">
        <v>71872960</v>
      </c>
      <c r="L638" s="12">
        <v>65271573.333333336</v>
      </c>
      <c r="M638" s="12">
        <f t="shared" si="33"/>
        <v>57498368</v>
      </c>
      <c r="N638" s="12">
        <f t="shared" si="33"/>
        <v>52217258.666666672</v>
      </c>
      <c r="O638" s="93">
        <v>86247552</v>
      </c>
      <c r="P638" s="32">
        <v>0.2</v>
      </c>
      <c r="R638" s="2">
        <v>88640000</v>
      </c>
      <c r="S638" s="32"/>
      <c r="U638" s="3"/>
      <c r="V638" s="3"/>
      <c r="W638" s="3"/>
      <c r="X638" s="3"/>
    </row>
    <row r="639" spans="1:24" s="2" customFormat="1" ht="24" hidden="1" customHeight="1" x14ac:dyDescent="0.2">
      <c r="A639" s="13">
        <v>620</v>
      </c>
      <c r="B639" s="14" t="s">
        <v>713</v>
      </c>
      <c r="C639" s="14" t="s">
        <v>714</v>
      </c>
      <c r="D639" s="14" t="s">
        <v>735</v>
      </c>
      <c r="E639" s="15" t="s">
        <v>736</v>
      </c>
      <c r="F639" s="13">
        <v>98</v>
      </c>
      <c r="G639" s="13">
        <v>222</v>
      </c>
      <c r="H639" s="13">
        <v>320</v>
      </c>
      <c r="I639" s="11">
        <v>79028160</v>
      </c>
      <c r="J639" s="11">
        <v>69388160</v>
      </c>
      <c r="K639" s="11">
        <v>79028160</v>
      </c>
      <c r="L639" s="11">
        <v>69388160</v>
      </c>
      <c r="M639" s="11">
        <f t="shared" si="33"/>
        <v>63222528</v>
      </c>
      <c r="N639" s="11">
        <f t="shared" si="33"/>
        <v>55510528</v>
      </c>
      <c r="O639" s="93">
        <v>94833792</v>
      </c>
      <c r="P639" s="32">
        <v>0.2</v>
      </c>
      <c r="R639" s="2">
        <v>88640000</v>
      </c>
      <c r="S639" s="32"/>
      <c r="U639" s="3"/>
      <c r="V639" s="3"/>
      <c r="W639" s="3"/>
      <c r="X639" s="3"/>
    </row>
    <row r="640" spans="1:24" s="2" customFormat="1" ht="24" hidden="1" customHeight="1" x14ac:dyDescent="0.2">
      <c r="A640" s="8">
        <v>621</v>
      </c>
      <c r="B640" s="9" t="s">
        <v>713</v>
      </c>
      <c r="C640" s="9" t="s">
        <v>714</v>
      </c>
      <c r="D640" s="9" t="s">
        <v>737</v>
      </c>
      <c r="E640" s="10">
        <v>742120030200001</v>
      </c>
      <c r="F640" s="8">
        <v>47</v>
      </c>
      <c r="G640" s="8">
        <v>53</v>
      </c>
      <c r="H640" s="8">
        <v>100</v>
      </c>
      <c r="I640" s="11">
        <v>22519520</v>
      </c>
      <c r="J640" s="11">
        <v>20529866.666666668</v>
      </c>
      <c r="K640" s="12">
        <v>22519520</v>
      </c>
      <c r="L640" s="12">
        <v>20529866.666666668</v>
      </c>
      <c r="M640" s="12">
        <f t="shared" si="33"/>
        <v>18015616</v>
      </c>
      <c r="N640" s="12">
        <f t="shared" si="33"/>
        <v>16423893.333333336</v>
      </c>
      <c r="O640" s="93">
        <v>27023424</v>
      </c>
      <c r="P640" s="32">
        <v>0.2</v>
      </c>
      <c r="R640" s="2">
        <v>27560000</v>
      </c>
      <c r="S640" s="32"/>
      <c r="U640" s="3"/>
      <c r="V640" s="3"/>
      <c r="W640" s="3"/>
      <c r="X640" s="3"/>
    </row>
    <row r="641" spans="1:24" s="2" customFormat="1" ht="24" hidden="1" customHeight="1" x14ac:dyDescent="0.2">
      <c r="A641" s="13">
        <v>622</v>
      </c>
      <c r="B641" s="14" t="s">
        <v>713</v>
      </c>
      <c r="C641" s="14" t="s">
        <v>714</v>
      </c>
      <c r="D641" s="14" t="s">
        <v>738</v>
      </c>
      <c r="E641" s="15">
        <v>311930030100001</v>
      </c>
      <c r="F641" s="13">
        <v>162</v>
      </c>
      <c r="G641" s="13">
        <v>434</v>
      </c>
      <c r="H641" s="13">
        <v>596</v>
      </c>
      <c r="I641" s="11">
        <v>175449500</v>
      </c>
      <c r="J641" s="11">
        <v>153317760</v>
      </c>
      <c r="K641" s="11">
        <v>175449500</v>
      </c>
      <c r="L641" s="11">
        <v>153317760</v>
      </c>
      <c r="M641" s="11">
        <f t="shared" si="33"/>
        <v>140359600</v>
      </c>
      <c r="N641" s="11">
        <f t="shared" si="33"/>
        <v>122654208</v>
      </c>
      <c r="O641" s="93">
        <v>210539400</v>
      </c>
      <c r="P641" s="32">
        <v>0.2</v>
      </c>
      <c r="R641" s="2">
        <v>165260000</v>
      </c>
      <c r="S641" s="32"/>
      <c r="U641" s="3"/>
      <c r="V641" s="3"/>
      <c r="W641" s="3"/>
      <c r="X641" s="3"/>
    </row>
    <row r="642" spans="1:24" s="2" customFormat="1" ht="24" hidden="1" customHeight="1" x14ac:dyDescent="0.2">
      <c r="A642" s="8">
        <v>623</v>
      </c>
      <c r="B642" s="9" t="s">
        <v>713</v>
      </c>
      <c r="C642" s="9" t="s">
        <v>714</v>
      </c>
      <c r="D642" s="9" t="s">
        <v>739</v>
      </c>
      <c r="E642" s="10">
        <v>311930030090001</v>
      </c>
      <c r="F642" s="8">
        <v>575</v>
      </c>
      <c r="G642" s="8">
        <v>606</v>
      </c>
      <c r="H642" s="8">
        <v>1181</v>
      </c>
      <c r="I642" s="11">
        <v>337058120</v>
      </c>
      <c r="J642" s="11">
        <v>298279680</v>
      </c>
      <c r="K642" s="12">
        <v>337058120</v>
      </c>
      <c r="L642" s="12">
        <v>298279680</v>
      </c>
      <c r="M642" s="12">
        <f t="shared" si="33"/>
        <v>269646496</v>
      </c>
      <c r="N642" s="12">
        <f t="shared" si="33"/>
        <v>238623744</v>
      </c>
      <c r="O642" s="93">
        <v>404469744</v>
      </c>
      <c r="P642" s="32">
        <v>0.2</v>
      </c>
      <c r="R642" s="2">
        <v>325410000</v>
      </c>
      <c r="S642" s="32"/>
      <c r="U642" s="3"/>
      <c r="V642" s="3"/>
      <c r="W642" s="3"/>
      <c r="X642" s="3"/>
    </row>
    <row r="643" spans="1:24" s="2" customFormat="1" ht="24" hidden="1" customHeight="1" x14ac:dyDescent="0.2">
      <c r="A643" s="13">
        <v>624</v>
      </c>
      <c r="B643" s="14" t="s">
        <v>713</v>
      </c>
      <c r="C643" s="14" t="s">
        <v>714</v>
      </c>
      <c r="D643" s="14" t="s">
        <v>740</v>
      </c>
      <c r="E643" s="15" t="s">
        <v>741</v>
      </c>
      <c r="F643" s="13">
        <v>575</v>
      </c>
      <c r="G643" s="13">
        <v>606</v>
      </c>
      <c r="H643" s="13">
        <v>1181</v>
      </c>
      <c r="I643" s="11">
        <v>285397440</v>
      </c>
      <c r="J643" s="11">
        <v>251585360</v>
      </c>
      <c r="K643" s="11">
        <v>285397440</v>
      </c>
      <c r="L643" s="11">
        <v>251585360</v>
      </c>
      <c r="M643" s="11">
        <f t="shared" si="33"/>
        <v>228317952</v>
      </c>
      <c r="N643" s="11">
        <f t="shared" si="33"/>
        <v>201268288</v>
      </c>
      <c r="O643" s="93">
        <v>342476928</v>
      </c>
      <c r="P643" s="32">
        <v>0.2</v>
      </c>
      <c r="R643" s="2">
        <v>325410000</v>
      </c>
      <c r="S643" s="32"/>
      <c r="U643" s="3"/>
      <c r="V643" s="3"/>
      <c r="W643" s="3"/>
      <c r="X643" s="3"/>
    </row>
    <row r="644" spans="1:24" s="2" customFormat="1" ht="24" hidden="1" customHeight="1" x14ac:dyDescent="0.2">
      <c r="A644" s="8">
        <v>625</v>
      </c>
      <c r="B644" s="9" t="s">
        <v>713</v>
      </c>
      <c r="C644" s="9" t="s">
        <v>714</v>
      </c>
      <c r="D644" s="9" t="s">
        <v>742</v>
      </c>
      <c r="E644" s="10">
        <v>742120030240001</v>
      </c>
      <c r="F644" s="8">
        <v>202</v>
      </c>
      <c r="G644" s="8">
        <v>448</v>
      </c>
      <c r="H644" s="8">
        <v>650</v>
      </c>
      <c r="I644" s="11">
        <v>158456880</v>
      </c>
      <c r="J644" s="11">
        <v>138861480</v>
      </c>
      <c r="K644" s="12">
        <v>158456880</v>
      </c>
      <c r="L644" s="12">
        <v>138861480</v>
      </c>
      <c r="M644" s="12">
        <f t="shared" si="33"/>
        <v>126765504</v>
      </c>
      <c r="N644" s="12">
        <f t="shared" si="33"/>
        <v>111089184</v>
      </c>
      <c r="O644" s="93">
        <v>190148256</v>
      </c>
      <c r="P644" s="32">
        <v>0.2</v>
      </c>
      <c r="R644" s="2">
        <v>180030000</v>
      </c>
      <c r="S644" s="32"/>
      <c r="U644" s="3"/>
      <c r="V644" s="3"/>
      <c r="W644" s="3"/>
      <c r="X644" s="3"/>
    </row>
    <row r="645" spans="1:24" s="2" customFormat="1" ht="24" hidden="1" customHeight="1" x14ac:dyDescent="0.2">
      <c r="A645" s="13">
        <v>626</v>
      </c>
      <c r="B645" s="14" t="s">
        <v>713</v>
      </c>
      <c r="C645" s="14" t="s">
        <v>714</v>
      </c>
      <c r="D645" s="14" t="s">
        <v>743</v>
      </c>
      <c r="E645" s="15">
        <v>742120030130001</v>
      </c>
      <c r="F645" s="13">
        <v>142</v>
      </c>
      <c r="G645" s="13">
        <v>240</v>
      </c>
      <c r="H645" s="13">
        <v>382</v>
      </c>
      <c r="I645" s="11">
        <v>84388800</v>
      </c>
      <c r="J645" s="11">
        <v>76731680</v>
      </c>
      <c r="K645" s="11">
        <v>84388800</v>
      </c>
      <c r="L645" s="11">
        <v>76731680</v>
      </c>
      <c r="M645" s="11">
        <f t="shared" si="33"/>
        <v>67511040</v>
      </c>
      <c r="N645" s="11">
        <f t="shared" si="33"/>
        <v>61385344</v>
      </c>
      <c r="O645" s="93">
        <v>101266560</v>
      </c>
      <c r="P645" s="32">
        <v>0.2</v>
      </c>
      <c r="R645" s="2">
        <v>105610000</v>
      </c>
      <c r="S645" s="32"/>
      <c r="U645" s="3"/>
      <c r="V645" s="3"/>
      <c r="W645" s="3"/>
      <c r="X645" s="3"/>
    </row>
    <row r="646" spans="1:24" s="2" customFormat="1" ht="24" hidden="1" customHeight="1" x14ac:dyDescent="0.2">
      <c r="A646" s="8">
        <v>627</v>
      </c>
      <c r="B646" s="9" t="s">
        <v>713</v>
      </c>
      <c r="C646" s="9" t="s">
        <v>714</v>
      </c>
      <c r="D646" s="9" t="s">
        <v>744</v>
      </c>
      <c r="E646" s="10" t="s">
        <v>745</v>
      </c>
      <c r="F646" s="8">
        <v>142</v>
      </c>
      <c r="G646" s="8">
        <v>240</v>
      </c>
      <c r="H646" s="8">
        <v>382</v>
      </c>
      <c r="I646" s="11">
        <v>92188800</v>
      </c>
      <c r="J646" s="11">
        <v>81197040</v>
      </c>
      <c r="K646" s="12">
        <v>92188800</v>
      </c>
      <c r="L646" s="12">
        <v>81197040</v>
      </c>
      <c r="M646" s="12">
        <f t="shared" si="33"/>
        <v>73751040</v>
      </c>
      <c r="N646" s="12">
        <f t="shared" si="33"/>
        <v>64957632</v>
      </c>
      <c r="O646" s="93">
        <v>110626560</v>
      </c>
      <c r="P646" s="32">
        <v>0.2</v>
      </c>
      <c r="R646" s="2">
        <v>105610000</v>
      </c>
      <c r="S646" s="32"/>
      <c r="U646" s="3"/>
      <c r="V646" s="3"/>
      <c r="W646" s="3"/>
      <c r="X646" s="3"/>
    </row>
    <row r="647" spans="1:24" s="2" customFormat="1" ht="24" hidden="1" customHeight="1" x14ac:dyDescent="0.2">
      <c r="A647" s="13">
        <v>628</v>
      </c>
      <c r="B647" s="14" t="s">
        <v>713</v>
      </c>
      <c r="C647" s="14" t="s">
        <v>714</v>
      </c>
      <c r="D647" s="14" t="s">
        <v>746</v>
      </c>
      <c r="E647" s="15">
        <v>742120030140001</v>
      </c>
      <c r="F647" s="13">
        <v>287</v>
      </c>
      <c r="G647" s="13">
        <v>353</v>
      </c>
      <c r="H647" s="13">
        <v>640</v>
      </c>
      <c r="I647" s="11">
        <v>140095040</v>
      </c>
      <c r="J647" s="11">
        <v>127326986.66666667</v>
      </c>
      <c r="K647" s="11">
        <v>140095040</v>
      </c>
      <c r="L647" s="11">
        <v>127326986.66666667</v>
      </c>
      <c r="M647" s="11">
        <f t="shared" si="33"/>
        <v>112076032</v>
      </c>
      <c r="N647" s="11">
        <f t="shared" si="33"/>
        <v>101861589.33333334</v>
      </c>
      <c r="O647" s="93">
        <v>168114048</v>
      </c>
      <c r="P647" s="32">
        <v>0.2</v>
      </c>
      <c r="R647" s="2">
        <v>176540000</v>
      </c>
      <c r="S647" s="32"/>
      <c r="U647" s="3"/>
      <c r="V647" s="3"/>
      <c r="W647" s="3"/>
      <c r="X647" s="3"/>
    </row>
    <row r="648" spans="1:24" s="2" customFormat="1" ht="24" hidden="1" customHeight="1" x14ac:dyDescent="0.2">
      <c r="A648" s="8">
        <v>629</v>
      </c>
      <c r="B648" s="9" t="s">
        <v>713</v>
      </c>
      <c r="C648" s="9" t="s">
        <v>714</v>
      </c>
      <c r="D648" s="9" t="s">
        <v>747</v>
      </c>
      <c r="E648" s="10" t="s">
        <v>748</v>
      </c>
      <c r="F648" s="8">
        <v>287</v>
      </c>
      <c r="G648" s="8">
        <v>353</v>
      </c>
      <c r="H648" s="8">
        <v>640</v>
      </c>
      <c r="I648" s="11">
        <v>153397920</v>
      </c>
      <c r="J648" s="11">
        <v>134266000</v>
      </c>
      <c r="K648" s="12">
        <v>153397920</v>
      </c>
      <c r="L648" s="12">
        <v>134266000</v>
      </c>
      <c r="M648" s="12">
        <f t="shared" si="33"/>
        <v>122718336</v>
      </c>
      <c r="N648" s="12">
        <f t="shared" si="33"/>
        <v>107412800</v>
      </c>
      <c r="O648" s="93">
        <v>184077504</v>
      </c>
      <c r="P648" s="32">
        <v>0.2</v>
      </c>
      <c r="R648" s="2">
        <v>176540000</v>
      </c>
      <c r="S648" s="32"/>
      <c r="U648" s="3"/>
      <c r="V648" s="3"/>
      <c r="W648" s="3"/>
      <c r="X648" s="3"/>
    </row>
    <row r="649" spans="1:24" s="2" customFormat="1" ht="24" hidden="1" customHeight="1" x14ac:dyDescent="0.2">
      <c r="A649" s="13">
        <v>630</v>
      </c>
      <c r="B649" s="14" t="s">
        <v>713</v>
      </c>
      <c r="C649" s="14" t="s">
        <v>714</v>
      </c>
      <c r="D649" s="14" t="s">
        <v>749</v>
      </c>
      <c r="E649" s="15">
        <v>742120030190002</v>
      </c>
      <c r="F649" s="13">
        <v>55</v>
      </c>
      <c r="G649" s="13">
        <v>107</v>
      </c>
      <c r="H649" s="13">
        <v>162</v>
      </c>
      <c r="I649" s="11">
        <v>54341866.666666664</v>
      </c>
      <c r="J649" s="11">
        <v>50604613.333333336</v>
      </c>
      <c r="K649" s="11">
        <v>52332000</v>
      </c>
      <c r="L649" s="11">
        <v>43610000</v>
      </c>
      <c r="M649" s="11">
        <f t="shared" si="33"/>
        <v>41865600</v>
      </c>
      <c r="N649" s="11">
        <f t="shared" si="33"/>
        <v>34888000</v>
      </c>
      <c r="O649" s="93">
        <v>62798400</v>
      </c>
      <c r="P649" s="32">
        <v>0.2</v>
      </c>
      <c r="R649" s="2">
        <v>44830000</v>
      </c>
      <c r="S649" s="32"/>
      <c r="U649" s="3"/>
      <c r="V649" s="3"/>
      <c r="W649" s="3"/>
      <c r="X649" s="3"/>
    </row>
    <row r="650" spans="1:24" s="2" customFormat="1" ht="24" hidden="1" customHeight="1" x14ac:dyDescent="0.2">
      <c r="A650" s="8">
        <v>631</v>
      </c>
      <c r="B650" s="9" t="s">
        <v>713</v>
      </c>
      <c r="C650" s="9" t="s">
        <v>714</v>
      </c>
      <c r="D650" s="9" t="s">
        <v>750</v>
      </c>
      <c r="E650" s="10">
        <v>742120030050001</v>
      </c>
      <c r="F650" s="8">
        <v>95</v>
      </c>
      <c r="G650" s="8">
        <v>145</v>
      </c>
      <c r="H650" s="8">
        <v>240</v>
      </c>
      <c r="I650" s="11">
        <v>53601120</v>
      </c>
      <c r="J650" s="11">
        <v>48836720</v>
      </c>
      <c r="K650" s="12">
        <v>53601120</v>
      </c>
      <c r="L650" s="12">
        <v>48836720</v>
      </c>
      <c r="M650" s="12">
        <f t="shared" si="33"/>
        <v>42880896</v>
      </c>
      <c r="N650" s="12">
        <f t="shared" si="33"/>
        <v>39069376</v>
      </c>
      <c r="O650" s="93">
        <v>64321344</v>
      </c>
      <c r="P650" s="32">
        <v>0.2</v>
      </c>
      <c r="R650" s="2">
        <v>66300000</v>
      </c>
      <c r="S650" s="32"/>
      <c r="U650" s="3"/>
      <c r="V650" s="3"/>
      <c r="W650" s="3"/>
      <c r="X650" s="3"/>
    </row>
    <row r="651" spans="1:24" s="2" customFormat="1" ht="24" hidden="1" customHeight="1" x14ac:dyDescent="0.2">
      <c r="A651" s="13">
        <v>632</v>
      </c>
      <c r="B651" s="14" t="s">
        <v>713</v>
      </c>
      <c r="C651" s="14" t="s">
        <v>714</v>
      </c>
      <c r="D651" s="14" t="s">
        <v>751</v>
      </c>
      <c r="E651" s="15">
        <v>311930030110001</v>
      </c>
      <c r="F651" s="13">
        <v>60</v>
      </c>
      <c r="G651" s="13">
        <v>77</v>
      </c>
      <c r="H651" s="13">
        <v>137</v>
      </c>
      <c r="I651" s="11">
        <v>40037660</v>
      </c>
      <c r="J651" s="11">
        <v>35021280</v>
      </c>
      <c r="K651" s="11">
        <v>40037660</v>
      </c>
      <c r="L651" s="11">
        <v>35021280</v>
      </c>
      <c r="M651" s="11">
        <f t="shared" si="33"/>
        <v>32030128</v>
      </c>
      <c r="N651" s="11">
        <f t="shared" si="33"/>
        <v>28017024</v>
      </c>
      <c r="O651" s="93">
        <v>48045192</v>
      </c>
      <c r="P651" s="32">
        <v>0.2</v>
      </c>
      <c r="R651" s="2">
        <v>37800000</v>
      </c>
      <c r="S651" s="32"/>
      <c r="U651" s="3"/>
      <c r="V651" s="3"/>
      <c r="W651" s="3"/>
      <c r="X651" s="3"/>
    </row>
    <row r="652" spans="1:24" s="2" customFormat="1" ht="24" hidden="1" customHeight="1" x14ac:dyDescent="0.2">
      <c r="A652" s="8">
        <v>633</v>
      </c>
      <c r="B652" s="9" t="s">
        <v>713</v>
      </c>
      <c r="C652" s="9" t="s">
        <v>714</v>
      </c>
      <c r="D652" s="9" t="s">
        <v>752</v>
      </c>
      <c r="E652" s="10">
        <v>311930030030001</v>
      </c>
      <c r="F652" s="8">
        <v>70</v>
      </c>
      <c r="G652" s="8">
        <v>112</v>
      </c>
      <c r="H652" s="8">
        <v>182</v>
      </c>
      <c r="I652" s="11">
        <v>47248386.666666664</v>
      </c>
      <c r="J652" s="11">
        <v>42989280</v>
      </c>
      <c r="K652" s="12">
        <v>47248386.666666664</v>
      </c>
      <c r="L652" s="12">
        <v>42989280</v>
      </c>
      <c r="M652" s="12">
        <f t="shared" si="33"/>
        <v>37798709.333333336</v>
      </c>
      <c r="N652" s="12">
        <f t="shared" si="33"/>
        <v>34391424</v>
      </c>
      <c r="O652" s="93">
        <v>56698064</v>
      </c>
      <c r="P652" s="32">
        <v>0.2</v>
      </c>
      <c r="R652" s="2">
        <v>50290000</v>
      </c>
      <c r="S652" s="32"/>
      <c r="U652" s="3"/>
      <c r="V652" s="3"/>
      <c r="W652" s="3"/>
      <c r="X652" s="3"/>
    </row>
    <row r="653" spans="1:24" s="2" customFormat="1" ht="24" hidden="1" customHeight="1" x14ac:dyDescent="0.2">
      <c r="A653" s="13">
        <v>634</v>
      </c>
      <c r="B653" s="14" t="s">
        <v>713</v>
      </c>
      <c r="C653" s="14" t="s">
        <v>714</v>
      </c>
      <c r="D653" s="14" t="s">
        <v>753</v>
      </c>
      <c r="E653" s="15">
        <v>311430030020001</v>
      </c>
      <c r="F653" s="13">
        <v>203</v>
      </c>
      <c r="G653" s="13">
        <v>297</v>
      </c>
      <c r="H653" s="13">
        <v>500</v>
      </c>
      <c r="I653" s="11">
        <v>128097186.66666667</v>
      </c>
      <c r="J653" s="11">
        <v>116997920</v>
      </c>
      <c r="K653" s="11">
        <v>128097186.66666667</v>
      </c>
      <c r="L653" s="11">
        <v>116997920</v>
      </c>
      <c r="M653" s="11">
        <f t="shared" si="33"/>
        <v>102477749.33333334</v>
      </c>
      <c r="N653" s="11">
        <f t="shared" si="33"/>
        <v>93598336</v>
      </c>
      <c r="O653" s="93">
        <v>153716624</v>
      </c>
      <c r="P653" s="32">
        <v>0.2</v>
      </c>
      <c r="R653" s="2">
        <v>138090000</v>
      </c>
      <c r="S653" s="32"/>
      <c r="U653" s="3"/>
      <c r="V653" s="3"/>
      <c r="W653" s="3"/>
      <c r="X653" s="3"/>
    </row>
    <row r="654" spans="1:24" s="2" customFormat="1" ht="24" hidden="1" customHeight="1" x14ac:dyDescent="0.2">
      <c r="A654" s="8">
        <v>635</v>
      </c>
      <c r="B654" s="9" t="s">
        <v>713</v>
      </c>
      <c r="C654" s="9" t="s">
        <v>714</v>
      </c>
      <c r="D654" s="9" t="s">
        <v>754</v>
      </c>
      <c r="E654" s="10" t="s">
        <v>755</v>
      </c>
      <c r="F654" s="8">
        <v>203</v>
      </c>
      <c r="G654" s="8">
        <v>297</v>
      </c>
      <c r="H654" s="8">
        <v>500</v>
      </c>
      <c r="I654" s="11">
        <v>121991520</v>
      </c>
      <c r="J654" s="11">
        <v>107470720</v>
      </c>
      <c r="K654" s="12">
        <v>121991520</v>
      </c>
      <c r="L654" s="12">
        <v>107470720</v>
      </c>
      <c r="M654" s="12">
        <f t="shared" si="33"/>
        <v>97593216</v>
      </c>
      <c r="N654" s="12">
        <f t="shared" si="33"/>
        <v>85976576</v>
      </c>
      <c r="O654" s="93">
        <v>146389824</v>
      </c>
      <c r="P654" s="32">
        <v>0.2</v>
      </c>
      <c r="R654" s="2">
        <v>138090000</v>
      </c>
      <c r="S654" s="32"/>
      <c r="U654" s="3"/>
      <c r="V654" s="3"/>
      <c r="W654" s="3"/>
      <c r="X654" s="3"/>
    </row>
    <row r="655" spans="1:24" s="2" customFormat="1" ht="24" hidden="1" customHeight="1" x14ac:dyDescent="0.2">
      <c r="A655" s="13">
        <v>636</v>
      </c>
      <c r="B655" s="14" t="s">
        <v>713</v>
      </c>
      <c r="C655" s="14" t="s">
        <v>714</v>
      </c>
      <c r="D655" s="14" t="s">
        <v>756</v>
      </c>
      <c r="E655" s="15">
        <v>311430030030001</v>
      </c>
      <c r="F655" s="13">
        <v>65</v>
      </c>
      <c r="G655" s="13">
        <v>136</v>
      </c>
      <c r="H655" s="13">
        <v>201</v>
      </c>
      <c r="I655" s="11">
        <v>51335386.666666664</v>
      </c>
      <c r="J655" s="11">
        <v>46733920</v>
      </c>
      <c r="K655" s="11">
        <v>51335386.666666664</v>
      </c>
      <c r="L655" s="11">
        <v>46733920</v>
      </c>
      <c r="M655" s="11">
        <f t="shared" si="33"/>
        <v>41068309.333333336</v>
      </c>
      <c r="N655" s="11">
        <f t="shared" si="33"/>
        <v>37387136</v>
      </c>
      <c r="O655" s="93">
        <v>61602464</v>
      </c>
      <c r="P655" s="32">
        <v>0.2</v>
      </c>
      <c r="R655" s="2">
        <v>55650000</v>
      </c>
      <c r="S655" s="32"/>
      <c r="U655" s="3"/>
      <c r="V655" s="3"/>
      <c r="W655" s="3"/>
      <c r="X655" s="3"/>
    </row>
    <row r="656" spans="1:24" s="2" customFormat="1" ht="24" hidden="1" customHeight="1" x14ac:dyDescent="0.2">
      <c r="A656" s="8">
        <v>637</v>
      </c>
      <c r="B656" s="9" t="s">
        <v>713</v>
      </c>
      <c r="C656" s="9" t="s">
        <v>714</v>
      </c>
      <c r="D656" s="9" t="s">
        <v>757</v>
      </c>
      <c r="E656" s="10">
        <v>311930030020001</v>
      </c>
      <c r="F656" s="8">
        <v>122</v>
      </c>
      <c r="G656" s="8">
        <v>192</v>
      </c>
      <c r="H656" s="8">
        <v>314</v>
      </c>
      <c r="I656" s="11">
        <v>80814586.666666672</v>
      </c>
      <c r="J656" s="11">
        <v>73841440</v>
      </c>
      <c r="K656" s="12">
        <v>80814586.666666672</v>
      </c>
      <c r="L656" s="12">
        <v>73841440</v>
      </c>
      <c r="M656" s="12">
        <f t="shared" si="33"/>
        <v>64651669.333333343</v>
      </c>
      <c r="N656" s="12">
        <f t="shared" si="33"/>
        <v>59073152</v>
      </c>
      <c r="O656" s="93">
        <v>96977504</v>
      </c>
      <c r="P656" s="32">
        <v>0.2</v>
      </c>
      <c r="R656" s="2">
        <v>86770000</v>
      </c>
      <c r="S656" s="32"/>
      <c r="U656" s="3"/>
      <c r="V656" s="3"/>
      <c r="W656" s="3"/>
      <c r="X656" s="3"/>
    </row>
    <row r="657" spans="1:24" s="2" customFormat="1" ht="24" hidden="1" customHeight="1" x14ac:dyDescent="0.2">
      <c r="A657" s="13">
        <v>638</v>
      </c>
      <c r="B657" s="14" t="s">
        <v>713</v>
      </c>
      <c r="C657" s="14" t="s">
        <v>714</v>
      </c>
      <c r="D657" s="14" t="s">
        <v>758</v>
      </c>
      <c r="E657" s="15">
        <v>215240030010001</v>
      </c>
      <c r="F657" s="13">
        <v>27</v>
      </c>
      <c r="G657" s="13">
        <v>73</v>
      </c>
      <c r="H657" s="13">
        <v>100</v>
      </c>
      <c r="I657" s="11">
        <v>31084666.666666668</v>
      </c>
      <c r="J657" s="11">
        <v>28441040</v>
      </c>
      <c r="K657" s="11">
        <v>31084666.666666668</v>
      </c>
      <c r="L657" s="11">
        <v>28441040</v>
      </c>
      <c r="M657" s="11">
        <f t="shared" si="33"/>
        <v>24867733.333333336</v>
      </c>
      <c r="N657" s="11">
        <f t="shared" si="33"/>
        <v>22752832</v>
      </c>
      <c r="O657" s="93">
        <v>37301600</v>
      </c>
      <c r="P657" s="32">
        <v>0.2</v>
      </c>
      <c r="R657" s="2">
        <v>27730000</v>
      </c>
      <c r="S657" s="32"/>
      <c r="U657" s="3"/>
      <c r="V657" s="3"/>
      <c r="W657" s="3"/>
      <c r="X657" s="3"/>
    </row>
    <row r="658" spans="1:24" s="2" customFormat="1" ht="24" hidden="1" customHeight="1" x14ac:dyDescent="0.2">
      <c r="A658" s="8">
        <v>639</v>
      </c>
      <c r="B658" s="9" t="s">
        <v>713</v>
      </c>
      <c r="C658" s="9" t="s">
        <v>714</v>
      </c>
      <c r="D658" s="9" t="s">
        <v>759</v>
      </c>
      <c r="E658" s="10">
        <v>311430030010111</v>
      </c>
      <c r="F658" s="8">
        <v>26</v>
      </c>
      <c r="G658" s="8">
        <v>49</v>
      </c>
      <c r="H658" s="8">
        <v>75</v>
      </c>
      <c r="I658" s="11">
        <v>19614173.333333332</v>
      </c>
      <c r="J658" s="11">
        <v>17885600</v>
      </c>
      <c r="K658" s="12">
        <v>19614173.333333332</v>
      </c>
      <c r="L658" s="12">
        <v>17885600</v>
      </c>
      <c r="M658" s="12">
        <f t="shared" si="33"/>
        <v>15691338.666666666</v>
      </c>
      <c r="N658" s="12">
        <f t="shared" si="33"/>
        <v>14308480</v>
      </c>
      <c r="O658" s="93">
        <v>23537008</v>
      </c>
      <c r="P658" s="32">
        <v>0.2</v>
      </c>
      <c r="R658" s="2">
        <v>20750000</v>
      </c>
      <c r="S658" s="32"/>
      <c r="U658" s="3"/>
      <c r="V658" s="3"/>
      <c r="W658" s="3"/>
      <c r="X658" s="3"/>
    </row>
    <row r="659" spans="1:24" s="2" customFormat="1" ht="24" hidden="1" customHeight="1" x14ac:dyDescent="0.2">
      <c r="A659" s="13">
        <v>640</v>
      </c>
      <c r="B659" s="14" t="s">
        <v>713</v>
      </c>
      <c r="C659" s="14" t="s">
        <v>714</v>
      </c>
      <c r="D659" s="14" t="s">
        <v>760</v>
      </c>
      <c r="E659" s="15">
        <v>311430030010041</v>
      </c>
      <c r="F659" s="13">
        <v>13</v>
      </c>
      <c r="G659" s="13">
        <v>69</v>
      </c>
      <c r="H659" s="13">
        <v>82</v>
      </c>
      <c r="I659" s="11">
        <v>21260160</v>
      </c>
      <c r="J659" s="11">
        <v>19415680</v>
      </c>
      <c r="K659" s="11">
        <v>21260160</v>
      </c>
      <c r="L659" s="11">
        <v>19415680</v>
      </c>
      <c r="M659" s="11">
        <f t="shared" si="33"/>
        <v>17008128</v>
      </c>
      <c r="N659" s="11">
        <f t="shared" si="33"/>
        <v>15532544</v>
      </c>
      <c r="O659" s="93">
        <v>25512192</v>
      </c>
      <c r="P659" s="32">
        <v>0.2</v>
      </c>
      <c r="R659" s="2">
        <v>22810000</v>
      </c>
      <c r="S659" s="32"/>
      <c r="U659" s="3"/>
      <c r="V659" s="3"/>
      <c r="W659" s="3"/>
      <c r="X659" s="3"/>
    </row>
    <row r="660" spans="1:24" s="2" customFormat="1" ht="24" hidden="1" customHeight="1" x14ac:dyDescent="0.2">
      <c r="A660" s="8">
        <v>641</v>
      </c>
      <c r="B660" s="9" t="s">
        <v>713</v>
      </c>
      <c r="C660" s="9" t="s">
        <v>714</v>
      </c>
      <c r="D660" s="9" t="s">
        <v>761</v>
      </c>
      <c r="E660" s="10">
        <v>311430030010101</v>
      </c>
      <c r="F660" s="8">
        <v>30</v>
      </c>
      <c r="G660" s="8">
        <v>55</v>
      </c>
      <c r="H660" s="8">
        <v>85</v>
      </c>
      <c r="I660" s="11">
        <v>22491226.666666668</v>
      </c>
      <c r="J660" s="11">
        <v>20460960</v>
      </c>
      <c r="K660" s="12">
        <v>22491226.666666668</v>
      </c>
      <c r="L660" s="12">
        <v>20460960</v>
      </c>
      <c r="M660" s="12">
        <f t="shared" si="33"/>
        <v>17992981.333333336</v>
      </c>
      <c r="N660" s="12">
        <f t="shared" si="33"/>
        <v>16368768</v>
      </c>
      <c r="O660" s="93">
        <v>26989472</v>
      </c>
      <c r="P660" s="32">
        <v>0.2</v>
      </c>
      <c r="R660" s="2">
        <v>23510000</v>
      </c>
      <c r="S660" s="32"/>
      <c r="U660" s="3"/>
      <c r="V660" s="3"/>
      <c r="W660" s="3"/>
      <c r="X660" s="3"/>
    </row>
    <row r="661" spans="1:24" s="2" customFormat="1" ht="24" hidden="1" customHeight="1" x14ac:dyDescent="0.2">
      <c r="A661" s="13">
        <v>642</v>
      </c>
      <c r="B661" s="14" t="s">
        <v>713</v>
      </c>
      <c r="C661" s="14" t="s">
        <v>714</v>
      </c>
      <c r="D661" s="14" t="s">
        <v>762</v>
      </c>
      <c r="E661" s="15">
        <v>522320030010001</v>
      </c>
      <c r="F661" s="13">
        <v>43</v>
      </c>
      <c r="G661" s="13">
        <v>65</v>
      </c>
      <c r="H661" s="13">
        <v>108</v>
      </c>
      <c r="I661" s="11">
        <v>26177760</v>
      </c>
      <c r="J661" s="11">
        <v>23058000</v>
      </c>
      <c r="K661" s="11">
        <v>26177760</v>
      </c>
      <c r="L661" s="11">
        <v>23058000</v>
      </c>
      <c r="M661" s="11">
        <f t="shared" ref="M661:N724" si="34">K661*0.8</f>
        <v>20942208</v>
      </c>
      <c r="N661" s="11">
        <f t="shared" si="34"/>
        <v>18446400</v>
      </c>
      <c r="O661" s="93">
        <v>31413312</v>
      </c>
      <c r="P661" s="32">
        <v>0.2</v>
      </c>
      <c r="R661" s="2">
        <v>29830000</v>
      </c>
      <c r="S661" s="32"/>
      <c r="U661" s="3"/>
      <c r="V661" s="3"/>
      <c r="W661" s="3"/>
      <c r="X661" s="3"/>
    </row>
    <row r="662" spans="1:24" s="2" customFormat="1" ht="24" hidden="1" customHeight="1" x14ac:dyDescent="0.2">
      <c r="A662" s="8">
        <v>643</v>
      </c>
      <c r="B662" s="9" t="s">
        <v>713</v>
      </c>
      <c r="C662" s="9" t="s">
        <v>714</v>
      </c>
      <c r="D662" s="9" t="s">
        <v>763</v>
      </c>
      <c r="E662" s="10">
        <v>311930030120011</v>
      </c>
      <c r="F662" s="8">
        <v>17</v>
      </c>
      <c r="G662" s="8">
        <v>13</v>
      </c>
      <c r="H662" s="8">
        <v>30</v>
      </c>
      <c r="I662" s="11">
        <v>9034660</v>
      </c>
      <c r="J662" s="11">
        <v>7866480</v>
      </c>
      <c r="K662" s="12">
        <v>9034660</v>
      </c>
      <c r="L662" s="12">
        <v>7866480</v>
      </c>
      <c r="M662" s="12">
        <f t="shared" si="34"/>
        <v>7227728</v>
      </c>
      <c r="N662" s="12">
        <f t="shared" si="34"/>
        <v>6293184</v>
      </c>
      <c r="O662" s="93">
        <v>10841592</v>
      </c>
      <c r="P662" s="32">
        <v>0.2</v>
      </c>
      <c r="R662" s="2">
        <v>8240000</v>
      </c>
      <c r="S662" s="32"/>
      <c r="U662" s="3"/>
      <c r="V662" s="3"/>
      <c r="W662" s="3"/>
      <c r="X662" s="3"/>
    </row>
    <row r="663" spans="1:24" s="2" customFormat="1" ht="24" hidden="1" customHeight="1" x14ac:dyDescent="0.2">
      <c r="A663" s="13">
        <v>644</v>
      </c>
      <c r="B663" s="14" t="s">
        <v>713</v>
      </c>
      <c r="C663" s="14" t="s">
        <v>714</v>
      </c>
      <c r="D663" s="14" t="s">
        <v>764</v>
      </c>
      <c r="E663" s="15" t="s">
        <v>765</v>
      </c>
      <c r="F663" s="13">
        <v>280</v>
      </c>
      <c r="G663" s="13">
        <v>540</v>
      </c>
      <c r="H663" s="13">
        <v>820</v>
      </c>
      <c r="I663" s="11">
        <v>202128960</v>
      </c>
      <c r="J663" s="11">
        <v>175789120</v>
      </c>
      <c r="K663" s="11">
        <v>202128960</v>
      </c>
      <c r="L663" s="11">
        <v>175789120</v>
      </c>
      <c r="M663" s="11">
        <f t="shared" si="34"/>
        <v>161703168</v>
      </c>
      <c r="N663" s="11">
        <f t="shared" si="34"/>
        <v>140631296</v>
      </c>
      <c r="O663" s="93">
        <v>242554752</v>
      </c>
      <c r="P663" s="32">
        <v>0.2</v>
      </c>
      <c r="R663" s="2">
        <v>226910000</v>
      </c>
      <c r="S663" s="32"/>
      <c r="U663" s="3"/>
      <c r="V663" s="3"/>
      <c r="W663" s="3"/>
      <c r="X663" s="3"/>
    </row>
    <row r="664" spans="1:24" s="2" customFormat="1" ht="24" hidden="1" customHeight="1" x14ac:dyDescent="0.2">
      <c r="A664" s="8">
        <v>645</v>
      </c>
      <c r="B664" s="9" t="s">
        <v>713</v>
      </c>
      <c r="C664" s="9" t="s">
        <v>714</v>
      </c>
      <c r="D664" s="9" t="s">
        <v>766</v>
      </c>
      <c r="E664" s="10">
        <v>742120030180001</v>
      </c>
      <c r="F664" s="8">
        <v>115</v>
      </c>
      <c r="G664" s="8">
        <v>200</v>
      </c>
      <c r="H664" s="8">
        <v>315</v>
      </c>
      <c r="I664" s="11">
        <v>77173200</v>
      </c>
      <c r="J664" s="11">
        <v>67585320</v>
      </c>
      <c r="K664" s="12">
        <v>77173200</v>
      </c>
      <c r="L664" s="12">
        <v>67585320</v>
      </c>
      <c r="M664" s="12">
        <f t="shared" si="34"/>
        <v>61738560</v>
      </c>
      <c r="N664" s="12">
        <f t="shared" si="34"/>
        <v>54068256</v>
      </c>
      <c r="O664" s="93">
        <v>92607840</v>
      </c>
      <c r="P664" s="32">
        <v>0.2</v>
      </c>
      <c r="R664" s="2">
        <v>87100000</v>
      </c>
      <c r="S664" s="32"/>
      <c r="U664" s="3"/>
      <c r="V664" s="3"/>
      <c r="W664" s="3"/>
      <c r="X664" s="3"/>
    </row>
    <row r="665" spans="1:24" s="2" customFormat="1" ht="24" hidden="1" customHeight="1" x14ac:dyDescent="0.2">
      <c r="A665" s="13">
        <v>646</v>
      </c>
      <c r="B665" s="14" t="s">
        <v>713</v>
      </c>
      <c r="C665" s="14" t="s">
        <v>714</v>
      </c>
      <c r="D665" s="14" t="s">
        <v>767</v>
      </c>
      <c r="E665" s="15">
        <v>742120030090011</v>
      </c>
      <c r="F665" s="13">
        <v>62</v>
      </c>
      <c r="G665" s="13">
        <v>118</v>
      </c>
      <c r="H665" s="13">
        <v>180</v>
      </c>
      <c r="I665" s="11">
        <v>45896400</v>
      </c>
      <c r="J665" s="11">
        <v>39334920</v>
      </c>
      <c r="K665" s="11">
        <v>45896400</v>
      </c>
      <c r="L665" s="11">
        <v>39334920</v>
      </c>
      <c r="M665" s="11">
        <f t="shared" si="34"/>
        <v>36717120</v>
      </c>
      <c r="N665" s="11">
        <f t="shared" si="34"/>
        <v>31467936</v>
      </c>
      <c r="O665" s="93">
        <v>55075680</v>
      </c>
      <c r="P665" s="32">
        <v>0.2</v>
      </c>
      <c r="R665" s="2">
        <v>49800000</v>
      </c>
      <c r="S665" s="32"/>
      <c r="U665" s="3"/>
      <c r="V665" s="3"/>
      <c r="W665" s="3"/>
      <c r="X665" s="3"/>
    </row>
    <row r="666" spans="1:24" s="2" customFormat="1" ht="24" hidden="1" customHeight="1" x14ac:dyDescent="0.2">
      <c r="A666" s="8">
        <v>647</v>
      </c>
      <c r="B666" s="9" t="s">
        <v>713</v>
      </c>
      <c r="C666" s="9" t="s">
        <v>714</v>
      </c>
      <c r="D666" s="9" t="s">
        <v>768</v>
      </c>
      <c r="E666" s="10">
        <v>311930030090021</v>
      </c>
      <c r="F666" s="8">
        <v>35</v>
      </c>
      <c r="G666" s="8">
        <v>93</v>
      </c>
      <c r="H666" s="8">
        <v>128</v>
      </c>
      <c r="I666" s="11">
        <v>38432360</v>
      </c>
      <c r="J666" s="11">
        <v>33817680</v>
      </c>
      <c r="K666" s="12">
        <v>38432360</v>
      </c>
      <c r="L666" s="12">
        <v>33817680</v>
      </c>
      <c r="M666" s="12">
        <f t="shared" si="34"/>
        <v>30745888</v>
      </c>
      <c r="N666" s="12">
        <f t="shared" si="34"/>
        <v>27054144</v>
      </c>
      <c r="O666" s="93">
        <v>46118832</v>
      </c>
      <c r="P666" s="32">
        <v>0.2</v>
      </c>
      <c r="R666" s="2">
        <v>35490000</v>
      </c>
      <c r="S666" s="32"/>
      <c r="U666" s="3"/>
      <c r="V666" s="3"/>
      <c r="W666" s="3"/>
      <c r="X666" s="3"/>
    </row>
    <row r="667" spans="1:24" s="2" customFormat="1" ht="24" hidden="1" customHeight="1" x14ac:dyDescent="0.2">
      <c r="A667" s="13">
        <v>648</v>
      </c>
      <c r="B667" s="14" t="s">
        <v>713</v>
      </c>
      <c r="C667" s="14" t="s">
        <v>714</v>
      </c>
      <c r="D667" s="14" t="s">
        <v>769</v>
      </c>
      <c r="E667" s="15">
        <v>311930030100011</v>
      </c>
      <c r="F667" s="13">
        <v>32</v>
      </c>
      <c r="G667" s="13">
        <v>44</v>
      </c>
      <c r="H667" s="13">
        <v>76</v>
      </c>
      <c r="I667" s="11">
        <v>22652440</v>
      </c>
      <c r="J667" s="11">
        <v>19786080</v>
      </c>
      <c r="K667" s="11">
        <v>22652440</v>
      </c>
      <c r="L667" s="11">
        <v>19786080</v>
      </c>
      <c r="M667" s="11">
        <f t="shared" si="34"/>
        <v>18121952</v>
      </c>
      <c r="N667" s="11">
        <f t="shared" si="34"/>
        <v>15828864</v>
      </c>
      <c r="O667" s="93">
        <v>27182928</v>
      </c>
      <c r="P667" s="32">
        <v>0.2</v>
      </c>
      <c r="R667" s="2">
        <v>20980000</v>
      </c>
      <c r="S667" s="32"/>
      <c r="U667" s="3"/>
      <c r="V667" s="3"/>
      <c r="W667" s="3"/>
      <c r="X667" s="3"/>
    </row>
    <row r="668" spans="1:24" s="2" customFormat="1" ht="24" hidden="1" customHeight="1" x14ac:dyDescent="0.2">
      <c r="A668" s="8">
        <v>649</v>
      </c>
      <c r="B668" s="9" t="s">
        <v>713</v>
      </c>
      <c r="C668" s="9" t="s">
        <v>770</v>
      </c>
      <c r="D668" s="9" t="s">
        <v>771</v>
      </c>
      <c r="E668" s="10">
        <v>741120050020021</v>
      </c>
      <c r="F668" s="8">
        <v>16</v>
      </c>
      <c r="G668" s="8">
        <v>48</v>
      </c>
      <c r="H668" s="8">
        <v>64</v>
      </c>
      <c r="I668" s="11">
        <v>16323120</v>
      </c>
      <c r="J668" s="11">
        <v>14309880</v>
      </c>
      <c r="K668" s="12">
        <v>16323120</v>
      </c>
      <c r="L668" s="12">
        <v>14309880</v>
      </c>
      <c r="M668" s="12">
        <f t="shared" si="34"/>
        <v>13058496</v>
      </c>
      <c r="N668" s="12">
        <f t="shared" si="34"/>
        <v>11447904</v>
      </c>
      <c r="O668" s="93">
        <v>19587744</v>
      </c>
      <c r="P668" s="32">
        <v>0.2</v>
      </c>
      <c r="R668" s="2">
        <v>17750000</v>
      </c>
      <c r="S668" s="32"/>
      <c r="U668" s="3"/>
      <c r="V668" s="3"/>
      <c r="W668" s="3"/>
      <c r="X668" s="3"/>
    </row>
    <row r="669" spans="1:24" s="2" customFormat="1" ht="24" hidden="1" customHeight="1" x14ac:dyDescent="0.2">
      <c r="A669" s="13">
        <v>650</v>
      </c>
      <c r="B669" s="14" t="s">
        <v>713</v>
      </c>
      <c r="C669" s="14" t="s">
        <v>770</v>
      </c>
      <c r="D669" s="14" t="s">
        <v>772</v>
      </c>
      <c r="E669" s="15">
        <v>741320050080011</v>
      </c>
      <c r="F669" s="13">
        <v>17</v>
      </c>
      <c r="G669" s="13">
        <v>17</v>
      </c>
      <c r="H669" s="13">
        <v>34</v>
      </c>
      <c r="I669" s="11">
        <v>8304720</v>
      </c>
      <c r="J669" s="11">
        <v>7286840</v>
      </c>
      <c r="K669" s="11">
        <v>8304720</v>
      </c>
      <c r="L669" s="11">
        <v>7286840</v>
      </c>
      <c r="M669" s="11">
        <f t="shared" si="34"/>
        <v>6643776</v>
      </c>
      <c r="N669" s="11">
        <f t="shared" si="34"/>
        <v>5829472</v>
      </c>
      <c r="O669" s="93">
        <v>9965664</v>
      </c>
      <c r="P669" s="32">
        <v>0.2</v>
      </c>
      <c r="R669" s="2">
        <v>9360000</v>
      </c>
      <c r="S669" s="32"/>
      <c r="U669" s="3"/>
      <c r="V669" s="3"/>
      <c r="W669" s="3"/>
      <c r="X669" s="3"/>
    </row>
    <row r="670" spans="1:24" s="2" customFormat="1" ht="24" hidden="1" customHeight="1" x14ac:dyDescent="0.2">
      <c r="A670" s="8">
        <v>651</v>
      </c>
      <c r="B670" s="9" t="s">
        <v>713</v>
      </c>
      <c r="C670" s="9" t="s">
        <v>770</v>
      </c>
      <c r="D670" s="9" t="s">
        <v>773</v>
      </c>
      <c r="E670" s="10">
        <v>741120050010001</v>
      </c>
      <c r="F670" s="8">
        <v>136</v>
      </c>
      <c r="G670" s="8">
        <v>248</v>
      </c>
      <c r="H670" s="8">
        <v>384</v>
      </c>
      <c r="I670" s="11">
        <v>83246560</v>
      </c>
      <c r="J670" s="11">
        <v>71717333.333333328</v>
      </c>
      <c r="K670" s="12">
        <v>83246560</v>
      </c>
      <c r="L670" s="12">
        <v>71717333.333333328</v>
      </c>
      <c r="M670" s="12">
        <f t="shared" si="34"/>
        <v>66597248</v>
      </c>
      <c r="N670" s="12">
        <f t="shared" si="34"/>
        <v>57373866.666666664</v>
      </c>
      <c r="O670" s="93">
        <v>99895872</v>
      </c>
      <c r="P670" s="32">
        <v>0.2</v>
      </c>
      <c r="R670" s="2">
        <v>106220000</v>
      </c>
      <c r="S670" s="32"/>
      <c r="U670" s="3"/>
      <c r="V670" s="3"/>
      <c r="W670" s="3"/>
      <c r="X670" s="3"/>
    </row>
    <row r="671" spans="1:24" s="2" customFormat="1" ht="24" hidden="1" customHeight="1" x14ac:dyDescent="0.2">
      <c r="A671" s="13">
        <v>652</v>
      </c>
      <c r="B671" s="14" t="s">
        <v>713</v>
      </c>
      <c r="C671" s="14" t="s">
        <v>770</v>
      </c>
      <c r="D671" s="14" t="s">
        <v>774</v>
      </c>
      <c r="E671" s="15">
        <v>741120050020001</v>
      </c>
      <c r="F671" s="13">
        <v>119</v>
      </c>
      <c r="G671" s="13">
        <v>271</v>
      </c>
      <c r="H671" s="13">
        <v>390</v>
      </c>
      <c r="I671" s="11">
        <v>83278560</v>
      </c>
      <c r="J671" s="11">
        <v>71262000</v>
      </c>
      <c r="K671" s="11">
        <v>83278560</v>
      </c>
      <c r="L671" s="11">
        <v>71262000</v>
      </c>
      <c r="M671" s="11">
        <f t="shared" si="34"/>
        <v>66622848</v>
      </c>
      <c r="N671" s="11">
        <f t="shared" si="34"/>
        <v>57009600</v>
      </c>
      <c r="O671" s="93">
        <v>99934272</v>
      </c>
      <c r="P671" s="32">
        <v>0.2</v>
      </c>
      <c r="R671" s="2">
        <v>108030000</v>
      </c>
      <c r="S671" s="32"/>
      <c r="U671" s="3"/>
      <c r="V671" s="3"/>
      <c r="W671" s="3"/>
      <c r="X671" s="3"/>
    </row>
    <row r="672" spans="1:24" s="2" customFormat="1" ht="24" hidden="1" customHeight="1" x14ac:dyDescent="0.2">
      <c r="A672" s="8">
        <v>653</v>
      </c>
      <c r="B672" s="9" t="s">
        <v>713</v>
      </c>
      <c r="C672" s="9" t="s">
        <v>770</v>
      </c>
      <c r="D672" s="9" t="s">
        <v>775</v>
      </c>
      <c r="E672" s="10" t="s">
        <v>776</v>
      </c>
      <c r="F672" s="8">
        <v>119</v>
      </c>
      <c r="G672" s="8">
        <v>271</v>
      </c>
      <c r="H672" s="8">
        <v>390</v>
      </c>
      <c r="I672" s="11">
        <v>91617840</v>
      </c>
      <c r="J672" s="11">
        <v>74118600</v>
      </c>
      <c r="K672" s="12">
        <v>91617840</v>
      </c>
      <c r="L672" s="12">
        <v>74118600</v>
      </c>
      <c r="M672" s="12">
        <f t="shared" si="34"/>
        <v>73294272</v>
      </c>
      <c r="N672" s="12">
        <f t="shared" si="34"/>
        <v>59294880</v>
      </c>
      <c r="O672" s="93">
        <v>109941408</v>
      </c>
      <c r="P672" s="32">
        <v>0.2</v>
      </c>
      <c r="R672" s="2">
        <v>108030000</v>
      </c>
      <c r="S672" s="32"/>
      <c r="U672" s="3"/>
      <c r="V672" s="3"/>
      <c r="W672" s="3"/>
      <c r="X672" s="3"/>
    </row>
    <row r="673" spans="1:24" s="2" customFormat="1" ht="24" hidden="1" customHeight="1" x14ac:dyDescent="0.2">
      <c r="A673" s="13">
        <v>654</v>
      </c>
      <c r="B673" s="14" t="s">
        <v>713</v>
      </c>
      <c r="C673" s="14" t="s">
        <v>770</v>
      </c>
      <c r="D673" s="14" t="s">
        <v>777</v>
      </c>
      <c r="E673" s="15" t="s">
        <v>778</v>
      </c>
      <c r="F673" s="13">
        <v>290</v>
      </c>
      <c r="G673" s="13">
        <v>410</v>
      </c>
      <c r="H673" s="13">
        <v>700</v>
      </c>
      <c r="I673" s="11">
        <v>156689280</v>
      </c>
      <c r="J673" s="11">
        <v>128781600</v>
      </c>
      <c r="K673" s="11">
        <v>156689280</v>
      </c>
      <c r="L673" s="11">
        <v>128781600</v>
      </c>
      <c r="M673" s="11">
        <f t="shared" si="34"/>
        <v>125351424</v>
      </c>
      <c r="N673" s="11">
        <f t="shared" si="34"/>
        <v>103025280</v>
      </c>
      <c r="O673" s="93">
        <v>188027136</v>
      </c>
      <c r="P673" s="32">
        <v>0.2</v>
      </c>
      <c r="R673" s="2">
        <v>193290000</v>
      </c>
      <c r="S673" s="32"/>
      <c r="U673" s="3"/>
      <c r="V673" s="3"/>
      <c r="W673" s="3"/>
      <c r="X673" s="3"/>
    </row>
    <row r="674" spans="1:24" s="2" customFormat="1" ht="24" hidden="1" customHeight="1" x14ac:dyDescent="0.2">
      <c r="A674" s="8">
        <v>655</v>
      </c>
      <c r="B674" s="9" t="s">
        <v>713</v>
      </c>
      <c r="C674" s="9" t="s">
        <v>770</v>
      </c>
      <c r="D674" s="9" t="s">
        <v>779</v>
      </c>
      <c r="E674" s="10">
        <v>741220050010001</v>
      </c>
      <c r="F674" s="8">
        <v>170</v>
      </c>
      <c r="G674" s="8">
        <v>350</v>
      </c>
      <c r="H674" s="8">
        <v>520</v>
      </c>
      <c r="I674" s="11">
        <v>109552960</v>
      </c>
      <c r="J674" s="11">
        <v>95795333.333333328</v>
      </c>
      <c r="K674" s="12">
        <v>109552960</v>
      </c>
      <c r="L674" s="12">
        <v>95795333.333333328</v>
      </c>
      <c r="M674" s="12">
        <f t="shared" si="34"/>
        <v>87642368</v>
      </c>
      <c r="N674" s="12">
        <f t="shared" si="34"/>
        <v>76636266.666666672</v>
      </c>
      <c r="O674" s="93">
        <v>131463552</v>
      </c>
      <c r="P674" s="32">
        <v>0.2</v>
      </c>
      <c r="R674" s="2">
        <v>143950000</v>
      </c>
      <c r="S674" s="32"/>
      <c r="U674" s="3"/>
      <c r="V674" s="3"/>
      <c r="W674" s="3"/>
      <c r="X674" s="3"/>
    </row>
    <row r="675" spans="1:24" s="2" customFormat="1" ht="24" hidden="1" customHeight="1" x14ac:dyDescent="0.2">
      <c r="A675" s="13">
        <v>656</v>
      </c>
      <c r="B675" s="14" t="s">
        <v>713</v>
      </c>
      <c r="C675" s="14" t="s">
        <v>770</v>
      </c>
      <c r="D675" s="14" t="s">
        <v>780</v>
      </c>
      <c r="E675" s="15">
        <v>741220050180001</v>
      </c>
      <c r="F675" s="13">
        <v>66</v>
      </c>
      <c r="G675" s="13">
        <v>94</v>
      </c>
      <c r="H675" s="13">
        <v>160</v>
      </c>
      <c r="I675" s="11">
        <v>35006400</v>
      </c>
      <c r="J675" s="11">
        <v>31783520</v>
      </c>
      <c r="K675" s="11">
        <v>35006400</v>
      </c>
      <c r="L675" s="11">
        <v>31783520</v>
      </c>
      <c r="M675" s="11">
        <f t="shared" si="34"/>
        <v>28005120</v>
      </c>
      <c r="N675" s="11">
        <f t="shared" si="34"/>
        <v>25426816</v>
      </c>
      <c r="O675" s="93">
        <v>42007680</v>
      </c>
      <c r="P675" s="32">
        <v>0.2</v>
      </c>
      <c r="R675" s="2">
        <v>44180000</v>
      </c>
      <c r="S675" s="32"/>
      <c r="U675" s="3"/>
      <c r="V675" s="3"/>
      <c r="W675" s="3"/>
      <c r="X675" s="3"/>
    </row>
    <row r="676" spans="1:24" s="2" customFormat="1" ht="24" hidden="1" customHeight="1" x14ac:dyDescent="0.2">
      <c r="A676" s="8">
        <v>657</v>
      </c>
      <c r="B676" s="9" t="s">
        <v>713</v>
      </c>
      <c r="C676" s="9" t="s">
        <v>770</v>
      </c>
      <c r="D676" s="9" t="s">
        <v>781</v>
      </c>
      <c r="E676" s="10" t="s">
        <v>782</v>
      </c>
      <c r="F676" s="8">
        <v>448</v>
      </c>
      <c r="G676" s="8">
        <v>642</v>
      </c>
      <c r="H676" s="8">
        <v>1090</v>
      </c>
      <c r="I676" s="11">
        <v>208542400</v>
      </c>
      <c r="J676" s="11">
        <v>188585333.33333334</v>
      </c>
      <c r="K676" s="12">
        <v>208542400</v>
      </c>
      <c r="L676" s="12">
        <v>188585333.33333334</v>
      </c>
      <c r="M676" s="12">
        <f t="shared" si="34"/>
        <v>166833920</v>
      </c>
      <c r="N676" s="12">
        <f t="shared" si="34"/>
        <v>150868266.66666669</v>
      </c>
      <c r="O676" s="93">
        <v>250250880</v>
      </c>
      <c r="P676" s="32">
        <v>0.2</v>
      </c>
      <c r="R676" s="2">
        <v>301010000</v>
      </c>
      <c r="S676" s="32"/>
      <c r="U676" s="3"/>
      <c r="V676" s="3"/>
      <c r="W676" s="3"/>
      <c r="X676" s="3"/>
    </row>
    <row r="677" spans="1:24" s="2" customFormat="1" ht="24" hidden="1" customHeight="1" x14ac:dyDescent="0.2">
      <c r="A677" s="13">
        <v>658</v>
      </c>
      <c r="B677" s="14" t="s">
        <v>713</v>
      </c>
      <c r="C677" s="14" t="s">
        <v>770</v>
      </c>
      <c r="D677" s="14" t="s">
        <v>783</v>
      </c>
      <c r="E677" s="15">
        <v>741220050170001</v>
      </c>
      <c r="F677" s="13">
        <v>356</v>
      </c>
      <c r="G677" s="13">
        <v>380</v>
      </c>
      <c r="H677" s="13">
        <v>736</v>
      </c>
      <c r="I677" s="11">
        <v>155934080</v>
      </c>
      <c r="J677" s="11">
        <v>142508186.66666666</v>
      </c>
      <c r="K677" s="11">
        <v>155934080</v>
      </c>
      <c r="L677" s="11">
        <v>142508186.66666666</v>
      </c>
      <c r="M677" s="11">
        <f t="shared" si="34"/>
        <v>124747264</v>
      </c>
      <c r="N677" s="11">
        <f t="shared" si="34"/>
        <v>114006549.33333333</v>
      </c>
      <c r="O677" s="93">
        <v>187120896</v>
      </c>
      <c r="P677" s="32">
        <v>0.2</v>
      </c>
      <c r="R677" s="2">
        <v>202810000</v>
      </c>
      <c r="S677" s="32"/>
      <c r="U677" s="3"/>
      <c r="V677" s="3"/>
      <c r="W677" s="3"/>
      <c r="X677" s="3"/>
    </row>
    <row r="678" spans="1:24" s="2" customFormat="1" ht="24" hidden="1" customHeight="1" x14ac:dyDescent="0.2">
      <c r="A678" s="8">
        <v>659</v>
      </c>
      <c r="B678" s="9" t="s">
        <v>713</v>
      </c>
      <c r="C678" s="9" t="s">
        <v>770</v>
      </c>
      <c r="D678" s="9" t="s">
        <v>784</v>
      </c>
      <c r="E678" s="10">
        <v>741120050020041</v>
      </c>
      <c r="F678" s="8">
        <v>16</v>
      </c>
      <c r="G678" s="8">
        <v>48</v>
      </c>
      <c r="H678" s="8">
        <v>64</v>
      </c>
      <c r="I678" s="11">
        <v>16766640</v>
      </c>
      <c r="J678" s="11">
        <v>14642520</v>
      </c>
      <c r="K678" s="12">
        <v>16766640</v>
      </c>
      <c r="L678" s="12">
        <v>14642520</v>
      </c>
      <c r="M678" s="12">
        <f t="shared" si="34"/>
        <v>13413312</v>
      </c>
      <c r="N678" s="12">
        <f t="shared" si="34"/>
        <v>11714016</v>
      </c>
      <c r="O678" s="93">
        <v>20119968</v>
      </c>
      <c r="P678" s="32">
        <v>0.2</v>
      </c>
      <c r="R678" s="2">
        <v>17750000</v>
      </c>
      <c r="S678" s="32"/>
      <c r="U678" s="3"/>
      <c r="V678" s="3"/>
      <c r="W678" s="3"/>
      <c r="X678" s="3"/>
    </row>
    <row r="679" spans="1:24" s="2" customFormat="1" ht="24" hidden="1" customHeight="1" x14ac:dyDescent="0.2">
      <c r="A679" s="13">
        <v>660</v>
      </c>
      <c r="B679" s="14" t="s">
        <v>713</v>
      </c>
      <c r="C679" s="14" t="s">
        <v>770</v>
      </c>
      <c r="D679" s="14" t="s">
        <v>785</v>
      </c>
      <c r="E679" s="15">
        <v>741120050020031</v>
      </c>
      <c r="F679" s="13">
        <v>16</v>
      </c>
      <c r="G679" s="13">
        <v>48</v>
      </c>
      <c r="H679" s="13">
        <v>64</v>
      </c>
      <c r="I679" s="11">
        <v>15071520</v>
      </c>
      <c r="J679" s="11">
        <v>13722640</v>
      </c>
      <c r="K679" s="11">
        <v>15071520</v>
      </c>
      <c r="L679" s="11">
        <v>13722640</v>
      </c>
      <c r="M679" s="11">
        <f t="shared" si="34"/>
        <v>12057216</v>
      </c>
      <c r="N679" s="11">
        <f t="shared" si="34"/>
        <v>10978112</v>
      </c>
      <c r="O679" s="93">
        <v>18085824</v>
      </c>
      <c r="P679" s="32">
        <v>0.2</v>
      </c>
      <c r="R679" s="2">
        <v>17750000</v>
      </c>
      <c r="S679" s="32"/>
      <c r="U679" s="3"/>
      <c r="V679" s="3"/>
      <c r="W679" s="3"/>
      <c r="X679" s="3"/>
    </row>
    <row r="680" spans="1:24" s="2" customFormat="1" ht="24" hidden="1" customHeight="1" x14ac:dyDescent="0.2">
      <c r="A680" s="8">
        <v>661</v>
      </c>
      <c r="B680" s="9" t="s">
        <v>713</v>
      </c>
      <c r="C680" s="9" t="s">
        <v>770</v>
      </c>
      <c r="D680" s="9" t="s">
        <v>786</v>
      </c>
      <c r="E680" s="10">
        <v>741220050010121</v>
      </c>
      <c r="F680" s="8">
        <v>20</v>
      </c>
      <c r="G680" s="8">
        <v>60</v>
      </c>
      <c r="H680" s="8">
        <v>80</v>
      </c>
      <c r="I680" s="11">
        <v>19989600</v>
      </c>
      <c r="J680" s="11">
        <v>17492960</v>
      </c>
      <c r="K680" s="12">
        <v>19989600</v>
      </c>
      <c r="L680" s="12">
        <v>17492960</v>
      </c>
      <c r="M680" s="12">
        <f t="shared" si="34"/>
        <v>15991680</v>
      </c>
      <c r="N680" s="12">
        <f t="shared" si="34"/>
        <v>13994368</v>
      </c>
      <c r="O680" s="93">
        <v>23987520</v>
      </c>
      <c r="P680" s="32">
        <v>0.2</v>
      </c>
      <c r="R680" s="2">
        <v>22190000</v>
      </c>
      <c r="S680" s="32"/>
      <c r="U680" s="3"/>
      <c r="V680" s="3"/>
      <c r="W680" s="3"/>
      <c r="X680" s="3"/>
    </row>
    <row r="681" spans="1:24" s="2" customFormat="1" ht="24" hidden="1" customHeight="1" x14ac:dyDescent="0.2">
      <c r="A681" s="13">
        <v>662</v>
      </c>
      <c r="B681" s="14" t="s">
        <v>713</v>
      </c>
      <c r="C681" s="14" t="s">
        <v>770</v>
      </c>
      <c r="D681" s="14" t="s">
        <v>787</v>
      </c>
      <c r="E681" s="15">
        <v>741320050160001</v>
      </c>
      <c r="F681" s="13">
        <v>72</v>
      </c>
      <c r="G681" s="13">
        <v>128</v>
      </c>
      <c r="H681" s="13">
        <v>200</v>
      </c>
      <c r="I681" s="11">
        <v>44264480</v>
      </c>
      <c r="J681" s="11">
        <v>40490986.666666664</v>
      </c>
      <c r="K681" s="11">
        <v>44264480</v>
      </c>
      <c r="L681" s="11">
        <v>40490986.666666664</v>
      </c>
      <c r="M681" s="11">
        <f t="shared" si="34"/>
        <v>35411584</v>
      </c>
      <c r="N681" s="11">
        <f t="shared" si="34"/>
        <v>32392789.333333332</v>
      </c>
      <c r="O681" s="93">
        <v>53117376</v>
      </c>
      <c r="P681" s="32">
        <v>0.2</v>
      </c>
      <c r="R681" s="2">
        <v>55310000</v>
      </c>
      <c r="S681" s="32"/>
      <c r="U681" s="3"/>
      <c r="V681" s="3"/>
      <c r="W681" s="3"/>
      <c r="X681" s="3"/>
    </row>
    <row r="682" spans="1:24" s="2" customFormat="1" ht="24" hidden="1" customHeight="1" x14ac:dyDescent="0.2">
      <c r="A682" s="8">
        <v>663</v>
      </c>
      <c r="B682" s="9" t="s">
        <v>713</v>
      </c>
      <c r="C682" s="9" t="s">
        <v>770</v>
      </c>
      <c r="D682" s="9" t="s">
        <v>788</v>
      </c>
      <c r="E682" s="10">
        <v>311330050040001</v>
      </c>
      <c r="F682" s="8">
        <v>50</v>
      </c>
      <c r="G682" s="8">
        <v>120</v>
      </c>
      <c r="H682" s="8">
        <v>170</v>
      </c>
      <c r="I682" s="11">
        <v>44415773.333333336</v>
      </c>
      <c r="J682" s="11">
        <v>40637920</v>
      </c>
      <c r="K682" s="12">
        <v>44415773.333333336</v>
      </c>
      <c r="L682" s="12">
        <v>40637920</v>
      </c>
      <c r="M682" s="12">
        <f t="shared" si="34"/>
        <v>35532618.666666672</v>
      </c>
      <c r="N682" s="12">
        <f t="shared" si="34"/>
        <v>32510336</v>
      </c>
      <c r="O682" s="93">
        <v>53298928</v>
      </c>
      <c r="P682" s="32">
        <v>0.2</v>
      </c>
      <c r="R682" s="2">
        <v>47100000</v>
      </c>
      <c r="S682" s="32"/>
      <c r="U682" s="3"/>
      <c r="V682" s="3"/>
      <c r="W682" s="3"/>
      <c r="X682" s="3"/>
    </row>
    <row r="683" spans="1:24" s="2" customFormat="1" ht="24" hidden="1" customHeight="1" x14ac:dyDescent="0.2">
      <c r="A683" s="13">
        <v>664</v>
      </c>
      <c r="B683" s="14" t="s">
        <v>713</v>
      </c>
      <c r="C683" s="14" t="s">
        <v>770</v>
      </c>
      <c r="D683" s="14" t="s">
        <v>789</v>
      </c>
      <c r="E683" s="15">
        <v>741220050100081</v>
      </c>
      <c r="F683" s="13">
        <v>18</v>
      </c>
      <c r="G683" s="13">
        <v>42</v>
      </c>
      <c r="H683" s="13">
        <v>60</v>
      </c>
      <c r="I683" s="11">
        <v>14985840</v>
      </c>
      <c r="J683" s="11">
        <v>13084600</v>
      </c>
      <c r="K683" s="11">
        <v>14985840</v>
      </c>
      <c r="L683" s="11">
        <v>13084600</v>
      </c>
      <c r="M683" s="11">
        <f t="shared" si="34"/>
        <v>11988672</v>
      </c>
      <c r="N683" s="11">
        <f t="shared" si="34"/>
        <v>10467680</v>
      </c>
      <c r="O683" s="93">
        <v>17983008</v>
      </c>
      <c r="P683" s="32">
        <v>0.2</v>
      </c>
      <c r="R683" s="2">
        <v>16620000</v>
      </c>
      <c r="S683" s="32"/>
      <c r="U683" s="3"/>
      <c r="V683" s="3"/>
      <c r="W683" s="3"/>
      <c r="X683" s="3"/>
    </row>
    <row r="684" spans="1:24" s="2" customFormat="1" ht="24" hidden="1" customHeight="1" x14ac:dyDescent="0.2">
      <c r="A684" s="8">
        <v>665</v>
      </c>
      <c r="B684" s="9" t="s">
        <v>713</v>
      </c>
      <c r="C684" s="9" t="s">
        <v>770</v>
      </c>
      <c r="D684" s="9" t="s">
        <v>790</v>
      </c>
      <c r="E684" s="10">
        <v>741220050120042</v>
      </c>
      <c r="F684" s="8">
        <v>32</v>
      </c>
      <c r="G684" s="8">
        <v>96</v>
      </c>
      <c r="H684" s="8">
        <v>128</v>
      </c>
      <c r="I684" s="11">
        <v>31210800</v>
      </c>
      <c r="J684" s="11">
        <v>27445400</v>
      </c>
      <c r="K684" s="12">
        <v>31210800</v>
      </c>
      <c r="L684" s="12">
        <v>27445400</v>
      </c>
      <c r="M684" s="12">
        <f t="shared" si="34"/>
        <v>24968640</v>
      </c>
      <c r="N684" s="12">
        <f t="shared" si="34"/>
        <v>21956320</v>
      </c>
      <c r="O684" s="93">
        <v>37452960</v>
      </c>
      <c r="P684" s="32">
        <v>0.2</v>
      </c>
      <c r="R684" s="2">
        <v>35510000</v>
      </c>
      <c r="S684" s="32"/>
      <c r="U684" s="3"/>
      <c r="V684" s="3"/>
      <c r="W684" s="3"/>
      <c r="X684" s="3"/>
    </row>
    <row r="685" spans="1:24" s="2" customFormat="1" ht="24" hidden="1" customHeight="1" x14ac:dyDescent="0.2">
      <c r="A685" s="13">
        <v>666</v>
      </c>
      <c r="B685" s="14" t="s">
        <v>713</v>
      </c>
      <c r="C685" s="14" t="s">
        <v>770</v>
      </c>
      <c r="D685" s="14" t="s">
        <v>791</v>
      </c>
      <c r="E685" s="15">
        <v>741220050190011</v>
      </c>
      <c r="F685" s="13">
        <v>16</v>
      </c>
      <c r="G685" s="13">
        <v>48</v>
      </c>
      <c r="H685" s="13">
        <v>64</v>
      </c>
      <c r="I685" s="11">
        <v>15718320</v>
      </c>
      <c r="J685" s="11">
        <v>13926840</v>
      </c>
      <c r="K685" s="11">
        <v>15718320</v>
      </c>
      <c r="L685" s="11">
        <v>13926840</v>
      </c>
      <c r="M685" s="11">
        <f t="shared" si="34"/>
        <v>12574656</v>
      </c>
      <c r="N685" s="11">
        <f t="shared" si="34"/>
        <v>11141472</v>
      </c>
      <c r="O685" s="93">
        <v>18861984</v>
      </c>
      <c r="P685" s="32">
        <v>0.2</v>
      </c>
      <c r="R685" s="2">
        <v>17750000</v>
      </c>
      <c r="S685" s="32"/>
      <c r="U685" s="3"/>
      <c r="V685" s="3"/>
      <c r="W685" s="3"/>
      <c r="X685" s="3"/>
    </row>
    <row r="686" spans="1:24" s="2" customFormat="1" ht="24" hidden="1" customHeight="1" x14ac:dyDescent="0.2">
      <c r="A686" s="8">
        <v>667</v>
      </c>
      <c r="B686" s="9" t="s">
        <v>713</v>
      </c>
      <c r="C686" s="9" t="s">
        <v>770</v>
      </c>
      <c r="D686" s="9" t="s">
        <v>792</v>
      </c>
      <c r="E686" s="10">
        <v>741220050040031</v>
      </c>
      <c r="F686" s="8">
        <v>20</v>
      </c>
      <c r="G686" s="8">
        <v>60</v>
      </c>
      <c r="H686" s="8">
        <v>80</v>
      </c>
      <c r="I686" s="11">
        <v>19485600</v>
      </c>
      <c r="J686" s="11">
        <v>17150240</v>
      </c>
      <c r="K686" s="12">
        <v>19485600</v>
      </c>
      <c r="L686" s="12">
        <v>17150240</v>
      </c>
      <c r="M686" s="12">
        <f t="shared" si="34"/>
        <v>15588480</v>
      </c>
      <c r="N686" s="12">
        <f t="shared" si="34"/>
        <v>13720192</v>
      </c>
      <c r="O686" s="93">
        <v>23382720</v>
      </c>
      <c r="P686" s="32">
        <v>0.2</v>
      </c>
      <c r="R686" s="2">
        <v>22190000</v>
      </c>
      <c r="S686" s="32"/>
      <c r="U686" s="3"/>
      <c r="V686" s="3"/>
      <c r="W686" s="3"/>
      <c r="X686" s="3"/>
    </row>
    <row r="687" spans="1:24" s="2" customFormat="1" ht="24" hidden="1" customHeight="1" x14ac:dyDescent="0.2">
      <c r="A687" s="13">
        <v>668</v>
      </c>
      <c r="B687" s="14" t="s">
        <v>713</v>
      </c>
      <c r="C687" s="14" t="s">
        <v>770</v>
      </c>
      <c r="D687" s="14" t="s">
        <v>793</v>
      </c>
      <c r="E687" s="15">
        <v>741220050040021</v>
      </c>
      <c r="F687" s="13">
        <v>28</v>
      </c>
      <c r="G687" s="13">
        <v>84</v>
      </c>
      <c r="H687" s="13">
        <v>112</v>
      </c>
      <c r="I687" s="11">
        <v>27241920</v>
      </c>
      <c r="J687" s="11">
        <v>24030480</v>
      </c>
      <c r="K687" s="11">
        <v>27241920</v>
      </c>
      <c r="L687" s="11">
        <v>24030480</v>
      </c>
      <c r="M687" s="11">
        <f t="shared" si="34"/>
        <v>21793536</v>
      </c>
      <c r="N687" s="11">
        <f t="shared" si="34"/>
        <v>19224384</v>
      </c>
      <c r="O687" s="93">
        <v>32690304</v>
      </c>
      <c r="P687" s="32">
        <v>0.2</v>
      </c>
      <c r="R687" s="2">
        <v>31070000</v>
      </c>
      <c r="S687" s="32"/>
      <c r="U687" s="3"/>
      <c r="V687" s="3"/>
      <c r="W687" s="3"/>
      <c r="X687" s="3"/>
    </row>
    <row r="688" spans="1:24" s="2" customFormat="1" ht="24" hidden="1" customHeight="1" x14ac:dyDescent="0.2">
      <c r="A688" s="8">
        <v>669</v>
      </c>
      <c r="B688" s="9" t="s">
        <v>713</v>
      </c>
      <c r="C688" s="9" t="s">
        <v>770</v>
      </c>
      <c r="D688" s="9" t="s">
        <v>794</v>
      </c>
      <c r="E688" s="10">
        <v>741220050100001</v>
      </c>
      <c r="F688" s="8">
        <v>160</v>
      </c>
      <c r="G688" s="8">
        <v>320</v>
      </c>
      <c r="H688" s="8">
        <v>480</v>
      </c>
      <c r="I688" s="11">
        <v>104587840</v>
      </c>
      <c r="J688" s="11">
        <v>95014933.333333328</v>
      </c>
      <c r="K688" s="12">
        <v>104587840</v>
      </c>
      <c r="L688" s="12">
        <v>95014933.333333328</v>
      </c>
      <c r="M688" s="12">
        <f t="shared" si="34"/>
        <v>83670272</v>
      </c>
      <c r="N688" s="12">
        <f t="shared" si="34"/>
        <v>76011946.666666672</v>
      </c>
      <c r="O688" s="93">
        <v>125505408</v>
      </c>
      <c r="P688" s="32">
        <v>0.2</v>
      </c>
      <c r="R688" s="2">
        <v>132850000</v>
      </c>
      <c r="S688" s="32"/>
      <c r="U688" s="3"/>
      <c r="V688" s="3"/>
      <c r="W688" s="3"/>
      <c r="X688" s="3"/>
    </row>
    <row r="689" spans="1:24" s="2" customFormat="1" ht="24" hidden="1" customHeight="1" x14ac:dyDescent="0.2">
      <c r="A689" s="13">
        <v>670</v>
      </c>
      <c r="B689" s="14" t="s">
        <v>713</v>
      </c>
      <c r="C689" s="14" t="s">
        <v>770</v>
      </c>
      <c r="D689" s="14" t="s">
        <v>795</v>
      </c>
      <c r="E689" s="15">
        <v>741220050110001</v>
      </c>
      <c r="F689" s="13">
        <v>144</v>
      </c>
      <c r="G689" s="13">
        <v>278</v>
      </c>
      <c r="H689" s="13">
        <v>422</v>
      </c>
      <c r="I689" s="11">
        <v>92356800</v>
      </c>
      <c r="J689" s="11">
        <v>83875600</v>
      </c>
      <c r="K689" s="11">
        <v>92356800</v>
      </c>
      <c r="L689" s="11">
        <v>83875600</v>
      </c>
      <c r="M689" s="11">
        <f t="shared" si="34"/>
        <v>73885440</v>
      </c>
      <c r="N689" s="11">
        <f t="shared" si="34"/>
        <v>67100480</v>
      </c>
      <c r="O689" s="93">
        <v>110828160</v>
      </c>
      <c r="P689" s="32">
        <v>0.2</v>
      </c>
      <c r="R689" s="2">
        <v>116770000</v>
      </c>
      <c r="S689" s="32"/>
      <c r="U689" s="3"/>
      <c r="V689" s="3"/>
      <c r="W689" s="3"/>
      <c r="X689" s="3"/>
    </row>
    <row r="690" spans="1:24" s="2" customFormat="1" ht="24" hidden="1" customHeight="1" x14ac:dyDescent="0.2">
      <c r="A690" s="8">
        <v>671</v>
      </c>
      <c r="B690" s="9" t="s">
        <v>713</v>
      </c>
      <c r="C690" s="9" t="s">
        <v>770</v>
      </c>
      <c r="D690" s="9" t="s">
        <v>796</v>
      </c>
      <c r="E690" s="10" t="s">
        <v>797</v>
      </c>
      <c r="F690" s="8">
        <v>144</v>
      </c>
      <c r="G690" s="8">
        <v>278</v>
      </c>
      <c r="H690" s="8">
        <v>422</v>
      </c>
      <c r="I690" s="11">
        <v>103778640</v>
      </c>
      <c r="J690" s="11">
        <v>91097160</v>
      </c>
      <c r="K690" s="12">
        <v>103778640</v>
      </c>
      <c r="L690" s="12">
        <v>91097160</v>
      </c>
      <c r="M690" s="12">
        <f t="shared" si="34"/>
        <v>83022912</v>
      </c>
      <c r="N690" s="12">
        <f t="shared" si="34"/>
        <v>72877728</v>
      </c>
      <c r="O690" s="93">
        <v>124534368</v>
      </c>
      <c r="P690" s="32">
        <v>0.2</v>
      </c>
      <c r="R690" s="2">
        <v>116770000</v>
      </c>
      <c r="S690" s="32"/>
      <c r="U690" s="3"/>
      <c r="V690" s="3"/>
      <c r="W690" s="3"/>
      <c r="X690" s="3"/>
    </row>
    <row r="691" spans="1:24" s="2" customFormat="1" ht="24" hidden="1" customHeight="1" x14ac:dyDescent="0.2">
      <c r="A691" s="13">
        <v>672</v>
      </c>
      <c r="B691" s="14" t="s">
        <v>713</v>
      </c>
      <c r="C691" s="14" t="s">
        <v>770</v>
      </c>
      <c r="D691" s="14" t="s">
        <v>798</v>
      </c>
      <c r="E691" s="15" t="s">
        <v>799</v>
      </c>
      <c r="F691" s="13">
        <v>298</v>
      </c>
      <c r="G691" s="13">
        <v>402</v>
      </c>
      <c r="H691" s="13">
        <v>700</v>
      </c>
      <c r="I691" s="11">
        <v>171669360</v>
      </c>
      <c r="J691" s="11">
        <v>149628280</v>
      </c>
      <c r="K691" s="11">
        <v>171669360</v>
      </c>
      <c r="L691" s="11">
        <v>149628280</v>
      </c>
      <c r="M691" s="11">
        <f t="shared" si="34"/>
        <v>137335488</v>
      </c>
      <c r="N691" s="11">
        <f t="shared" si="34"/>
        <v>119702624</v>
      </c>
      <c r="O691" s="93">
        <v>206003232</v>
      </c>
      <c r="P691" s="32">
        <v>0.2</v>
      </c>
      <c r="R691" s="2">
        <v>193220000</v>
      </c>
      <c r="S691" s="32"/>
      <c r="U691" s="3"/>
      <c r="V691" s="3"/>
      <c r="W691" s="3"/>
      <c r="X691" s="3"/>
    </row>
    <row r="692" spans="1:24" s="2" customFormat="1" ht="24" hidden="1" customHeight="1" x14ac:dyDescent="0.2">
      <c r="A692" s="8">
        <v>673</v>
      </c>
      <c r="B692" s="9" t="s">
        <v>713</v>
      </c>
      <c r="C692" s="9" t="s">
        <v>770</v>
      </c>
      <c r="D692" s="9" t="s">
        <v>800</v>
      </c>
      <c r="E692" s="10">
        <v>741220050040001</v>
      </c>
      <c r="F692" s="8">
        <v>152</v>
      </c>
      <c r="G692" s="8">
        <v>296</v>
      </c>
      <c r="H692" s="8">
        <v>448</v>
      </c>
      <c r="I692" s="11">
        <v>98078240</v>
      </c>
      <c r="J692" s="11">
        <v>89358186.666666672</v>
      </c>
      <c r="K692" s="12">
        <v>98078240</v>
      </c>
      <c r="L692" s="12">
        <v>89358186.666666672</v>
      </c>
      <c r="M692" s="12">
        <f t="shared" si="34"/>
        <v>78462592</v>
      </c>
      <c r="N692" s="12">
        <f t="shared" si="34"/>
        <v>71486549.333333343</v>
      </c>
      <c r="O692" s="93">
        <v>117693888</v>
      </c>
      <c r="P692" s="32">
        <v>0.2</v>
      </c>
      <c r="R692" s="2">
        <v>123970000</v>
      </c>
      <c r="S692" s="32"/>
      <c r="U692" s="3"/>
      <c r="V692" s="3"/>
      <c r="W692" s="3"/>
      <c r="X692" s="3"/>
    </row>
    <row r="693" spans="1:24" s="2" customFormat="1" ht="24" hidden="1" customHeight="1" x14ac:dyDescent="0.2">
      <c r="A693" s="13">
        <v>674</v>
      </c>
      <c r="B693" s="14" t="s">
        <v>713</v>
      </c>
      <c r="C693" s="14" t="s">
        <v>770</v>
      </c>
      <c r="D693" s="14" t="s">
        <v>801</v>
      </c>
      <c r="E693" s="15" t="s">
        <v>802</v>
      </c>
      <c r="F693" s="13">
        <v>360</v>
      </c>
      <c r="G693" s="13">
        <v>560</v>
      </c>
      <c r="H693" s="13">
        <v>920</v>
      </c>
      <c r="I693" s="11">
        <v>219574560</v>
      </c>
      <c r="J693" s="11">
        <v>193838320</v>
      </c>
      <c r="K693" s="11">
        <v>219574560</v>
      </c>
      <c r="L693" s="11">
        <v>193838320</v>
      </c>
      <c r="M693" s="11">
        <f t="shared" si="34"/>
        <v>175659648</v>
      </c>
      <c r="N693" s="11">
        <f t="shared" si="34"/>
        <v>155070656</v>
      </c>
      <c r="O693" s="93">
        <v>263489472</v>
      </c>
      <c r="P693" s="32">
        <v>0.2</v>
      </c>
      <c r="R693" s="2">
        <v>254210000</v>
      </c>
      <c r="S693" s="32"/>
      <c r="U693" s="3"/>
      <c r="V693" s="3"/>
      <c r="W693" s="3"/>
      <c r="X693" s="3"/>
    </row>
    <row r="694" spans="1:24" s="2" customFormat="1" ht="24" hidden="1" customHeight="1" x14ac:dyDescent="0.2">
      <c r="A694" s="8">
        <v>675</v>
      </c>
      <c r="B694" s="9" t="s">
        <v>713</v>
      </c>
      <c r="C694" s="9" t="s">
        <v>770</v>
      </c>
      <c r="D694" s="9" t="s">
        <v>803</v>
      </c>
      <c r="E694" s="10">
        <v>741220050120002</v>
      </c>
      <c r="F694" s="8">
        <v>132</v>
      </c>
      <c r="G694" s="8">
        <v>324</v>
      </c>
      <c r="H694" s="8">
        <v>456</v>
      </c>
      <c r="I694" s="11">
        <v>99245760</v>
      </c>
      <c r="J694" s="11">
        <v>90567360</v>
      </c>
      <c r="K694" s="12">
        <v>99245760</v>
      </c>
      <c r="L694" s="12">
        <v>90567360</v>
      </c>
      <c r="M694" s="12">
        <f t="shared" si="34"/>
        <v>79396608</v>
      </c>
      <c r="N694" s="12">
        <f t="shared" si="34"/>
        <v>72453888</v>
      </c>
      <c r="O694" s="93">
        <v>119094912</v>
      </c>
      <c r="P694" s="32">
        <v>0.2</v>
      </c>
      <c r="R694" s="2">
        <v>126370000</v>
      </c>
      <c r="S694" s="32"/>
      <c r="U694" s="3"/>
      <c r="V694" s="3"/>
      <c r="W694" s="3"/>
      <c r="X694" s="3"/>
    </row>
    <row r="695" spans="1:24" s="2" customFormat="1" ht="24" hidden="1" customHeight="1" x14ac:dyDescent="0.2">
      <c r="A695" s="13">
        <v>676</v>
      </c>
      <c r="B695" s="14" t="s">
        <v>713</v>
      </c>
      <c r="C695" s="14" t="s">
        <v>770</v>
      </c>
      <c r="D695" s="14" t="s">
        <v>804</v>
      </c>
      <c r="E695" s="15">
        <v>741220050150001</v>
      </c>
      <c r="F695" s="13">
        <v>118</v>
      </c>
      <c r="G695" s="13">
        <v>246</v>
      </c>
      <c r="H695" s="13">
        <v>364</v>
      </c>
      <c r="I695" s="11">
        <v>78417440</v>
      </c>
      <c r="J695" s="11">
        <v>71394266.666666672</v>
      </c>
      <c r="K695" s="11">
        <v>78417440</v>
      </c>
      <c r="L695" s="11">
        <v>71394266.666666672</v>
      </c>
      <c r="M695" s="11">
        <f t="shared" si="34"/>
        <v>62733952</v>
      </c>
      <c r="N695" s="11">
        <f t="shared" si="34"/>
        <v>57115413.333333343</v>
      </c>
      <c r="O695" s="93">
        <v>94100928</v>
      </c>
      <c r="P695" s="32">
        <v>0.2</v>
      </c>
      <c r="R695" s="2">
        <v>100770000</v>
      </c>
      <c r="S695" s="32"/>
      <c r="U695" s="3"/>
      <c r="V695" s="3"/>
      <c r="W695" s="3"/>
      <c r="X695" s="3"/>
    </row>
    <row r="696" spans="1:24" s="2" customFormat="1" ht="24" hidden="1" customHeight="1" x14ac:dyDescent="0.2">
      <c r="A696" s="8">
        <v>677</v>
      </c>
      <c r="B696" s="9" t="s">
        <v>713</v>
      </c>
      <c r="C696" s="9" t="s">
        <v>770</v>
      </c>
      <c r="D696" s="9" t="s">
        <v>805</v>
      </c>
      <c r="E696" s="10">
        <v>741220050130011</v>
      </c>
      <c r="F696" s="8">
        <v>50</v>
      </c>
      <c r="G696" s="8">
        <v>70</v>
      </c>
      <c r="H696" s="8">
        <v>120</v>
      </c>
      <c r="I696" s="11">
        <v>26125440</v>
      </c>
      <c r="J696" s="11">
        <v>23860480</v>
      </c>
      <c r="K696" s="12">
        <v>26125440</v>
      </c>
      <c r="L696" s="12">
        <v>23860480</v>
      </c>
      <c r="M696" s="12">
        <f t="shared" si="34"/>
        <v>20900352</v>
      </c>
      <c r="N696" s="12">
        <f t="shared" si="34"/>
        <v>19088384</v>
      </c>
      <c r="O696" s="93">
        <v>31350528</v>
      </c>
      <c r="P696" s="32">
        <v>0.2</v>
      </c>
      <c r="R696" s="2">
        <v>33130000</v>
      </c>
      <c r="S696" s="32"/>
      <c r="U696" s="3"/>
      <c r="V696" s="3"/>
      <c r="W696" s="3"/>
      <c r="X696" s="3"/>
    </row>
    <row r="697" spans="1:24" s="2" customFormat="1" ht="24" hidden="1" customHeight="1" x14ac:dyDescent="0.2">
      <c r="A697" s="13">
        <v>678</v>
      </c>
      <c r="B697" s="14" t="s">
        <v>713</v>
      </c>
      <c r="C697" s="14" t="s">
        <v>770</v>
      </c>
      <c r="D697" s="14" t="s">
        <v>806</v>
      </c>
      <c r="E697" s="15">
        <v>311330050060061</v>
      </c>
      <c r="F697" s="13">
        <v>20</v>
      </c>
      <c r="G697" s="13">
        <v>30</v>
      </c>
      <c r="H697" s="13">
        <v>50</v>
      </c>
      <c r="I697" s="11">
        <v>13047226.666666666</v>
      </c>
      <c r="J697" s="11">
        <v>11934240</v>
      </c>
      <c r="K697" s="11">
        <v>13047226.666666666</v>
      </c>
      <c r="L697" s="11">
        <v>11934240</v>
      </c>
      <c r="M697" s="11">
        <f t="shared" si="34"/>
        <v>10437781.333333334</v>
      </c>
      <c r="N697" s="11">
        <f t="shared" si="34"/>
        <v>9547392</v>
      </c>
      <c r="O697" s="93">
        <v>15656672</v>
      </c>
      <c r="P697" s="32">
        <v>0.2</v>
      </c>
      <c r="R697" s="2">
        <v>13810000</v>
      </c>
      <c r="S697" s="32"/>
      <c r="U697" s="3"/>
      <c r="V697" s="3"/>
      <c r="W697" s="3"/>
      <c r="X697" s="3"/>
    </row>
    <row r="698" spans="1:24" s="2" customFormat="1" ht="24" hidden="1" customHeight="1" x14ac:dyDescent="0.2">
      <c r="A698" s="8">
        <v>679</v>
      </c>
      <c r="B698" s="9" t="s">
        <v>713</v>
      </c>
      <c r="C698" s="9" t="s">
        <v>770</v>
      </c>
      <c r="D698" s="9" t="s">
        <v>807</v>
      </c>
      <c r="E698" s="10">
        <v>311330050060041</v>
      </c>
      <c r="F698" s="8">
        <v>19</v>
      </c>
      <c r="G698" s="8">
        <v>31</v>
      </c>
      <c r="H698" s="8">
        <v>50</v>
      </c>
      <c r="I698" s="11">
        <v>13103933.333333334</v>
      </c>
      <c r="J698" s="11">
        <v>11948960</v>
      </c>
      <c r="K698" s="12">
        <v>13103933.333333334</v>
      </c>
      <c r="L698" s="12">
        <v>11948960</v>
      </c>
      <c r="M698" s="12">
        <f t="shared" si="34"/>
        <v>10483146.666666668</v>
      </c>
      <c r="N698" s="12">
        <f t="shared" si="34"/>
        <v>9559168</v>
      </c>
      <c r="O698" s="93">
        <v>15724720</v>
      </c>
      <c r="P698" s="32">
        <v>0.2</v>
      </c>
      <c r="R698" s="2">
        <v>13820000</v>
      </c>
      <c r="S698" s="32"/>
      <c r="U698" s="3"/>
      <c r="V698" s="3"/>
      <c r="W698" s="3"/>
      <c r="X698" s="3"/>
    </row>
    <row r="699" spans="1:24" s="2" customFormat="1" ht="24" hidden="1" customHeight="1" x14ac:dyDescent="0.2">
      <c r="A699" s="13">
        <v>680</v>
      </c>
      <c r="B699" s="14" t="s">
        <v>713</v>
      </c>
      <c r="C699" s="14" t="s">
        <v>770</v>
      </c>
      <c r="D699" s="14" t="s">
        <v>808</v>
      </c>
      <c r="E699" s="15">
        <v>741220050010041</v>
      </c>
      <c r="F699" s="13">
        <v>30</v>
      </c>
      <c r="G699" s="13">
        <v>90</v>
      </c>
      <c r="H699" s="13">
        <v>120</v>
      </c>
      <c r="I699" s="11">
        <v>29279760</v>
      </c>
      <c r="J699" s="11">
        <v>25669880</v>
      </c>
      <c r="K699" s="11">
        <v>29279760</v>
      </c>
      <c r="L699" s="11">
        <v>25669880</v>
      </c>
      <c r="M699" s="11">
        <f t="shared" si="34"/>
        <v>23423808</v>
      </c>
      <c r="N699" s="11">
        <f t="shared" si="34"/>
        <v>20535904</v>
      </c>
      <c r="O699" s="93">
        <v>35135712</v>
      </c>
      <c r="P699" s="32">
        <v>0.2</v>
      </c>
      <c r="R699" s="2">
        <v>33290000</v>
      </c>
      <c r="S699" s="32"/>
      <c r="U699" s="3"/>
      <c r="V699" s="3"/>
      <c r="W699" s="3"/>
      <c r="X699" s="3"/>
    </row>
    <row r="700" spans="1:24" s="2" customFormat="1" ht="24" hidden="1" customHeight="1" x14ac:dyDescent="0.2">
      <c r="A700" s="8">
        <v>681</v>
      </c>
      <c r="B700" s="9" t="s">
        <v>713</v>
      </c>
      <c r="C700" s="9" t="s">
        <v>770</v>
      </c>
      <c r="D700" s="9" t="s">
        <v>809</v>
      </c>
      <c r="E700" s="10">
        <v>741320050140021</v>
      </c>
      <c r="F700" s="8">
        <v>30</v>
      </c>
      <c r="G700" s="8">
        <v>35</v>
      </c>
      <c r="H700" s="8">
        <v>65</v>
      </c>
      <c r="I700" s="11">
        <v>15770400</v>
      </c>
      <c r="J700" s="11">
        <v>13719920</v>
      </c>
      <c r="K700" s="12">
        <v>15770400</v>
      </c>
      <c r="L700" s="12">
        <v>13719920</v>
      </c>
      <c r="M700" s="12">
        <f t="shared" si="34"/>
        <v>12616320</v>
      </c>
      <c r="N700" s="12">
        <f t="shared" si="34"/>
        <v>10975936</v>
      </c>
      <c r="O700" s="93">
        <v>18924480</v>
      </c>
      <c r="P700" s="32">
        <v>0.2</v>
      </c>
      <c r="R700" s="2">
        <v>17920000</v>
      </c>
      <c r="S700" s="32"/>
      <c r="U700" s="3"/>
      <c r="V700" s="3"/>
      <c r="W700" s="3"/>
      <c r="X700" s="3"/>
    </row>
    <row r="701" spans="1:24" s="2" customFormat="1" ht="24" hidden="1" customHeight="1" x14ac:dyDescent="0.2">
      <c r="A701" s="13">
        <v>682</v>
      </c>
      <c r="B701" s="14" t="s">
        <v>713</v>
      </c>
      <c r="C701" s="14" t="s">
        <v>770</v>
      </c>
      <c r="D701" s="14" t="s">
        <v>810</v>
      </c>
      <c r="E701" s="15">
        <v>741320050140011</v>
      </c>
      <c r="F701" s="13">
        <v>20</v>
      </c>
      <c r="G701" s="13">
        <v>30</v>
      </c>
      <c r="H701" s="13">
        <v>50</v>
      </c>
      <c r="I701" s="11">
        <v>12188880</v>
      </c>
      <c r="J701" s="11">
        <v>10686600</v>
      </c>
      <c r="K701" s="11">
        <v>12188880</v>
      </c>
      <c r="L701" s="11">
        <v>10686600</v>
      </c>
      <c r="M701" s="11">
        <f t="shared" si="34"/>
        <v>9751104</v>
      </c>
      <c r="N701" s="11">
        <f t="shared" si="34"/>
        <v>8549280</v>
      </c>
      <c r="O701" s="93">
        <v>14626656</v>
      </c>
      <c r="P701" s="32">
        <v>0.2</v>
      </c>
      <c r="R701" s="2">
        <v>13810000</v>
      </c>
      <c r="S701" s="32"/>
      <c r="U701" s="3"/>
      <c r="V701" s="3"/>
      <c r="W701" s="3"/>
      <c r="X701" s="3"/>
    </row>
    <row r="702" spans="1:24" s="2" customFormat="1" ht="24" hidden="1" customHeight="1" x14ac:dyDescent="0.2">
      <c r="A702" s="8">
        <v>683</v>
      </c>
      <c r="B702" s="9" t="s">
        <v>713</v>
      </c>
      <c r="C702" s="9" t="s">
        <v>770</v>
      </c>
      <c r="D702" s="9" t="s">
        <v>811</v>
      </c>
      <c r="E702" s="10">
        <v>741220050040011</v>
      </c>
      <c r="F702" s="8">
        <v>8</v>
      </c>
      <c r="G702" s="8">
        <v>24</v>
      </c>
      <c r="H702" s="8">
        <v>32</v>
      </c>
      <c r="I702" s="11">
        <v>7891440</v>
      </c>
      <c r="J702" s="11">
        <v>6875240</v>
      </c>
      <c r="K702" s="12">
        <v>7891440</v>
      </c>
      <c r="L702" s="12">
        <v>6875240</v>
      </c>
      <c r="M702" s="12">
        <f t="shared" si="34"/>
        <v>6313152</v>
      </c>
      <c r="N702" s="12">
        <f t="shared" si="34"/>
        <v>5500192</v>
      </c>
      <c r="O702" s="93">
        <v>9469728</v>
      </c>
      <c r="P702" s="32">
        <v>0.2</v>
      </c>
      <c r="R702" s="2">
        <v>8870000</v>
      </c>
      <c r="S702" s="32"/>
      <c r="U702" s="3"/>
      <c r="V702" s="3"/>
      <c r="W702" s="3"/>
      <c r="X702" s="3"/>
    </row>
    <row r="703" spans="1:24" s="2" customFormat="1" ht="24" hidden="1" customHeight="1" x14ac:dyDescent="0.2">
      <c r="A703" s="13">
        <v>684</v>
      </c>
      <c r="B703" s="14" t="s">
        <v>713</v>
      </c>
      <c r="C703" s="14" t="s">
        <v>770</v>
      </c>
      <c r="D703" s="14" t="s">
        <v>812</v>
      </c>
      <c r="E703" s="15">
        <v>741120050010081</v>
      </c>
      <c r="F703" s="13">
        <v>28</v>
      </c>
      <c r="G703" s="13">
        <v>84</v>
      </c>
      <c r="H703" s="13">
        <v>112</v>
      </c>
      <c r="I703" s="11">
        <v>27413280</v>
      </c>
      <c r="J703" s="11">
        <v>24010320</v>
      </c>
      <c r="K703" s="11">
        <v>27413280</v>
      </c>
      <c r="L703" s="11">
        <v>24010320</v>
      </c>
      <c r="M703" s="11">
        <f t="shared" si="34"/>
        <v>21930624</v>
      </c>
      <c r="N703" s="11">
        <f t="shared" si="34"/>
        <v>19208256</v>
      </c>
      <c r="O703" s="93">
        <v>32895936</v>
      </c>
      <c r="P703" s="32">
        <v>0.2</v>
      </c>
      <c r="R703" s="2">
        <v>31070000</v>
      </c>
      <c r="S703" s="32"/>
      <c r="U703" s="3"/>
      <c r="V703" s="3"/>
      <c r="W703" s="3"/>
      <c r="X703" s="3"/>
    </row>
    <row r="704" spans="1:24" s="2" customFormat="1" ht="24" hidden="1" customHeight="1" x14ac:dyDescent="0.2">
      <c r="A704" s="8">
        <v>685</v>
      </c>
      <c r="B704" s="9" t="s">
        <v>713</v>
      </c>
      <c r="C704" s="9" t="s">
        <v>770</v>
      </c>
      <c r="D704" s="9" t="s">
        <v>813</v>
      </c>
      <c r="E704" s="10">
        <v>741120050010011</v>
      </c>
      <c r="F704" s="8">
        <v>16</v>
      </c>
      <c r="G704" s="8">
        <v>48</v>
      </c>
      <c r="H704" s="8">
        <v>64</v>
      </c>
      <c r="I704" s="11">
        <v>14591040</v>
      </c>
      <c r="J704" s="11">
        <v>13161520</v>
      </c>
      <c r="K704" s="12">
        <v>14591040</v>
      </c>
      <c r="L704" s="12">
        <v>13161520</v>
      </c>
      <c r="M704" s="12">
        <f t="shared" si="34"/>
        <v>11672832</v>
      </c>
      <c r="N704" s="12">
        <f t="shared" si="34"/>
        <v>10529216</v>
      </c>
      <c r="O704" s="93">
        <v>17509248</v>
      </c>
      <c r="P704" s="32">
        <v>0.2</v>
      </c>
      <c r="R704" s="2">
        <v>17750000</v>
      </c>
      <c r="S704" s="32"/>
      <c r="U704" s="3"/>
      <c r="V704" s="3"/>
      <c r="W704" s="3"/>
      <c r="X704" s="3"/>
    </row>
    <row r="705" spans="1:24" s="2" customFormat="1" ht="24" hidden="1" customHeight="1" x14ac:dyDescent="0.2">
      <c r="A705" s="13">
        <v>686</v>
      </c>
      <c r="B705" s="14" t="s">
        <v>713</v>
      </c>
      <c r="C705" s="14" t="s">
        <v>770</v>
      </c>
      <c r="D705" s="14" t="s">
        <v>814</v>
      </c>
      <c r="E705" s="15">
        <v>215140050020001</v>
      </c>
      <c r="F705" s="13">
        <v>16</v>
      </c>
      <c r="G705" s="13">
        <v>48</v>
      </c>
      <c r="H705" s="13">
        <v>64</v>
      </c>
      <c r="I705" s="11">
        <v>18350946.666666668</v>
      </c>
      <c r="J705" s="11">
        <v>16513520</v>
      </c>
      <c r="K705" s="11">
        <v>18350946.666666668</v>
      </c>
      <c r="L705" s="11">
        <v>16513520</v>
      </c>
      <c r="M705" s="11">
        <f t="shared" si="34"/>
        <v>14680757.333333336</v>
      </c>
      <c r="N705" s="11">
        <f t="shared" si="34"/>
        <v>13210816</v>
      </c>
      <c r="O705" s="93">
        <v>22021136</v>
      </c>
      <c r="P705" s="32">
        <v>0.2</v>
      </c>
      <c r="R705" s="2">
        <v>17750000</v>
      </c>
      <c r="S705" s="32"/>
      <c r="U705" s="3"/>
      <c r="V705" s="3"/>
      <c r="W705" s="3"/>
      <c r="X705" s="3"/>
    </row>
    <row r="706" spans="1:24" s="2" customFormat="1" ht="24" hidden="1" customHeight="1" x14ac:dyDescent="0.2">
      <c r="A706" s="8">
        <v>687</v>
      </c>
      <c r="B706" s="9" t="s">
        <v>713</v>
      </c>
      <c r="C706" s="9" t="s">
        <v>770</v>
      </c>
      <c r="D706" s="9" t="s">
        <v>815</v>
      </c>
      <c r="E706" s="10">
        <v>311330050050011</v>
      </c>
      <c r="F706" s="8">
        <v>15</v>
      </c>
      <c r="G706" s="8">
        <v>45</v>
      </c>
      <c r="H706" s="8">
        <v>60</v>
      </c>
      <c r="I706" s="11">
        <v>15334493.333333334</v>
      </c>
      <c r="J706" s="11">
        <v>13827840</v>
      </c>
      <c r="K706" s="12">
        <v>15334493.333333334</v>
      </c>
      <c r="L706" s="12">
        <v>13827840</v>
      </c>
      <c r="M706" s="12">
        <f t="shared" si="34"/>
        <v>12267594.666666668</v>
      </c>
      <c r="N706" s="12">
        <f t="shared" si="34"/>
        <v>11062272</v>
      </c>
      <c r="O706" s="93">
        <v>18401392</v>
      </c>
      <c r="P706" s="32">
        <v>0.2</v>
      </c>
      <c r="R706" s="2">
        <v>16640000</v>
      </c>
      <c r="S706" s="32"/>
      <c r="U706" s="3"/>
      <c r="V706" s="3"/>
      <c r="W706" s="3"/>
      <c r="X706" s="3"/>
    </row>
    <row r="707" spans="1:24" s="2" customFormat="1" ht="24" hidden="1" customHeight="1" x14ac:dyDescent="0.2">
      <c r="A707" s="13">
        <v>688</v>
      </c>
      <c r="B707" s="14" t="s">
        <v>713</v>
      </c>
      <c r="C707" s="14" t="s">
        <v>770</v>
      </c>
      <c r="D707" s="14" t="s">
        <v>816</v>
      </c>
      <c r="E707" s="15">
        <v>215140050020011</v>
      </c>
      <c r="F707" s="13">
        <v>24</v>
      </c>
      <c r="G707" s="13">
        <v>72</v>
      </c>
      <c r="H707" s="13">
        <v>96</v>
      </c>
      <c r="I707" s="11">
        <v>27425093.333333332</v>
      </c>
      <c r="J707" s="11">
        <v>24577733.333333332</v>
      </c>
      <c r="K707" s="11">
        <v>27425093.333333332</v>
      </c>
      <c r="L707" s="11">
        <v>24577733.333333332</v>
      </c>
      <c r="M707" s="11">
        <f t="shared" si="34"/>
        <v>21940074.666666668</v>
      </c>
      <c r="N707" s="11">
        <f t="shared" si="34"/>
        <v>19662186.666666668</v>
      </c>
      <c r="O707" s="93">
        <v>32910112</v>
      </c>
      <c r="P707" s="32">
        <v>0.2</v>
      </c>
      <c r="R707" s="2">
        <v>26630000</v>
      </c>
      <c r="S707" s="32"/>
      <c r="U707" s="3"/>
      <c r="V707" s="3"/>
      <c r="W707" s="3"/>
      <c r="X707" s="3"/>
    </row>
    <row r="708" spans="1:24" s="2" customFormat="1" ht="24" hidden="1" customHeight="1" x14ac:dyDescent="0.2">
      <c r="A708" s="8">
        <v>689</v>
      </c>
      <c r="B708" s="9" t="s">
        <v>713</v>
      </c>
      <c r="C708" s="9" t="s">
        <v>770</v>
      </c>
      <c r="D708" s="9" t="s">
        <v>817</v>
      </c>
      <c r="E708" s="10">
        <v>311330050060081</v>
      </c>
      <c r="F708" s="8">
        <v>12</v>
      </c>
      <c r="G708" s="8">
        <v>36</v>
      </c>
      <c r="H708" s="8">
        <v>48</v>
      </c>
      <c r="I708" s="11">
        <v>12583613.333333334</v>
      </c>
      <c r="J708" s="11">
        <v>11511680</v>
      </c>
      <c r="K708" s="12">
        <v>12583613.333333334</v>
      </c>
      <c r="L708" s="12">
        <v>11511680</v>
      </c>
      <c r="M708" s="12">
        <f t="shared" si="34"/>
        <v>10066890.666666668</v>
      </c>
      <c r="N708" s="12">
        <f t="shared" si="34"/>
        <v>9209344</v>
      </c>
      <c r="O708" s="93">
        <v>15100336</v>
      </c>
      <c r="P708" s="32">
        <v>0.2</v>
      </c>
      <c r="R708" s="2">
        <v>13310000</v>
      </c>
      <c r="S708" s="32"/>
      <c r="U708" s="3"/>
      <c r="V708" s="3"/>
      <c r="W708" s="3"/>
      <c r="X708" s="3"/>
    </row>
    <row r="709" spans="1:24" s="2" customFormat="1" ht="24" hidden="1" customHeight="1" x14ac:dyDescent="0.2">
      <c r="A709" s="13">
        <v>690</v>
      </c>
      <c r="B709" s="14" t="s">
        <v>713</v>
      </c>
      <c r="C709" s="14" t="s">
        <v>770</v>
      </c>
      <c r="D709" s="14" t="s">
        <v>818</v>
      </c>
      <c r="E709" s="15">
        <v>215140050020051</v>
      </c>
      <c r="F709" s="13">
        <v>25</v>
      </c>
      <c r="G709" s="13">
        <v>35</v>
      </c>
      <c r="H709" s="13">
        <v>60</v>
      </c>
      <c r="I709" s="11">
        <v>20552920</v>
      </c>
      <c r="J709" s="11">
        <v>18180960</v>
      </c>
      <c r="K709" s="11">
        <v>20552920</v>
      </c>
      <c r="L709" s="11">
        <v>18180960</v>
      </c>
      <c r="M709" s="11">
        <f t="shared" si="34"/>
        <v>16442336</v>
      </c>
      <c r="N709" s="11">
        <f t="shared" si="34"/>
        <v>14544768</v>
      </c>
      <c r="O709" s="93">
        <v>24663504</v>
      </c>
      <c r="P709" s="32">
        <v>0.2</v>
      </c>
      <c r="R709" s="2">
        <v>16560000</v>
      </c>
      <c r="S709" s="32"/>
      <c r="U709" s="3"/>
      <c r="V709" s="3"/>
      <c r="W709" s="3"/>
      <c r="X709" s="3"/>
    </row>
    <row r="710" spans="1:24" s="2" customFormat="1" ht="24" hidden="1" customHeight="1" x14ac:dyDescent="0.2">
      <c r="A710" s="8">
        <v>691</v>
      </c>
      <c r="B710" s="9" t="s">
        <v>713</v>
      </c>
      <c r="C710" s="9" t="s">
        <v>770</v>
      </c>
      <c r="D710" s="9" t="s">
        <v>819</v>
      </c>
      <c r="E710" s="10">
        <v>215140050020031</v>
      </c>
      <c r="F710" s="8">
        <v>5</v>
      </c>
      <c r="G710" s="8">
        <v>20</v>
      </c>
      <c r="H710" s="8">
        <v>25</v>
      </c>
      <c r="I710" s="11">
        <v>8950840</v>
      </c>
      <c r="J710" s="11">
        <v>7860720</v>
      </c>
      <c r="K710" s="12">
        <v>8950840</v>
      </c>
      <c r="L710" s="12">
        <v>7860720</v>
      </c>
      <c r="M710" s="12">
        <f t="shared" si="34"/>
        <v>7160672</v>
      </c>
      <c r="N710" s="12">
        <f t="shared" si="34"/>
        <v>6288576</v>
      </c>
      <c r="O710" s="93">
        <v>10741008</v>
      </c>
      <c r="P710" s="32">
        <v>0.2</v>
      </c>
      <c r="R710" s="2">
        <v>6940000</v>
      </c>
      <c r="S710" s="32"/>
      <c r="U710" s="3"/>
      <c r="V710" s="3"/>
      <c r="W710" s="3"/>
      <c r="X710" s="3"/>
    </row>
    <row r="711" spans="1:24" s="2" customFormat="1" ht="24" hidden="1" customHeight="1" x14ac:dyDescent="0.2">
      <c r="A711" s="13">
        <v>692</v>
      </c>
      <c r="B711" s="14" t="s">
        <v>713</v>
      </c>
      <c r="C711" s="14" t="s">
        <v>770</v>
      </c>
      <c r="D711" s="14" t="s">
        <v>820</v>
      </c>
      <c r="E711" s="15">
        <v>741320050030001</v>
      </c>
      <c r="F711" s="13">
        <v>28</v>
      </c>
      <c r="G711" s="13">
        <v>88</v>
      </c>
      <c r="H711" s="13">
        <v>116</v>
      </c>
      <c r="I711" s="11">
        <v>25532480</v>
      </c>
      <c r="J711" s="11">
        <v>23217386.666666668</v>
      </c>
      <c r="K711" s="11">
        <v>25532480</v>
      </c>
      <c r="L711" s="11">
        <v>23217386.666666668</v>
      </c>
      <c r="M711" s="11">
        <f t="shared" si="34"/>
        <v>20425984</v>
      </c>
      <c r="N711" s="11">
        <f t="shared" si="34"/>
        <v>18573909.333333336</v>
      </c>
      <c r="O711" s="93">
        <v>30638976</v>
      </c>
      <c r="P711" s="32">
        <v>0.2</v>
      </c>
      <c r="R711" s="2">
        <v>32190000</v>
      </c>
      <c r="S711" s="32"/>
      <c r="U711" s="3"/>
      <c r="V711" s="3"/>
      <c r="W711" s="3"/>
      <c r="X711" s="3"/>
    </row>
    <row r="712" spans="1:24" s="2" customFormat="1" ht="24" hidden="1" customHeight="1" x14ac:dyDescent="0.2">
      <c r="A712" s="8">
        <v>693</v>
      </c>
      <c r="B712" s="9" t="s">
        <v>713</v>
      </c>
      <c r="C712" s="9" t="s">
        <v>770</v>
      </c>
      <c r="D712" s="9" t="s">
        <v>821</v>
      </c>
      <c r="E712" s="10">
        <v>741320050050001</v>
      </c>
      <c r="F712" s="8">
        <v>50</v>
      </c>
      <c r="G712" s="8">
        <v>150</v>
      </c>
      <c r="H712" s="8">
        <v>200</v>
      </c>
      <c r="I712" s="11">
        <v>49839840</v>
      </c>
      <c r="J712" s="11">
        <v>43712160</v>
      </c>
      <c r="K712" s="12">
        <v>49839840</v>
      </c>
      <c r="L712" s="12">
        <v>43712160</v>
      </c>
      <c r="M712" s="12">
        <f t="shared" si="34"/>
        <v>39871872</v>
      </c>
      <c r="N712" s="12">
        <f t="shared" si="34"/>
        <v>34969728</v>
      </c>
      <c r="O712" s="93">
        <v>59807808</v>
      </c>
      <c r="P712" s="32">
        <v>0.2</v>
      </c>
      <c r="R712" s="2">
        <v>55490000</v>
      </c>
      <c r="S712" s="32"/>
      <c r="U712" s="3"/>
      <c r="V712" s="3"/>
      <c r="W712" s="3"/>
      <c r="X712" s="3"/>
    </row>
    <row r="713" spans="1:24" s="2" customFormat="1" ht="24" hidden="1" customHeight="1" x14ac:dyDescent="0.2">
      <c r="A713" s="13">
        <v>694</v>
      </c>
      <c r="B713" s="14" t="s">
        <v>713</v>
      </c>
      <c r="C713" s="14" t="s">
        <v>770</v>
      </c>
      <c r="D713" s="14" t="s">
        <v>822</v>
      </c>
      <c r="E713" s="15">
        <v>741320050070001</v>
      </c>
      <c r="F713" s="13">
        <v>36</v>
      </c>
      <c r="G713" s="13">
        <v>64</v>
      </c>
      <c r="H713" s="13">
        <v>100</v>
      </c>
      <c r="I713" s="11">
        <v>23014720</v>
      </c>
      <c r="J713" s="11">
        <v>20892773.333333332</v>
      </c>
      <c r="K713" s="11">
        <v>23014720</v>
      </c>
      <c r="L713" s="11">
        <v>20892773.333333332</v>
      </c>
      <c r="M713" s="11">
        <f t="shared" si="34"/>
        <v>18411776</v>
      </c>
      <c r="N713" s="11">
        <f t="shared" si="34"/>
        <v>16714218.666666666</v>
      </c>
      <c r="O713" s="93">
        <v>27617664</v>
      </c>
      <c r="P713" s="32">
        <v>0.2</v>
      </c>
      <c r="R713" s="2">
        <v>27650000</v>
      </c>
      <c r="S713" s="32"/>
      <c r="U713" s="3"/>
      <c r="V713" s="3"/>
      <c r="W713" s="3"/>
      <c r="X713" s="3"/>
    </row>
    <row r="714" spans="1:24" s="2" customFormat="1" ht="24" hidden="1" customHeight="1" x14ac:dyDescent="0.2">
      <c r="A714" s="8">
        <v>695</v>
      </c>
      <c r="B714" s="9" t="s">
        <v>713</v>
      </c>
      <c r="C714" s="9" t="s">
        <v>770</v>
      </c>
      <c r="D714" s="9" t="s">
        <v>823</v>
      </c>
      <c r="E714" s="10">
        <v>741320050080001</v>
      </c>
      <c r="F714" s="8">
        <v>43</v>
      </c>
      <c r="G714" s="8">
        <v>96</v>
      </c>
      <c r="H714" s="8">
        <v>139</v>
      </c>
      <c r="I714" s="11">
        <v>31203040</v>
      </c>
      <c r="J714" s="11">
        <v>28348213.333333332</v>
      </c>
      <c r="K714" s="12">
        <v>31203040</v>
      </c>
      <c r="L714" s="12">
        <v>28348213.333333332</v>
      </c>
      <c r="M714" s="12">
        <f t="shared" si="34"/>
        <v>24962432</v>
      </c>
      <c r="N714" s="12">
        <f t="shared" si="34"/>
        <v>22678570.666666668</v>
      </c>
      <c r="O714" s="93">
        <v>37443648</v>
      </c>
      <c r="P714" s="32">
        <v>0.2</v>
      </c>
      <c r="R714" s="2">
        <v>38500000</v>
      </c>
      <c r="S714" s="32"/>
      <c r="U714" s="3"/>
      <c r="V714" s="3"/>
      <c r="W714" s="3"/>
      <c r="X714" s="3"/>
    </row>
    <row r="715" spans="1:24" s="2" customFormat="1" ht="24" hidden="1" customHeight="1" x14ac:dyDescent="0.2">
      <c r="A715" s="13">
        <v>696</v>
      </c>
      <c r="B715" s="14" t="s">
        <v>713</v>
      </c>
      <c r="C715" s="14" t="s">
        <v>770</v>
      </c>
      <c r="D715" s="14" t="s">
        <v>824</v>
      </c>
      <c r="E715" s="15">
        <v>741320050060001</v>
      </c>
      <c r="F715" s="13">
        <v>33</v>
      </c>
      <c r="G715" s="13">
        <v>145</v>
      </c>
      <c r="H715" s="13">
        <v>178</v>
      </c>
      <c r="I715" s="11">
        <v>44426400</v>
      </c>
      <c r="J715" s="11">
        <v>39058160</v>
      </c>
      <c r="K715" s="11">
        <v>44426400</v>
      </c>
      <c r="L715" s="11">
        <v>39058160</v>
      </c>
      <c r="M715" s="11">
        <f t="shared" si="34"/>
        <v>35541120</v>
      </c>
      <c r="N715" s="11">
        <f t="shared" si="34"/>
        <v>31246528</v>
      </c>
      <c r="O715" s="93">
        <v>53311680</v>
      </c>
      <c r="P715" s="32">
        <v>0.2</v>
      </c>
      <c r="R715" s="2">
        <v>49480000</v>
      </c>
      <c r="S715" s="32"/>
      <c r="U715" s="3"/>
      <c r="V715" s="3"/>
      <c r="W715" s="3"/>
      <c r="X715" s="3"/>
    </row>
    <row r="716" spans="1:24" s="2" customFormat="1" ht="24" hidden="1" customHeight="1" x14ac:dyDescent="0.2">
      <c r="A716" s="8">
        <v>697</v>
      </c>
      <c r="B716" s="9" t="s">
        <v>713</v>
      </c>
      <c r="C716" s="9" t="s">
        <v>770</v>
      </c>
      <c r="D716" s="9" t="s">
        <v>825</v>
      </c>
      <c r="E716" s="10">
        <v>741120050030022</v>
      </c>
      <c r="F716" s="8">
        <v>32</v>
      </c>
      <c r="G716" s="8">
        <v>40</v>
      </c>
      <c r="H716" s="8">
        <v>72</v>
      </c>
      <c r="I716" s="11">
        <v>17801520</v>
      </c>
      <c r="J716" s="11">
        <v>15572120</v>
      </c>
      <c r="K716" s="12">
        <v>17801520</v>
      </c>
      <c r="L716" s="12">
        <v>15572120</v>
      </c>
      <c r="M716" s="12">
        <f t="shared" si="34"/>
        <v>14241216</v>
      </c>
      <c r="N716" s="12">
        <f t="shared" si="34"/>
        <v>12457696</v>
      </c>
      <c r="O716" s="93">
        <v>21361824</v>
      </c>
      <c r="P716" s="32">
        <v>0.2</v>
      </c>
      <c r="R716" s="2">
        <v>19860000</v>
      </c>
      <c r="S716" s="32"/>
      <c r="U716" s="3"/>
      <c r="V716" s="3"/>
      <c r="W716" s="3"/>
      <c r="X716" s="3"/>
    </row>
    <row r="717" spans="1:24" s="2" customFormat="1" ht="24" hidden="1" customHeight="1" x14ac:dyDescent="0.2">
      <c r="A717" s="13">
        <v>698</v>
      </c>
      <c r="B717" s="14" t="s">
        <v>713</v>
      </c>
      <c r="C717" s="14" t="s">
        <v>770</v>
      </c>
      <c r="D717" s="14" t="s">
        <v>826</v>
      </c>
      <c r="E717" s="15">
        <v>741320050100001</v>
      </c>
      <c r="F717" s="13">
        <v>97</v>
      </c>
      <c r="G717" s="13">
        <v>267</v>
      </c>
      <c r="H717" s="13">
        <v>364</v>
      </c>
      <c r="I717" s="11">
        <v>81136000</v>
      </c>
      <c r="J717" s="11">
        <v>73547173.333333328</v>
      </c>
      <c r="K717" s="11">
        <v>81136000</v>
      </c>
      <c r="L717" s="11">
        <v>73547173.333333328</v>
      </c>
      <c r="M717" s="11">
        <f t="shared" si="34"/>
        <v>64908800</v>
      </c>
      <c r="N717" s="11">
        <f t="shared" si="34"/>
        <v>58837738.666666664</v>
      </c>
      <c r="O717" s="93">
        <v>97363200</v>
      </c>
      <c r="P717" s="32">
        <v>0.2</v>
      </c>
      <c r="R717" s="2">
        <v>100940000</v>
      </c>
      <c r="S717" s="32"/>
      <c r="U717" s="3"/>
      <c r="V717" s="3"/>
      <c r="W717" s="3"/>
      <c r="X717" s="3"/>
    </row>
    <row r="718" spans="1:24" s="2" customFormat="1" ht="24" hidden="1" customHeight="1" x14ac:dyDescent="0.2">
      <c r="A718" s="8">
        <v>699</v>
      </c>
      <c r="B718" s="9" t="s">
        <v>713</v>
      </c>
      <c r="C718" s="9" t="s">
        <v>770</v>
      </c>
      <c r="D718" s="9" t="s">
        <v>827</v>
      </c>
      <c r="E718" s="10" t="s">
        <v>828</v>
      </c>
      <c r="F718" s="8">
        <v>97</v>
      </c>
      <c r="G718" s="8">
        <v>267</v>
      </c>
      <c r="H718" s="8">
        <v>364</v>
      </c>
      <c r="I718" s="11">
        <v>90213360</v>
      </c>
      <c r="J718" s="11">
        <v>77812040</v>
      </c>
      <c r="K718" s="12">
        <v>90213360</v>
      </c>
      <c r="L718" s="12">
        <v>77812040</v>
      </c>
      <c r="M718" s="12">
        <f t="shared" si="34"/>
        <v>72170688</v>
      </c>
      <c r="N718" s="12">
        <f t="shared" si="34"/>
        <v>62249632</v>
      </c>
      <c r="O718" s="93">
        <v>108256032</v>
      </c>
      <c r="P718" s="32">
        <v>0.2</v>
      </c>
      <c r="R718" s="2">
        <v>100940000</v>
      </c>
      <c r="S718" s="32"/>
      <c r="U718" s="3"/>
      <c r="V718" s="3"/>
      <c r="W718" s="3"/>
      <c r="X718" s="3"/>
    </row>
    <row r="719" spans="1:24" s="2" customFormat="1" ht="24" hidden="1" customHeight="1" x14ac:dyDescent="0.2">
      <c r="A719" s="13">
        <v>700</v>
      </c>
      <c r="B719" s="14" t="s">
        <v>713</v>
      </c>
      <c r="C719" s="14" t="s">
        <v>770</v>
      </c>
      <c r="D719" s="14" t="s">
        <v>829</v>
      </c>
      <c r="E719" s="15">
        <v>741220050140001</v>
      </c>
      <c r="F719" s="13">
        <v>50</v>
      </c>
      <c r="G719" s="13">
        <v>125</v>
      </c>
      <c r="H719" s="13">
        <v>175</v>
      </c>
      <c r="I719" s="11">
        <v>42377280</v>
      </c>
      <c r="J719" s="11">
        <v>37258160</v>
      </c>
      <c r="K719" s="11">
        <v>42377280</v>
      </c>
      <c r="L719" s="11">
        <v>37258160</v>
      </c>
      <c r="M719" s="11">
        <f t="shared" si="34"/>
        <v>33901824</v>
      </c>
      <c r="N719" s="11">
        <f t="shared" si="34"/>
        <v>29806528</v>
      </c>
      <c r="O719" s="93">
        <v>50852736</v>
      </c>
      <c r="P719" s="32">
        <v>0.2</v>
      </c>
      <c r="R719" s="2">
        <v>48500000</v>
      </c>
      <c r="S719" s="32"/>
      <c r="U719" s="3"/>
      <c r="V719" s="3"/>
      <c r="W719" s="3"/>
      <c r="X719" s="3"/>
    </row>
    <row r="720" spans="1:24" s="2" customFormat="1" ht="24" hidden="1" customHeight="1" x14ac:dyDescent="0.2">
      <c r="A720" s="8">
        <v>701</v>
      </c>
      <c r="B720" s="9" t="s">
        <v>713</v>
      </c>
      <c r="C720" s="9" t="s">
        <v>770</v>
      </c>
      <c r="D720" s="9" t="s">
        <v>829</v>
      </c>
      <c r="E720" s="10">
        <v>741220050140002</v>
      </c>
      <c r="F720" s="8">
        <v>98</v>
      </c>
      <c r="G720" s="8">
        <v>278</v>
      </c>
      <c r="H720" s="8">
        <v>376</v>
      </c>
      <c r="I720" s="11">
        <v>82115680</v>
      </c>
      <c r="J720" s="11">
        <v>75054773.333333328</v>
      </c>
      <c r="K720" s="12">
        <v>82115680</v>
      </c>
      <c r="L720" s="12">
        <v>75054773.333333328</v>
      </c>
      <c r="M720" s="12">
        <f t="shared" si="34"/>
        <v>65692544</v>
      </c>
      <c r="N720" s="12">
        <f t="shared" si="34"/>
        <v>60043818.666666664</v>
      </c>
      <c r="O720" s="93">
        <v>98538816</v>
      </c>
      <c r="P720" s="32">
        <v>0.2</v>
      </c>
      <c r="R720" s="2">
        <v>104290000</v>
      </c>
      <c r="S720" s="32"/>
      <c r="U720" s="3"/>
      <c r="V720" s="3"/>
      <c r="W720" s="3"/>
      <c r="X720" s="3"/>
    </row>
    <row r="721" spans="1:24" s="2" customFormat="1" ht="24" hidden="1" customHeight="1" x14ac:dyDescent="0.2">
      <c r="A721" s="13">
        <v>702</v>
      </c>
      <c r="B721" s="14" t="s">
        <v>713</v>
      </c>
      <c r="C721" s="14" t="s">
        <v>770</v>
      </c>
      <c r="D721" s="14" t="s">
        <v>830</v>
      </c>
      <c r="E721" s="15">
        <v>422220050010001</v>
      </c>
      <c r="F721" s="13">
        <v>43</v>
      </c>
      <c r="G721" s="13">
        <v>47</v>
      </c>
      <c r="H721" s="13">
        <v>90</v>
      </c>
      <c r="I721" s="11">
        <v>19864000</v>
      </c>
      <c r="J721" s="11">
        <v>18147093.333333332</v>
      </c>
      <c r="K721" s="11">
        <v>19864000</v>
      </c>
      <c r="L721" s="11">
        <v>18147093.333333332</v>
      </c>
      <c r="M721" s="11">
        <f t="shared" si="34"/>
        <v>15891200</v>
      </c>
      <c r="N721" s="11">
        <f t="shared" si="34"/>
        <v>14517674.666666666</v>
      </c>
      <c r="O721" s="93">
        <v>23836800</v>
      </c>
      <c r="P721" s="32">
        <v>0.2</v>
      </c>
      <c r="R721" s="2">
        <v>24800000</v>
      </c>
      <c r="S721" s="32"/>
      <c r="U721" s="3"/>
      <c r="V721" s="3"/>
      <c r="W721" s="3"/>
      <c r="X721" s="3"/>
    </row>
    <row r="722" spans="1:24" s="2" customFormat="1" ht="24" hidden="1" customHeight="1" x14ac:dyDescent="0.2">
      <c r="A722" s="8">
        <v>703</v>
      </c>
      <c r="B722" s="9" t="s">
        <v>713</v>
      </c>
      <c r="C722" s="9" t="s">
        <v>770</v>
      </c>
      <c r="D722" s="9" t="s">
        <v>831</v>
      </c>
      <c r="E722" s="10">
        <v>311330050050001</v>
      </c>
      <c r="F722" s="8">
        <v>49</v>
      </c>
      <c r="G722" s="8">
        <v>19</v>
      </c>
      <c r="H722" s="8">
        <v>68</v>
      </c>
      <c r="I722" s="11">
        <v>17617306.666666668</v>
      </c>
      <c r="J722" s="11">
        <v>16003200</v>
      </c>
      <c r="K722" s="12">
        <v>17617306.666666668</v>
      </c>
      <c r="L722" s="12">
        <v>16003200</v>
      </c>
      <c r="M722" s="12">
        <f t="shared" si="34"/>
        <v>14093845.333333336</v>
      </c>
      <c r="N722" s="12">
        <f t="shared" si="34"/>
        <v>12802560</v>
      </c>
      <c r="O722" s="93">
        <v>21140768</v>
      </c>
      <c r="P722" s="32">
        <v>0.2</v>
      </c>
      <c r="R722" s="2">
        <v>18600000</v>
      </c>
      <c r="S722" s="32"/>
      <c r="U722" s="3"/>
      <c r="V722" s="3"/>
      <c r="W722" s="3"/>
      <c r="X722" s="3"/>
    </row>
    <row r="723" spans="1:24" s="2" customFormat="1" ht="24" hidden="1" customHeight="1" x14ac:dyDescent="0.2">
      <c r="A723" s="13">
        <v>704</v>
      </c>
      <c r="B723" s="14" t="s">
        <v>713</v>
      </c>
      <c r="C723" s="14" t="s">
        <v>770</v>
      </c>
      <c r="D723" s="14" t="s">
        <v>832</v>
      </c>
      <c r="E723" s="15">
        <v>741320050140001</v>
      </c>
      <c r="F723" s="13">
        <v>43</v>
      </c>
      <c r="G723" s="13">
        <v>52</v>
      </c>
      <c r="H723" s="13">
        <v>95</v>
      </c>
      <c r="I723" s="11">
        <v>21331680</v>
      </c>
      <c r="J723" s="11">
        <v>19160560</v>
      </c>
      <c r="K723" s="11">
        <v>21331680</v>
      </c>
      <c r="L723" s="11">
        <v>19160560</v>
      </c>
      <c r="M723" s="11">
        <f t="shared" si="34"/>
        <v>17065344</v>
      </c>
      <c r="N723" s="11">
        <f t="shared" si="34"/>
        <v>15328448</v>
      </c>
      <c r="O723" s="93">
        <v>25598016</v>
      </c>
      <c r="P723" s="32">
        <v>0.2</v>
      </c>
      <c r="R723" s="2">
        <v>26200000</v>
      </c>
      <c r="S723" s="32"/>
      <c r="U723" s="3"/>
      <c r="V723" s="3"/>
      <c r="W723" s="3"/>
      <c r="X723" s="3"/>
    </row>
    <row r="724" spans="1:24" s="2" customFormat="1" ht="24" hidden="1" customHeight="1" x14ac:dyDescent="0.2">
      <c r="A724" s="8">
        <v>705</v>
      </c>
      <c r="B724" s="9" t="s">
        <v>713</v>
      </c>
      <c r="C724" s="9" t="s">
        <v>770</v>
      </c>
      <c r="D724" s="9" t="s">
        <v>833</v>
      </c>
      <c r="E724" s="10">
        <v>741220050030001</v>
      </c>
      <c r="F724" s="8">
        <v>128</v>
      </c>
      <c r="G724" s="8">
        <v>224</v>
      </c>
      <c r="H724" s="8">
        <v>352</v>
      </c>
      <c r="I724" s="11">
        <v>78326720</v>
      </c>
      <c r="J724" s="11">
        <v>71385706.666666672</v>
      </c>
      <c r="K724" s="12">
        <v>78326720</v>
      </c>
      <c r="L724" s="12">
        <v>71385706.666666672</v>
      </c>
      <c r="M724" s="12">
        <f t="shared" si="34"/>
        <v>62661376</v>
      </c>
      <c r="N724" s="12">
        <f t="shared" si="34"/>
        <v>57108565.333333343</v>
      </c>
      <c r="O724" s="93">
        <v>93992064</v>
      </c>
      <c r="P724" s="32">
        <v>0.2</v>
      </c>
      <c r="R724" s="2">
        <v>97340000</v>
      </c>
      <c r="S724" s="32"/>
      <c r="U724" s="3"/>
      <c r="V724" s="3"/>
      <c r="W724" s="3"/>
      <c r="X724" s="3"/>
    </row>
    <row r="725" spans="1:24" s="2" customFormat="1" ht="24" hidden="1" customHeight="1" x14ac:dyDescent="0.2">
      <c r="A725" s="13">
        <v>706</v>
      </c>
      <c r="B725" s="14" t="s">
        <v>713</v>
      </c>
      <c r="C725" s="14" t="s">
        <v>770</v>
      </c>
      <c r="D725" s="14" t="s">
        <v>834</v>
      </c>
      <c r="E725" s="15">
        <v>215140050030001</v>
      </c>
      <c r="F725" s="13">
        <v>16</v>
      </c>
      <c r="G725" s="13">
        <v>48</v>
      </c>
      <c r="H725" s="13">
        <v>64</v>
      </c>
      <c r="I725" s="11">
        <v>18365346.666666668</v>
      </c>
      <c r="J725" s="11">
        <v>16541360</v>
      </c>
      <c r="K725" s="11">
        <v>18365346.666666668</v>
      </c>
      <c r="L725" s="11">
        <v>16541360</v>
      </c>
      <c r="M725" s="11">
        <f t="shared" ref="M725:N788" si="35">K725*0.8</f>
        <v>14692277.333333336</v>
      </c>
      <c r="N725" s="11">
        <f t="shared" si="35"/>
        <v>13233088</v>
      </c>
      <c r="O725" s="93">
        <v>22038416</v>
      </c>
      <c r="P725" s="32">
        <v>0.2</v>
      </c>
      <c r="R725" s="2">
        <v>17750000</v>
      </c>
      <c r="S725" s="32"/>
      <c r="U725" s="3"/>
      <c r="V725" s="3"/>
      <c r="W725" s="3"/>
      <c r="X725" s="3"/>
    </row>
    <row r="726" spans="1:24" s="2" customFormat="1" ht="24" hidden="1" customHeight="1" x14ac:dyDescent="0.2">
      <c r="A726" s="8">
        <v>707</v>
      </c>
      <c r="B726" s="9" t="s">
        <v>713</v>
      </c>
      <c r="C726" s="9" t="s">
        <v>770</v>
      </c>
      <c r="D726" s="9" t="s">
        <v>835</v>
      </c>
      <c r="E726" s="10">
        <v>741120050030002</v>
      </c>
      <c r="F726" s="8">
        <v>132</v>
      </c>
      <c r="G726" s="8">
        <v>324</v>
      </c>
      <c r="H726" s="8">
        <v>456</v>
      </c>
      <c r="I726" s="11">
        <v>98136480</v>
      </c>
      <c r="J726" s="11">
        <v>89579040</v>
      </c>
      <c r="K726" s="12">
        <v>98136480</v>
      </c>
      <c r="L726" s="12">
        <v>89579040</v>
      </c>
      <c r="M726" s="12">
        <f t="shared" si="35"/>
        <v>78509184</v>
      </c>
      <c r="N726" s="12">
        <f t="shared" si="35"/>
        <v>71663232</v>
      </c>
      <c r="O726" s="93">
        <v>117763776</v>
      </c>
      <c r="P726" s="32">
        <v>0.2</v>
      </c>
      <c r="R726" s="2">
        <v>126370000</v>
      </c>
      <c r="S726" s="32"/>
      <c r="U726" s="3"/>
      <c r="V726" s="3"/>
      <c r="W726" s="3"/>
      <c r="X726" s="3"/>
    </row>
    <row r="727" spans="1:24" s="2" customFormat="1" ht="24" hidden="1" customHeight="1" x14ac:dyDescent="0.2">
      <c r="A727" s="13">
        <v>708</v>
      </c>
      <c r="B727" s="14" t="s">
        <v>713</v>
      </c>
      <c r="C727" s="14" t="s">
        <v>770</v>
      </c>
      <c r="D727" s="14" t="s">
        <v>836</v>
      </c>
      <c r="E727" s="15">
        <v>741120050050001</v>
      </c>
      <c r="F727" s="13">
        <v>168</v>
      </c>
      <c r="G727" s="13">
        <v>344</v>
      </c>
      <c r="H727" s="13">
        <v>512</v>
      </c>
      <c r="I727" s="11">
        <v>124333920</v>
      </c>
      <c r="J727" s="11">
        <v>109662960</v>
      </c>
      <c r="K727" s="11">
        <v>124333920</v>
      </c>
      <c r="L727" s="11">
        <v>109662960</v>
      </c>
      <c r="M727" s="11">
        <f t="shared" si="35"/>
        <v>99467136</v>
      </c>
      <c r="N727" s="11">
        <f t="shared" si="35"/>
        <v>87730368</v>
      </c>
      <c r="O727" s="93">
        <v>149200704</v>
      </c>
      <c r="P727" s="32">
        <v>0.2</v>
      </c>
      <c r="R727" s="2">
        <v>141730000</v>
      </c>
      <c r="S727" s="32"/>
      <c r="U727" s="3"/>
      <c r="V727" s="3"/>
      <c r="W727" s="3"/>
      <c r="X727" s="3"/>
    </row>
    <row r="728" spans="1:24" s="2" customFormat="1" ht="24" hidden="1" customHeight="1" x14ac:dyDescent="0.2">
      <c r="A728" s="8">
        <v>709</v>
      </c>
      <c r="B728" s="9" t="s">
        <v>713</v>
      </c>
      <c r="C728" s="9" t="s">
        <v>770</v>
      </c>
      <c r="D728" s="9" t="s">
        <v>837</v>
      </c>
      <c r="E728" s="10">
        <v>741220050130001</v>
      </c>
      <c r="F728" s="8">
        <v>184</v>
      </c>
      <c r="G728" s="8">
        <v>536</v>
      </c>
      <c r="H728" s="8">
        <v>720</v>
      </c>
      <c r="I728" s="11">
        <v>148433440</v>
      </c>
      <c r="J728" s="11">
        <v>129675333.33333333</v>
      </c>
      <c r="K728" s="12">
        <v>148433440</v>
      </c>
      <c r="L728" s="12">
        <v>129675333.33333333</v>
      </c>
      <c r="M728" s="12">
        <f t="shared" si="35"/>
        <v>118746752</v>
      </c>
      <c r="N728" s="12">
        <f t="shared" si="35"/>
        <v>103740266.66666667</v>
      </c>
      <c r="O728" s="93">
        <v>178120128</v>
      </c>
      <c r="P728" s="32">
        <v>0.2</v>
      </c>
      <c r="R728" s="2">
        <v>199740000</v>
      </c>
      <c r="S728" s="32"/>
      <c r="U728" s="3"/>
      <c r="V728" s="3"/>
      <c r="W728" s="3"/>
      <c r="X728" s="3"/>
    </row>
    <row r="729" spans="1:24" s="2" customFormat="1" ht="24" hidden="1" customHeight="1" x14ac:dyDescent="0.2">
      <c r="A729" s="13">
        <v>710</v>
      </c>
      <c r="B729" s="14" t="s">
        <v>713</v>
      </c>
      <c r="C729" s="14" t="s">
        <v>770</v>
      </c>
      <c r="D729" s="14" t="s">
        <v>838</v>
      </c>
      <c r="E729" s="15" t="s">
        <v>839</v>
      </c>
      <c r="F729" s="13">
        <v>184</v>
      </c>
      <c r="G729" s="13">
        <v>536</v>
      </c>
      <c r="H729" s="13">
        <v>720</v>
      </c>
      <c r="I729" s="11">
        <v>164373360</v>
      </c>
      <c r="J729" s="11">
        <v>135509000</v>
      </c>
      <c r="K729" s="11">
        <v>164373360</v>
      </c>
      <c r="L729" s="11">
        <v>135509000</v>
      </c>
      <c r="M729" s="11">
        <f t="shared" si="35"/>
        <v>131498688</v>
      </c>
      <c r="N729" s="11">
        <f t="shared" si="35"/>
        <v>108407200</v>
      </c>
      <c r="O729" s="93">
        <v>197248032</v>
      </c>
      <c r="P729" s="32">
        <v>0.2</v>
      </c>
      <c r="R729" s="2">
        <v>199740000</v>
      </c>
      <c r="S729" s="32"/>
      <c r="U729" s="3"/>
      <c r="V729" s="3"/>
      <c r="W729" s="3"/>
      <c r="X729" s="3"/>
    </row>
    <row r="730" spans="1:24" s="2" customFormat="1" ht="24" hidden="1" customHeight="1" x14ac:dyDescent="0.2">
      <c r="A730" s="8">
        <v>711</v>
      </c>
      <c r="B730" s="9" t="s">
        <v>713</v>
      </c>
      <c r="C730" s="9" t="s">
        <v>770</v>
      </c>
      <c r="D730" s="9" t="s">
        <v>840</v>
      </c>
      <c r="E730" s="10">
        <v>741220050130021</v>
      </c>
      <c r="F730" s="8">
        <v>24</v>
      </c>
      <c r="G730" s="8">
        <v>46</v>
      </c>
      <c r="H730" s="8">
        <v>70</v>
      </c>
      <c r="I730" s="11">
        <v>15852960</v>
      </c>
      <c r="J730" s="11">
        <v>14395360</v>
      </c>
      <c r="K730" s="12">
        <v>15852960</v>
      </c>
      <c r="L730" s="12">
        <v>14395360</v>
      </c>
      <c r="M730" s="12">
        <f t="shared" si="35"/>
        <v>12682368</v>
      </c>
      <c r="N730" s="12">
        <f t="shared" si="35"/>
        <v>11516288</v>
      </c>
      <c r="O730" s="93">
        <v>19023552</v>
      </c>
      <c r="P730" s="32">
        <v>0.2</v>
      </c>
      <c r="R730" s="2">
        <v>19360000</v>
      </c>
      <c r="S730" s="32"/>
      <c r="U730" s="3"/>
      <c r="V730" s="3"/>
      <c r="W730" s="3"/>
      <c r="X730" s="3"/>
    </row>
    <row r="731" spans="1:24" s="2" customFormat="1" ht="24" hidden="1" customHeight="1" x14ac:dyDescent="0.2">
      <c r="A731" s="13">
        <v>712</v>
      </c>
      <c r="B731" s="14" t="s">
        <v>713</v>
      </c>
      <c r="C731" s="14" t="s">
        <v>770</v>
      </c>
      <c r="D731" s="14" t="s">
        <v>841</v>
      </c>
      <c r="E731" s="15">
        <v>741120050030011</v>
      </c>
      <c r="F731" s="13">
        <v>22</v>
      </c>
      <c r="G731" s="13">
        <v>66</v>
      </c>
      <c r="H731" s="13">
        <v>88</v>
      </c>
      <c r="I731" s="11">
        <v>30673920</v>
      </c>
      <c r="J731" s="11">
        <v>22978600</v>
      </c>
      <c r="K731" s="11">
        <v>28572000</v>
      </c>
      <c r="L731" s="11">
        <v>22978600</v>
      </c>
      <c r="M731" s="11">
        <f t="shared" si="35"/>
        <v>22857600</v>
      </c>
      <c r="N731" s="11">
        <f t="shared" si="35"/>
        <v>18382880</v>
      </c>
      <c r="O731" s="93">
        <v>34286400</v>
      </c>
      <c r="P731" s="32">
        <v>0.2</v>
      </c>
      <c r="R731" s="2">
        <v>24410000</v>
      </c>
      <c r="S731" s="32"/>
      <c r="U731" s="3"/>
      <c r="V731" s="3"/>
      <c r="W731" s="3"/>
      <c r="X731" s="3"/>
    </row>
    <row r="732" spans="1:24" s="2" customFormat="1" ht="24" hidden="1" customHeight="1" x14ac:dyDescent="0.2">
      <c r="A732" s="8">
        <v>713</v>
      </c>
      <c r="B732" s="9" t="s">
        <v>713</v>
      </c>
      <c r="C732" s="9" t="s">
        <v>770</v>
      </c>
      <c r="D732" s="9" t="s">
        <v>842</v>
      </c>
      <c r="E732" s="10">
        <v>741120050030052</v>
      </c>
      <c r="F732" s="8">
        <v>20</v>
      </c>
      <c r="G732" s="8">
        <v>60</v>
      </c>
      <c r="H732" s="8">
        <v>80</v>
      </c>
      <c r="I732" s="11">
        <v>20473440</v>
      </c>
      <c r="J732" s="11">
        <v>17674400</v>
      </c>
      <c r="K732" s="12">
        <v>20473440</v>
      </c>
      <c r="L732" s="12">
        <v>17674400</v>
      </c>
      <c r="M732" s="12">
        <f t="shared" si="35"/>
        <v>16378752</v>
      </c>
      <c r="N732" s="12">
        <f t="shared" si="35"/>
        <v>14139520</v>
      </c>
      <c r="O732" s="93">
        <v>24568128</v>
      </c>
      <c r="P732" s="32">
        <v>0.2</v>
      </c>
      <c r="R732" s="2">
        <v>22190000</v>
      </c>
      <c r="S732" s="32"/>
      <c r="U732" s="3"/>
      <c r="V732" s="3"/>
      <c r="W732" s="3"/>
      <c r="X732" s="3"/>
    </row>
    <row r="733" spans="1:24" s="2" customFormat="1" ht="24" hidden="1" customHeight="1" x14ac:dyDescent="0.2">
      <c r="A733" s="13">
        <v>714</v>
      </c>
      <c r="B733" s="14" t="s">
        <v>713</v>
      </c>
      <c r="C733" s="14" t="s">
        <v>770</v>
      </c>
      <c r="D733" s="14" t="s">
        <v>843</v>
      </c>
      <c r="E733" s="15">
        <v>741220050010091</v>
      </c>
      <c r="F733" s="13">
        <v>16</v>
      </c>
      <c r="G733" s="13">
        <v>42</v>
      </c>
      <c r="H733" s="13">
        <v>58</v>
      </c>
      <c r="I733" s="11">
        <v>13109440</v>
      </c>
      <c r="J733" s="11">
        <v>11863173.333333334</v>
      </c>
      <c r="K733" s="11">
        <v>13109440</v>
      </c>
      <c r="L733" s="11">
        <v>11863173.333333334</v>
      </c>
      <c r="M733" s="11">
        <f t="shared" si="35"/>
        <v>10487552</v>
      </c>
      <c r="N733" s="11">
        <f t="shared" si="35"/>
        <v>9490538.6666666679</v>
      </c>
      <c r="O733" s="93">
        <v>15731328</v>
      </c>
      <c r="P733" s="32">
        <v>0.2</v>
      </c>
      <c r="R733" s="2">
        <v>16080000</v>
      </c>
      <c r="S733" s="32"/>
      <c r="U733" s="3"/>
      <c r="V733" s="3"/>
      <c r="W733" s="3"/>
      <c r="X733" s="3"/>
    </row>
    <row r="734" spans="1:24" s="2" customFormat="1" ht="24" hidden="1" customHeight="1" x14ac:dyDescent="0.2">
      <c r="A734" s="8">
        <v>715</v>
      </c>
      <c r="B734" s="9" t="s">
        <v>713</v>
      </c>
      <c r="C734" s="9" t="s">
        <v>770</v>
      </c>
      <c r="D734" s="9" t="s">
        <v>844</v>
      </c>
      <c r="E734" s="10">
        <v>741120050030082</v>
      </c>
      <c r="F734" s="8">
        <v>20</v>
      </c>
      <c r="G734" s="8">
        <v>60</v>
      </c>
      <c r="H734" s="8">
        <v>80</v>
      </c>
      <c r="I734" s="11">
        <v>20372640</v>
      </c>
      <c r="J734" s="11">
        <v>17724800</v>
      </c>
      <c r="K734" s="12">
        <v>20372640</v>
      </c>
      <c r="L734" s="12">
        <v>17724800</v>
      </c>
      <c r="M734" s="12">
        <f t="shared" si="35"/>
        <v>16298112</v>
      </c>
      <c r="N734" s="12">
        <f t="shared" si="35"/>
        <v>14179840</v>
      </c>
      <c r="O734" s="93">
        <v>24447168</v>
      </c>
      <c r="P734" s="32">
        <v>0.2</v>
      </c>
      <c r="R734" s="2">
        <v>22190000</v>
      </c>
      <c r="S734" s="32"/>
      <c r="U734" s="3"/>
      <c r="V734" s="3"/>
      <c r="W734" s="3"/>
      <c r="X734" s="3"/>
    </row>
    <row r="735" spans="1:24" s="2" customFormat="1" ht="24" hidden="1" customHeight="1" x14ac:dyDescent="0.2">
      <c r="A735" s="13">
        <v>716</v>
      </c>
      <c r="B735" s="14" t="s">
        <v>713</v>
      </c>
      <c r="C735" s="14" t="s">
        <v>770</v>
      </c>
      <c r="D735" s="14" t="s">
        <v>845</v>
      </c>
      <c r="E735" s="15">
        <v>741120050030062</v>
      </c>
      <c r="F735" s="13">
        <v>16</v>
      </c>
      <c r="G735" s="13">
        <v>48</v>
      </c>
      <c r="H735" s="13">
        <v>64</v>
      </c>
      <c r="I735" s="11">
        <v>16222320</v>
      </c>
      <c r="J735" s="11">
        <v>14017560</v>
      </c>
      <c r="K735" s="11">
        <v>16222320</v>
      </c>
      <c r="L735" s="11">
        <v>14017560</v>
      </c>
      <c r="M735" s="11">
        <f t="shared" si="35"/>
        <v>12977856</v>
      </c>
      <c r="N735" s="11">
        <f t="shared" si="35"/>
        <v>11214048</v>
      </c>
      <c r="O735" s="93">
        <v>19466784</v>
      </c>
      <c r="P735" s="32">
        <v>0.2</v>
      </c>
      <c r="R735" s="2">
        <v>17750000</v>
      </c>
      <c r="S735" s="32"/>
      <c r="U735" s="3"/>
      <c r="V735" s="3"/>
      <c r="W735" s="3"/>
      <c r="X735" s="3"/>
    </row>
    <row r="736" spans="1:24" s="2" customFormat="1" ht="24" hidden="1" customHeight="1" x14ac:dyDescent="0.2">
      <c r="A736" s="8">
        <v>717</v>
      </c>
      <c r="B736" s="9" t="s">
        <v>713</v>
      </c>
      <c r="C736" s="9" t="s">
        <v>770</v>
      </c>
      <c r="D736" s="9" t="s">
        <v>846</v>
      </c>
      <c r="E736" s="10">
        <v>741120050030072</v>
      </c>
      <c r="F736" s="8">
        <v>16</v>
      </c>
      <c r="G736" s="8">
        <v>48</v>
      </c>
      <c r="H736" s="8">
        <v>64</v>
      </c>
      <c r="I736" s="11">
        <v>18594000</v>
      </c>
      <c r="J736" s="11">
        <v>14017560</v>
      </c>
      <c r="K736" s="12">
        <v>18594000</v>
      </c>
      <c r="L736" s="12">
        <v>14017560</v>
      </c>
      <c r="M736" s="12">
        <f t="shared" si="35"/>
        <v>14875200</v>
      </c>
      <c r="N736" s="12">
        <f t="shared" si="35"/>
        <v>11214048</v>
      </c>
      <c r="O736" s="93">
        <v>22312800</v>
      </c>
      <c r="P736" s="32">
        <v>0.2</v>
      </c>
      <c r="R736" s="2">
        <v>17750000</v>
      </c>
      <c r="S736" s="32"/>
      <c r="U736" s="3"/>
      <c r="V736" s="3"/>
      <c r="W736" s="3"/>
      <c r="X736" s="3"/>
    </row>
    <row r="737" spans="1:24" s="2" customFormat="1" ht="24" hidden="1" customHeight="1" x14ac:dyDescent="0.2">
      <c r="A737" s="13">
        <v>718</v>
      </c>
      <c r="B737" s="14" t="s">
        <v>713</v>
      </c>
      <c r="C737" s="14" t="s">
        <v>770</v>
      </c>
      <c r="D737" s="14" t="s">
        <v>847</v>
      </c>
      <c r="E737" s="15">
        <v>741220050130031</v>
      </c>
      <c r="F737" s="13">
        <v>40</v>
      </c>
      <c r="G737" s="13">
        <v>60</v>
      </c>
      <c r="H737" s="13">
        <v>100</v>
      </c>
      <c r="I737" s="11">
        <v>21860800</v>
      </c>
      <c r="J737" s="11">
        <v>19870533.333333332</v>
      </c>
      <c r="K737" s="11">
        <v>21860800</v>
      </c>
      <c r="L737" s="11">
        <v>19870533.333333332</v>
      </c>
      <c r="M737" s="11">
        <f t="shared" si="35"/>
        <v>17488640</v>
      </c>
      <c r="N737" s="11">
        <f t="shared" si="35"/>
        <v>15896426.666666666</v>
      </c>
      <c r="O737" s="93">
        <v>26232960</v>
      </c>
      <c r="P737" s="32">
        <v>0.2</v>
      </c>
      <c r="R737" s="2">
        <v>27620000</v>
      </c>
      <c r="S737" s="32"/>
      <c r="U737" s="3"/>
      <c r="V737" s="3"/>
      <c r="W737" s="3"/>
      <c r="X737" s="3"/>
    </row>
    <row r="738" spans="1:24" s="2" customFormat="1" ht="24" hidden="1" customHeight="1" x14ac:dyDescent="0.2">
      <c r="A738" s="8">
        <v>719</v>
      </c>
      <c r="B738" s="9" t="s">
        <v>713</v>
      </c>
      <c r="C738" s="9" t="s">
        <v>770</v>
      </c>
      <c r="D738" s="9" t="s">
        <v>848</v>
      </c>
      <c r="E738" s="10">
        <v>741120050020011</v>
      </c>
      <c r="F738" s="8">
        <v>9</v>
      </c>
      <c r="G738" s="8">
        <v>21</v>
      </c>
      <c r="H738" s="8">
        <v>30</v>
      </c>
      <c r="I738" s="11">
        <v>7555440</v>
      </c>
      <c r="J738" s="11">
        <v>6524680</v>
      </c>
      <c r="K738" s="12">
        <v>7555440</v>
      </c>
      <c r="L738" s="12">
        <v>6524680</v>
      </c>
      <c r="M738" s="12">
        <f t="shared" si="35"/>
        <v>6044352</v>
      </c>
      <c r="N738" s="12">
        <f t="shared" si="35"/>
        <v>5219744</v>
      </c>
      <c r="O738" s="93">
        <v>9066528</v>
      </c>
      <c r="P738" s="32">
        <v>0.2</v>
      </c>
      <c r="R738" s="2">
        <v>8310000</v>
      </c>
      <c r="S738" s="32"/>
      <c r="U738" s="3"/>
      <c r="V738" s="3"/>
      <c r="W738" s="3"/>
      <c r="X738" s="3"/>
    </row>
    <row r="739" spans="1:24" s="2" customFormat="1" ht="24" hidden="1" customHeight="1" x14ac:dyDescent="0.2">
      <c r="A739" s="13">
        <v>720</v>
      </c>
      <c r="B739" s="14" t="s">
        <v>713</v>
      </c>
      <c r="C739" s="14" t="s">
        <v>770</v>
      </c>
      <c r="D739" s="14" t="s">
        <v>849</v>
      </c>
      <c r="E739" s="15">
        <v>311330050060031</v>
      </c>
      <c r="F739" s="13">
        <v>14</v>
      </c>
      <c r="G739" s="13">
        <v>24</v>
      </c>
      <c r="H739" s="13">
        <v>38</v>
      </c>
      <c r="I739" s="11">
        <v>11342680</v>
      </c>
      <c r="J739" s="11">
        <v>9865680</v>
      </c>
      <c r="K739" s="11">
        <v>11342680</v>
      </c>
      <c r="L739" s="11">
        <v>9865680</v>
      </c>
      <c r="M739" s="11">
        <f t="shared" si="35"/>
        <v>9074144</v>
      </c>
      <c r="N739" s="11">
        <f t="shared" si="35"/>
        <v>7892544</v>
      </c>
      <c r="O739" s="93">
        <v>13611216</v>
      </c>
      <c r="P739" s="32">
        <v>0.2</v>
      </c>
      <c r="R739" s="2">
        <v>10500000</v>
      </c>
      <c r="S739" s="32"/>
      <c r="U739" s="3"/>
      <c r="V739" s="3"/>
      <c r="W739" s="3"/>
      <c r="X739" s="3"/>
    </row>
    <row r="740" spans="1:24" s="2" customFormat="1" ht="24" hidden="1" customHeight="1" x14ac:dyDescent="0.2">
      <c r="A740" s="8">
        <v>721</v>
      </c>
      <c r="B740" s="9" t="s">
        <v>713</v>
      </c>
      <c r="C740" s="9" t="s">
        <v>770</v>
      </c>
      <c r="D740" s="9" t="s">
        <v>850</v>
      </c>
      <c r="E740" s="10">
        <v>741220050130041</v>
      </c>
      <c r="F740" s="8">
        <v>52</v>
      </c>
      <c r="G740" s="8">
        <v>48</v>
      </c>
      <c r="H740" s="8">
        <v>100</v>
      </c>
      <c r="I740" s="11">
        <v>24668800</v>
      </c>
      <c r="J740" s="11">
        <v>20172453.333333332</v>
      </c>
      <c r="K740" s="12">
        <v>24668800</v>
      </c>
      <c r="L740" s="12">
        <v>20172453.333333332</v>
      </c>
      <c r="M740" s="12">
        <f t="shared" si="35"/>
        <v>19735040</v>
      </c>
      <c r="N740" s="12">
        <f t="shared" si="35"/>
        <v>16137962.666666666</v>
      </c>
      <c r="O740" s="93">
        <v>29602560</v>
      </c>
      <c r="P740" s="32">
        <v>0.2</v>
      </c>
      <c r="R740" s="2">
        <v>27520000</v>
      </c>
      <c r="S740" s="32"/>
      <c r="U740" s="3"/>
      <c r="V740" s="3"/>
      <c r="W740" s="3"/>
      <c r="X740" s="3"/>
    </row>
    <row r="741" spans="1:24" s="2" customFormat="1" ht="24" hidden="1" customHeight="1" x14ac:dyDescent="0.2">
      <c r="A741" s="13">
        <v>722</v>
      </c>
      <c r="B741" s="14" t="s">
        <v>713</v>
      </c>
      <c r="C741" s="14" t="s">
        <v>851</v>
      </c>
      <c r="D741" s="14" t="s">
        <v>852</v>
      </c>
      <c r="E741" s="15">
        <v>814220260120001</v>
      </c>
      <c r="F741" s="13">
        <v>50</v>
      </c>
      <c r="G741" s="13">
        <v>130</v>
      </c>
      <c r="H741" s="13">
        <v>180</v>
      </c>
      <c r="I741" s="11">
        <v>41595360</v>
      </c>
      <c r="J741" s="11">
        <v>37090000</v>
      </c>
      <c r="K741" s="11">
        <v>41595360</v>
      </c>
      <c r="L741" s="11">
        <v>37090000</v>
      </c>
      <c r="M741" s="11">
        <f t="shared" si="35"/>
        <v>33276288</v>
      </c>
      <c r="N741" s="11">
        <f t="shared" si="35"/>
        <v>29672000</v>
      </c>
      <c r="O741" s="93">
        <v>49914432</v>
      </c>
      <c r="P741" s="32">
        <v>0.2</v>
      </c>
      <c r="R741" s="2">
        <v>49900000</v>
      </c>
      <c r="S741" s="32"/>
      <c r="U741" s="3"/>
      <c r="V741" s="3"/>
      <c r="W741" s="3"/>
      <c r="X741" s="3"/>
    </row>
    <row r="742" spans="1:24" s="2" customFormat="1" ht="24" hidden="1" customHeight="1" x14ac:dyDescent="0.2">
      <c r="A742" s="8">
        <v>723</v>
      </c>
      <c r="B742" s="9" t="s">
        <v>713</v>
      </c>
      <c r="C742" s="9" t="s">
        <v>851</v>
      </c>
      <c r="D742" s="9" t="s">
        <v>853</v>
      </c>
      <c r="E742" s="10">
        <v>311630260010001</v>
      </c>
      <c r="F742" s="8">
        <v>79</v>
      </c>
      <c r="G742" s="8">
        <v>154</v>
      </c>
      <c r="H742" s="8">
        <v>233</v>
      </c>
      <c r="I742" s="11">
        <v>62874173.333333336</v>
      </c>
      <c r="J742" s="11">
        <v>56384160</v>
      </c>
      <c r="K742" s="12">
        <v>62874173.333333336</v>
      </c>
      <c r="L742" s="12">
        <v>56384160</v>
      </c>
      <c r="M742" s="12">
        <f t="shared" si="35"/>
        <v>50299338.666666672</v>
      </c>
      <c r="N742" s="12">
        <f t="shared" si="35"/>
        <v>45107328</v>
      </c>
      <c r="O742" s="93">
        <v>75449008</v>
      </c>
      <c r="P742" s="32">
        <v>0.2</v>
      </c>
      <c r="R742" s="2">
        <v>64480000</v>
      </c>
      <c r="S742" s="32"/>
      <c r="U742" s="3"/>
      <c r="V742" s="3"/>
      <c r="W742" s="3"/>
      <c r="X742" s="3"/>
    </row>
    <row r="743" spans="1:24" s="2" customFormat="1" ht="24" hidden="1" customHeight="1" x14ac:dyDescent="0.2">
      <c r="A743" s="13">
        <v>724</v>
      </c>
      <c r="B743" s="14" t="s">
        <v>713</v>
      </c>
      <c r="C743" s="14" t="s">
        <v>851</v>
      </c>
      <c r="D743" s="14" t="s">
        <v>854</v>
      </c>
      <c r="E743" s="15">
        <v>814120260010001</v>
      </c>
      <c r="F743" s="13">
        <v>31</v>
      </c>
      <c r="G743" s="13">
        <v>73</v>
      </c>
      <c r="H743" s="13">
        <v>104</v>
      </c>
      <c r="I743" s="11">
        <v>22724800</v>
      </c>
      <c r="J743" s="11">
        <v>20739893.333333332</v>
      </c>
      <c r="K743" s="11">
        <v>22724800</v>
      </c>
      <c r="L743" s="11">
        <v>20739893.333333332</v>
      </c>
      <c r="M743" s="11">
        <f t="shared" si="35"/>
        <v>18179840</v>
      </c>
      <c r="N743" s="11">
        <f t="shared" si="35"/>
        <v>16591914.666666666</v>
      </c>
      <c r="O743" s="93">
        <v>27269760</v>
      </c>
      <c r="P743" s="32">
        <v>0.2</v>
      </c>
      <c r="R743" s="2">
        <v>28810000</v>
      </c>
      <c r="S743" s="32"/>
      <c r="U743" s="3"/>
      <c r="V743" s="3"/>
      <c r="W743" s="3"/>
      <c r="X743" s="3"/>
    </row>
    <row r="744" spans="1:24" s="2" customFormat="1" ht="24" hidden="1" customHeight="1" x14ac:dyDescent="0.2">
      <c r="A744" s="8">
        <v>725</v>
      </c>
      <c r="B744" s="9" t="s">
        <v>713</v>
      </c>
      <c r="C744" s="9" t="s">
        <v>851</v>
      </c>
      <c r="D744" s="9" t="s">
        <v>855</v>
      </c>
      <c r="E744" s="10">
        <v>814220260090001</v>
      </c>
      <c r="F744" s="8">
        <v>68</v>
      </c>
      <c r="G744" s="8">
        <v>160</v>
      </c>
      <c r="H744" s="8">
        <v>228</v>
      </c>
      <c r="I744" s="11">
        <v>50574720</v>
      </c>
      <c r="J744" s="11">
        <v>45941840</v>
      </c>
      <c r="K744" s="12">
        <v>50574720</v>
      </c>
      <c r="L744" s="12">
        <v>45941840</v>
      </c>
      <c r="M744" s="12">
        <f t="shared" si="35"/>
        <v>40459776</v>
      </c>
      <c r="N744" s="12">
        <f t="shared" si="35"/>
        <v>36753472</v>
      </c>
      <c r="O744" s="93">
        <v>60689664</v>
      </c>
      <c r="P744" s="32">
        <v>0.2</v>
      </c>
      <c r="R744" s="2">
        <v>63170000</v>
      </c>
      <c r="S744" s="32"/>
      <c r="U744" s="3"/>
      <c r="V744" s="3"/>
      <c r="W744" s="3"/>
      <c r="X744" s="3"/>
    </row>
    <row r="745" spans="1:24" s="2" customFormat="1" ht="24" hidden="1" customHeight="1" x14ac:dyDescent="0.2">
      <c r="A745" s="13">
        <v>726</v>
      </c>
      <c r="B745" s="14" t="s">
        <v>713</v>
      </c>
      <c r="C745" s="14" t="s">
        <v>856</v>
      </c>
      <c r="D745" s="14" t="s">
        <v>857</v>
      </c>
      <c r="E745" s="15">
        <v>712620090070002</v>
      </c>
      <c r="F745" s="13">
        <v>70</v>
      </c>
      <c r="G745" s="13">
        <v>180</v>
      </c>
      <c r="H745" s="13">
        <v>250</v>
      </c>
      <c r="I745" s="11">
        <v>63298800</v>
      </c>
      <c r="J745" s="11">
        <v>55104360</v>
      </c>
      <c r="K745" s="11">
        <v>63298800</v>
      </c>
      <c r="L745" s="11">
        <v>55104360</v>
      </c>
      <c r="M745" s="11">
        <f t="shared" si="35"/>
        <v>50639040</v>
      </c>
      <c r="N745" s="11">
        <f t="shared" si="35"/>
        <v>44083488</v>
      </c>
      <c r="O745" s="93">
        <v>72793620</v>
      </c>
      <c r="P745" s="32">
        <v>0.15</v>
      </c>
      <c r="R745" s="2">
        <v>69300000</v>
      </c>
      <c r="S745" s="32"/>
      <c r="U745" s="3"/>
      <c r="V745" s="3"/>
      <c r="W745" s="3"/>
      <c r="X745" s="3"/>
    </row>
    <row r="746" spans="1:24" s="2" customFormat="1" ht="24" hidden="1" customHeight="1" x14ac:dyDescent="0.2">
      <c r="A746" s="8">
        <v>727</v>
      </c>
      <c r="B746" s="9" t="s">
        <v>713</v>
      </c>
      <c r="C746" s="9" t="s">
        <v>856</v>
      </c>
      <c r="D746" s="9" t="s">
        <v>858</v>
      </c>
      <c r="E746" s="10">
        <v>311530090000011</v>
      </c>
      <c r="F746" s="8">
        <v>9</v>
      </c>
      <c r="G746" s="8">
        <v>21</v>
      </c>
      <c r="H746" s="8">
        <v>30</v>
      </c>
      <c r="I746" s="11">
        <v>8400133.333333334</v>
      </c>
      <c r="J746" s="11">
        <v>7551200</v>
      </c>
      <c r="K746" s="12">
        <v>8400133.333333334</v>
      </c>
      <c r="L746" s="12">
        <v>7551200</v>
      </c>
      <c r="M746" s="12">
        <f t="shared" si="35"/>
        <v>6720106.6666666679</v>
      </c>
      <c r="N746" s="12">
        <f t="shared" si="35"/>
        <v>6040960</v>
      </c>
      <c r="O746" s="93">
        <v>9660153.333333334</v>
      </c>
      <c r="P746" s="32">
        <v>0.15</v>
      </c>
      <c r="R746" s="2">
        <v>8310000</v>
      </c>
      <c r="S746" s="32"/>
      <c r="U746" s="3"/>
      <c r="V746" s="3"/>
      <c r="W746" s="3"/>
      <c r="X746" s="3"/>
    </row>
    <row r="747" spans="1:24" s="2" customFormat="1" ht="24" hidden="1" customHeight="1" x14ac:dyDescent="0.2">
      <c r="A747" s="13">
        <v>728</v>
      </c>
      <c r="B747" s="14" t="s">
        <v>713</v>
      </c>
      <c r="C747" s="14" t="s">
        <v>856</v>
      </c>
      <c r="D747" s="14" t="s">
        <v>859</v>
      </c>
      <c r="E747" s="15">
        <v>311530090000021</v>
      </c>
      <c r="F747" s="13">
        <v>9</v>
      </c>
      <c r="G747" s="13">
        <v>21</v>
      </c>
      <c r="H747" s="13">
        <v>30</v>
      </c>
      <c r="I747" s="11">
        <v>8312773.333333333</v>
      </c>
      <c r="J747" s="11">
        <v>7638560</v>
      </c>
      <c r="K747" s="11">
        <v>8312773.333333333</v>
      </c>
      <c r="L747" s="11">
        <v>7638560</v>
      </c>
      <c r="M747" s="11">
        <f t="shared" si="35"/>
        <v>6650218.666666667</v>
      </c>
      <c r="N747" s="11">
        <f t="shared" si="35"/>
        <v>6110848</v>
      </c>
      <c r="O747" s="93">
        <v>9559689.3333333321</v>
      </c>
      <c r="P747" s="32">
        <v>0.15</v>
      </c>
      <c r="R747" s="2">
        <v>8310000</v>
      </c>
      <c r="S747" s="32"/>
      <c r="U747" s="3"/>
      <c r="V747" s="3"/>
      <c r="W747" s="3"/>
      <c r="X747" s="3"/>
    </row>
    <row r="748" spans="1:24" s="2" customFormat="1" ht="24" hidden="1" customHeight="1" x14ac:dyDescent="0.2">
      <c r="A748" s="8">
        <v>729</v>
      </c>
      <c r="B748" s="9" t="s">
        <v>713</v>
      </c>
      <c r="C748" s="9" t="s">
        <v>856</v>
      </c>
      <c r="D748" s="9" t="s">
        <v>860</v>
      </c>
      <c r="E748" s="10">
        <v>712720090070001</v>
      </c>
      <c r="F748" s="8">
        <v>66</v>
      </c>
      <c r="G748" s="8">
        <v>124</v>
      </c>
      <c r="H748" s="8">
        <v>190</v>
      </c>
      <c r="I748" s="11">
        <v>43088320</v>
      </c>
      <c r="J748" s="11">
        <v>39162213.333333336</v>
      </c>
      <c r="K748" s="12">
        <v>43088320</v>
      </c>
      <c r="L748" s="12">
        <v>39162213.333333336</v>
      </c>
      <c r="M748" s="12">
        <f t="shared" si="35"/>
        <v>34470656</v>
      </c>
      <c r="N748" s="12">
        <f t="shared" si="35"/>
        <v>31329770.666666672</v>
      </c>
      <c r="O748" s="93">
        <v>49551568</v>
      </c>
      <c r="P748" s="32">
        <v>0.15</v>
      </c>
      <c r="R748" s="2">
        <v>52560000</v>
      </c>
      <c r="S748" s="32"/>
      <c r="U748" s="3"/>
      <c r="V748" s="3"/>
      <c r="W748" s="3"/>
      <c r="X748" s="3"/>
    </row>
    <row r="749" spans="1:24" s="2" customFormat="1" ht="24" hidden="1" customHeight="1" x14ac:dyDescent="0.2">
      <c r="A749" s="13">
        <v>730</v>
      </c>
      <c r="B749" s="14" t="s">
        <v>713</v>
      </c>
      <c r="C749" s="14" t="s">
        <v>856</v>
      </c>
      <c r="D749" s="14" t="s">
        <v>861</v>
      </c>
      <c r="E749" s="15" t="s">
        <v>862</v>
      </c>
      <c r="F749" s="13">
        <v>86</v>
      </c>
      <c r="G749" s="13">
        <v>154</v>
      </c>
      <c r="H749" s="13">
        <v>240</v>
      </c>
      <c r="I749" s="11">
        <v>58869840</v>
      </c>
      <c r="J749" s="11">
        <v>51638680</v>
      </c>
      <c r="K749" s="11">
        <v>58869840</v>
      </c>
      <c r="L749" s="11">
        <v>51638680</v>
      </c>
      <c r="M749" s="11">
        <f t="shared" si="35"/>
        <v>47095872</v>
      </c>
      <c r="N749" s="11">
        <f t="shared" si="35"/>
        <v>41310944</v>
      </c>
      <c r="O749" s="93">
        <v>67700316</v>
      </c>
      <c r="P749" s="32">
        <v>0.15</v>
      </c>
      <c r="R749" s="2">
        <v>66380000</v>
      </c>
      <c r="S749" s="32"/>
      <c r="U749" s="3"/>
      <c r="V749" s="3"/>
      <c r="W749" s="3"/>
      <c r="X749" s="3"/>
    </row>
    <row r="750" spans="1:24" s="2" customFormat="1" ht="24" hidden="1" customHeight="1" x14ac:dyDescent="0.2">
      <c r="A750" s="8">
        <v>731</v>
      </c>
      <c r="B750" s="9" t="s">
        <v>713</v>
      </c>
      <c r="C750" s="9" t="s">
        <v>856</v>
      </c>
      <c r="D750" s="9" t="s">
        <v>863</v>
      </c>
      <c r="E750" s="10" t="s">
        <v>864</v>
      </c>
      <c r="F750" s="8">
        <v>111</v>
      </c>
      <c r="G750" s="8">
        <v>261</v>
      </c>
      <c r="H750" s="8">
        <v>372</v>
      </c>
      <c r="I750" s="11">
        <v>90151440</v>
      </c>
      <c r="J750" s="11">
        <v>79517720</v>
      </c>
      <c r="K750" s="12">
        <v>90151440</v>
      </c>
      <c r="L750" s="12">
        <v>79517720</v>
      </c>
      <c r="M750" s="12">
        <f t="shared" si="35"/>
        <v>72121152</v>
      </c>
      <c r="N750" s="12">
        <f t="shared" si="35"/>
        <v>63614176</v>
      </c>
      <c r="O750" s="93">
        <v>103674156</v>
      </c>
      <c r="P750" s="32">
        <v>0.15</v>
      </c>
      <c r="R750" s="2">
        <v>103070000</v>
      </c>
      <c r="S750" s="32"/>
      <c r="U750" s="3"/>
      <c r="V750" s="3"/>
      <c r="W750" s="3"/>
      <c r="X750" s="3"/>
    </row>
    <row r="751" spans="1:24" s="2" customFormat="1" ht="24" hidden="1" customHeight="1" x14ac:dyDescent="0.2">
      <c r="A751" s="13">
        <v>732</v>
      </c>
      <c r="B751" s="14" t="s">
        <v>713</v>
      </c>
      <c r="C751" s="14" t="s">
        <v>856</v>
      </c>
      <c r="D751" s="14" t="s">
        <v>865</v>
      </c>
      <c r="E751" s="15" t="s">
        <v>866</v>
      </c>
      <c r="F751" s="13">
        <v>150</v>
      </c>
      <c r="G751" s="13">
        <v>570</v>
      </c>
      <c r="H751" s="13">
        <v>720</v>
      </c>
      <c r="I751" s="11">
        <v>174025200</v>
      </c>
      <c r="J751" s="11">
        <v>152681800</v>
      </c>
      <c r="K751" s="11">
        <v>174025200</v>
      </c>
      <c r="L751" s="11">
        <v>152681800</v>
      </c>
      <c r="M751" s="11">
        <f t="shared" si="35"/>
        <v>139220160</v>
      </c>
      <c r="N751" s="11">
        <f t="shared" si="35"/>
        <v>122145440</v>
      </c>
      <c r="O751" s="93">
        <v>200128980</v>
      </c>
      <c r="P751" s="32">
        <v>0.15</v>
      </c>
      <c r="R751" s="2">
        <v>200010000</v>
      </c>
      <c r="S751" s="32"/>
      <c r="U751" s="3"/>
      <c r="V751" s="3"/>
      <c r="W751" s="3"/>
      <c r="X751" s="3"/>
    </row>
    <row r="752" spans="1:24" s="2" customFormat="1" ht="24" hidden="1" customHeight="1" x14ac:dyDescent="0.2">
      <c r="A752" s="8">
        <v>733</v>
      </c>
      <c r="B752" s="9" t="s">
        <v>713</v>
      </c>
      <c r="C752" s="9" t="s">
        <v>856</v>
      </c>
      <c r="D752" s="9" t="s">
        <v>867</v>
      </c>
      <c r="E752" s="10">
        <v>712720090120001</v>
      </c>
      <c r="F752" s="8">
        <v>230</v>
      </c>
      <c r="G752" s="8">
        <v>410</v>
      </c>
      <c r="H752" s="8">
        <v>640</v>
      </c>
      <c r="I752" s="11">
        <v>141267840</v>
      </c>
      <c r="J752" s="11">
        <v>128590293.33333333</v>
      </c>
      <c r="K752" s="12">
        <v>141267840</v>
      </c>
      <c r="L752" s="12">
        <v>128590293.33333333</v>
      </c>
      <c r="M752" s="12">
        <f t="shared" si="35"/>
        <v>113014272</v>
      </c>
      <c r="N752" s="12">
        <f t="shared" si="35"/>
        <v>102872234.66666667</v>
      </c>
      <c r="O752" s="93">
        <v>162458016</v>
      </c>
      <c r="P752" s="32">
        <v>0.15</v>
      </c>
      <c r="R752" s="2">
        <v>177000000</v>
      </c>
      <c r="S752" s="32"/>
      <c r="U752" s="3"/>
      <c r="V752" s="3"/>
      <c r="W752" s="3"/>
      <c r="X752" s="3"/>
    </row>
    <row r="753" spans="1:24" s="2" customFormat="1" ht="24" hidden="1" customHeight="1" x14ac:dyDescent="0.2">
      <c r="A753" s="13">
        <v>734</v>
      </c>
      <c r="B753" s="14" t="s">
        <v>713</v>
      </c>
      <c r="C753" s="14" t="s">
        <v>856</v>
      </c>
      <c r="D753" s="14" t="s">
        <v>868</v>
      </c>
      <c r="E753" s="15" t="s">
        <v>869</v>
      </c>
      <c r="F753" s="13">
        <v>230</v>
      </c>
      <c r="G753" s="13">
        <v>410</v>
      </c>
      <c r="H753" s="13">
        <v>640</v>
      </c>
      <c r="I753" s="11">
        <v>157552800</v>
      </c>
      <c r="J753" s="11">
        <v>136208000</v>
      </c>
      <c r="K753" s="11">
        <v>157552800</v>
      </c>
      <c r="L753" s="11">
        <v>136208000</v>
      </c>
      <c r="M753" s="11">
        <f t="shared" si="35"/>
        <v>126042240</v>
      </c>
      <c r="N753" s="11">
        <f t="shared" si="35"/>
        <v>108966400</v>
      </c>
      <c r="O753" s="93">
        <v>181185720</v>
      </c>
      <c r="P753" s="32">
        <v>0.15</v>
      </c>
      <c r="R753" s="2">
        <v>177000000</v>
      </c>
      <c r="S753" s="32"/>
      <c r="U753" s="3"/>
      <c r="V753" s="3"/>
      <c r="W753" s="3"/>
      <c r="X753" s="3"/>
    </row>
    <row r="754" spans="1:24" s="2" customFormat="1" ht="24" hidden="1" customHeight="1" x14ac:dyDescent="0.2">
      <c r="A754" s="8">
        <v>735</v>
      </c>
      <c r="B754" s="9" t="s">
        <v>713</v>
      </c>
      <c r="C754" s="9" t="s">
        <v>856</v>
      </c>
      <c r="D754" s="9" t="s">
        <v>870</v>
      </c>
      <c r="E754" s="10">
        <v>712720090110001</v>
      </c>
      <c r="F754" s="8">
        <v>55</v>
      </c>
      <c r="G754" s="8">
        <v>145</v>
      </c>
      <c r="H754" s="8">
        <v>200</v>
      </c>
      <c r="I754" s="11">
        <v>44088640</v>
      </c>
      <c r="J754" s="11">
        <v>39672853.333333336</v>
      </c>
      <c r="K754" s="12">
        <v>44088640</v>
      </c>
      <c r="L754" s="12">
        <v>39672853.333333336</v>
      </c>
      <c r="M754" s="12">
        <f t="shared" si="35"/>
        <v>35270912</v>
      </c>
      <c r="N754" s="12">
        <f t="shared" si="35"/>
        <v>31738282.666666672</v>
      </c>
      <c r="O754" s="93">
        <v>50701936</v>
      </c>
      <c r="P754" s="32">
        <v>0.15</v>
      </c>
      <c r="R754" s="2">
        <v>55450000</v>
      </c>
      <c r="S754" s="32"/>
      <c r="U754" s="3"/>
      <c r="V754" s="3"/>
      <c r="W754" s="3"/>
      <c r="X754" s="3"/>
    </row>
    <row r="755" spans="1:24" s="2" customFormat="1" ht="24" hidden="1" customHeight="1" x14ac:dyDescent="0.2">
      <c r="A755" s="13">
        <v>736</v>
      </c>
      <c r="B755" s="14" t="s">
        <v>713</v>
      </c>
      <c r="C755" s="14" t="s">
        <v>856</v>
      </c>
      <c r="D755" s="14" t="s">
        <v>871</v>
      </c>
      <c r="E755" s="15">
        <v>712720090200001</v>
      </c>
      <c r="F755" s="13">
        <v>136</v>
      </c>
      <c r="G755" s="13">
        <v>314</v>
      </c>
      <c r="H755" s="13">
        <v>450</v>
      </c>
      <c r="I755" s="11">
        <v>99756480</v>
      </c>
      <c r="J755" s="11">
        <v>90345360</v>
      </c>
      <c r="K755" s="11">
        <v>99756480</v>
      </c>
      <c r="L755" s="11">
        <v>90345360</v>
      </c>
      <c r="M755" s="11">
        <f t="shared" si="35"/>
        <v>79805184</v>
      </c>
      <c r="N755" s="11">
        <f t="shared" si="35"/>
        <v>72276288</v>
      </c>
      <c r="O755" s="93">
        <v>114719952</v>
      </c>
      <c r="P755" s="32">
        <v>0.15</v>
      </c>
      <c r="R755" s="2">
        <v>124660000</v>
      </c>
      <c r="S755" s="32"/>
      <c r="U755" s="3"/>
      <c r="V755" s="3"/>
      <c r="W755" s="3"/>
      <c r="X755" s="3"/>
    </row>
    <row r="756" spans="1:24" s="2" customFormat="1" ht="24" hidden="1" customHeight="1" x14ac:dyDescent="0.2">
      <c r="A756" s="8">
        <v>737</v>
      </c>
      <c r="B756" s="9" t="s">
        <v>713</v>
      </c>
      <c r="C756" s="9" t="s">
        <v>856</v>
      </c>
      <c r="D756" s="9" t="s">
        <v>872</v>
      </c>
      <c r="E756" s="10" t="s">
        <v>873</v>
      </c>
      <c r="F756" s="8">
        <v>50</v>
      </c>
      <c r="G756" s="8">
        <v>160</v>
      </c>
      <c r="H756" s="8">
        <v>210</v>
      </c>
      <c r="I756" s="11">
        <v>53711520</v>
      </c>
      <c r="J756" s="11">
        <v>45979280</v>
      </c>
      <c r="K756" s="12">
        <v>53711520</v>
      </c>
      <c r="L756" s="12">
        <v>45979280</v>
      </c>
      <c r="M756" s="12">
        <f t="shared" si="35"/>
        <v>42969216</v>
      </c>
      <c r="N756" s="12">
        <f t="shared" si="35"/>
        <v>36783424</v>
      </c>
      <c r="O756" s="93">
        <v>61768248</v>
      </c>
      <c r="P756" s="32">
        <v>0.15</v>
      </c>
      <c r="R756" s="2">
        <v>58280000</v>
      </c>
      <c r="S756" s="32"/>
      <c r="U756" s="3"/>
      <c r="V756" s="3"/>
      <c r="W756" s="3"/>
      <c r="X756" s="3"/>
    </row>
    <row r="757" spans="1:24" s="2" customFormat="1" ht="24" hidden="1" customHeight="1" x14ac:dyDescent="0.2">
      <c r="A757" s="13">
        <v>738</v>
      </c>
      <c r="B757" s="14" t="s">
        <v>713</v>
      </c>
      <c r="C757" s="14" t="s">
        <v>856</v>
      </c>
      <c r="D757" s="14" t="s">
        <v>874</v>
      </c>
      <c r="E757" s="15">
        <v>723320090020001</v>
      </c>
      <c r="F757" s="13">
        <v>89</v>
      </c>
      <c r="G757" s="13">
        <v>161</v>
      </c>
      <c r="H757" s="13">
        <v>250</v>
      </c>
      <c r="I757" s="11">
        <v>55334720</v>
      </c>
      <c r="J757" s="11">
        <v>50159226.666666664</v>
      </c>
      <c r="K757" s="11">
        <v>55334720</v>
      </c>
      <c r="L757" s="11">
        <v>50159226.666666664</v>
      </c>
      <c r="M757" s="11">
        <f t="shared" si="35"/>
        <v>44267776</v>
      </c>
      <c r="N757" s="11">
        <f t="shared" si="35"/>
        <v>40127381.333333336</v>
      </c>
      <c r="O757" s="93">
        <v>63634928</v>
      </c>
      <c r="P757" s="32">
        <v>0.15</v>
      </c>
      <c r="R757" s="2">
        <v>69150000</v>
      </c>
      <c r="S757" s="32"/>
      <c r="U757" s="3"/>
      <c r="V757" s="3"/>
      <c r="W757" s="3"/>
      <c r="X757" s="3"/>
    </row>
    <row r="758" spans="1:24" s="2" customFormat="1" ht="24" hidden="1" customHeight="1" x14ac:dyDescent="0.2">
      <c r="A758" s="8">
        <v>739</v>
      </c>
      <c r="B758" s="9" t="s">
        <v>713</v>
      </c>
      <c r="C758" s="9" t="s">
        <v>856</v>
      </c>
      <c r="D758" s="9" t="s">
        <v>875</v>
      </c>
      <c r="E758" s="10" t="s">
        <v>876</v>
      </c>
      <c r="F758" s="8">
        <v>89</v>
      </c>
      <c r="G758" s="8">
        <v>161</v>
      </c>
      <c r="H758" s="8">
        <v>250</v>
      </c>
      <c r="I758" s="11">
        <v>61548240</v>
      </c>
      <c r="J758" s="11">
        <v>54047080</v>
      </c>
      <c r="K758" s="12">
        <v>61548240</v>
      </c>
      <c r="L758" s="12">
        <v>54047080</v>
      </c>
      <c r="M758" s="12">
        <f t="shared" si="35"/>
        <v>49238592</v>
      </c>
      <c r="N758" s="12">
        <f t="shared" si="35"/>
        <v>43237664</v>
      </c>
      <c r="O758" s="93">
        <v>70780476</v>
      </c>
      <c r="P758" s="32">
        <v>0.15</v>
      </c>
      <c r="R758" s="2">
        <v>69150000</v>
      </c>
      <c r="S758" s="32"/>
      <c r="U758" s="3"/>
      <c r="V758" s="3"/>
      <c r="W758" s="3"/>
      <c r="X758" s="3"/>
    </row>
    <row r="759" spans="1:24" s="2" customFormat="1" ht="24" hidden="1" customHeight="1" x14ac:dyDescent="0.2">
      <c r="A759" s="13">
        <v>740</v>
      </c>
      <c r="B759" s="14" t="s">
        <v>713</v>
      </c>
      <c r="C759" s="14" t="s">
        <v>856</v>
      </c>
      <c r="D759" s="14" t="s">
        <v>877</v>
      </c>
      <c r="E759" s="15">
        <v>712720090080001</v>
      </c>
      <c r="F759" s="13">
        <v>61</v>
      </c>
      <c r="G759" s="13">
        <v>149</v>
      </c>
      <c r="H759" s="13">
        <v>210</v>
      </c>
      <c r="I759" s="11">
        <v>46650560</v>
      </c>
      <c r="J759" s="11">
        <v>42407546.666666664</v>
      </c>
      <c r="K759" s="11">
        <v>46650560</v>
      </c>
      <c r="L759" s="11">
        <v>42407546.666666664</v>
      </c>
      <c r="M759" s="11">
        <f t="shared" si="35"/>
        <v>37320448</v>
      </c>
      <c r="N759" s="11">
        <f t="shared" si="35"/>
        <v>33926037.333333336</v>
      </c>
      <c r="O759" s="93">
        <v>53648144</v>
      </c>
      <c r="P759" s="32">
        <v>0.15</v>
      </c>
      <c r="R759" s="2">
        <v>58190000</v>
      </c>
      <c r="S759" s="32"/>
      <c r="U759" s="3"/>
      <c r="V759" s="3"/>
      <c r="W759" s="3"/>
      <c r="X759" s="3"/>
    </row>
    <row r="760" spans="1:24" s="2" customFormat="1" ht="24" hidden="1" customHeight="1" x14ac:dyDescent="0.2">
      <c r="A760" s="8">
        <v>741</v>
      </c>
      <c r="B760" s="9" t="s">
        <v>713</v>
      </c>
      <c r="C760" s="9" t="s">
        <v>856</v>
      </c>
      <c r="D760" s="9" t="s">
        <v>878</v>
      </c>
      <c r="E760" s="10">
        <v>712620090020031</v>
      </c>
      <c r="F760" s="8">
        <v>60</v>
      </c>
      <c r="G760" s="8">
        <v>230</v>
      </c>
      <c r="H760" s="8">
        <v>290</v>
      </c>
      <c r="I760" s="11">
        <v>71892000</v>
      </c>
      <c r="J760" s="11">
        <v>62544240</v>
      </c>
      <c r="K760" s="12">
        <v>71892000</v>
      </c>
      <c r="L760" s="12">
        <v>62544240</v>
      </c>
      <c r="M760" s="12">
        <f t="shared" si="35"/>
        <v>57513600</v>
      </c>
      <c r="N760" s="12">
        <f t="shared" si="35"/>
        <v>50035392</v>
      </c>
      <c r="O760" s="93">
        <v>82675800</v>
      </c>
      <c r="P760" s="32">
        <v>0.15</v>
      </c>
      <c r="R760" s="2">
        <v>80560000</v>
      </c>
      <c r="S760" s="32"/>
      <c r="U760" s="3"/>
      <c r="V760" s="3"/>
      <c r="W760" s="3"/>
      <c r="X760" s="3"/>
    </row>
    <row r="761" spans="1:24" s="2" customFormat="1" ht="24" hidden="1" customHeight="1" x14ac:dyDescent="0.2">
      <c r="A761" s="13">
        <v>742</v>
      </c>
      <c r="B761" s="14" t="s">
        <v>713</v>
      </c>
      <c r="C761" s="14" t="s">
        <v>856</v>
      </c>
      <c r="D761" s="14" t="s">
        <v>879</v>
      </c>
      <c r="E761" s="15">
        <v>723320090060001</v>
      </c>
      <c r="F761" s="13">
        <v>40</v>
      </c>
      <c r="G761" s="13">
        <v>120</v>
      </c>
      <c r="H761" s="13">
        <v>160</v>
      </c>
      <c r="I761" s="11">
        <v>36043200</v>
      </c>
      <c r="J761" s="11">
        <v>32706960</v>
      </c>
      <c r="K761" s="11">
        <v>36043200</v>
      </c>
      <c r="L761" s="11">
        <v>32706960</v>
      </c>
      <c r="M761" s="11">
        <f t="shared" si="35"/>
        <v>28834560</v>
      </c>
      <c r="N761" s="11">
        <f t="shared" si="35"/>
        <v>26165568</v>
      </c>
      <c r="O761" s="93">
        <v>41449680</v>
      </c>
      <c r="P761" s="32">
        <v>0.15</v>
      </c>
      <c r="R761" s="2">
        <v>44390000</v>
      </c>
      <c r="S761" s="32"/>
      <c r="U761" s="3"/>
      <c r="V761" s="3"/>
      <c r="W761" s="3"/>
      <c r="X761" s="3"/>
    </row>
    <row r="762" spans="1:24" s="2" customFormat="1" ht="24" hidden="1" customHeight="1" x14ac:dyDescent="0.2">
      <c r="A762" s="8">
        <v>743</v>
      </c>
      <c r="B762" s="9" t="s">
        <v>713</v>
      </c>
      <c r="C762" s="9" t="s">
        <v>856</v>
      </c>
      <c r="D762" s="9" t="s">
        <v>880</v>
      </c>
      <c r="E762" s="10">
        <v>712620090010011</v>
      </c>
      <c r="F762" s="8">
        <v>14</v>
      </c>
      <c r="G762" s="8">
        <v>35</v>
      </c>
      <c r="H762" s="8">
        <v>49</v>
      </c>
      <c r="I762" s="11">
        <v>11343840</v>
      </c>
      <c r="J762" s="11">
        <v>10367760</v>
      </c>
      <c r="K762" s="12">
        <v>11343840</v>
      </c>
      <c r="L762" s="12">
        <v>10367760</v>
      </c>
      <c r="M762" s="12">
        <f t="shared" si="35"/>
        <v>9075072</v>
      </c>
      <c r="N762" s="12">
        <f t="shared" si="35"/>
        <v>8294208</v>
      </c>
      <c r="O762" s="93">
        <v>13045416</v>
      </c>
      <c r="P762" s="32">
        <v>0.15</v>
      </c>
      <c r="R762" s="2">
        <v>13580000</v>
      </c>
      <c r="S762" s="32"/>
      <c r="U762" s="3"/>
      <c r="V762" s="3"/>
      <c r="W762" s="3"/>
      <c r="X762" s="3"/>
    </row>
    <row r="763" spans="1:24" s="2" customFormat="1" ht="24" hidden="1" customHeight="1" x14ac:dyDescent="0.2">
      <c r="A763" s="13">
        <v>744</v>
      </c>
      <c r="B763" s="14" t="s">
        <v>713</v>
      </c>
      <c r="C763" s="14" t="s">
        <v>856</v>
      </c>
      <c r="D763" s="14" t="s">
        <v>881</v>
      </c>
      <c r="E763" s="15">
        <v>712720090120021</v>
      </c>
      <c r="F763" s="13">
        <v>45</v>
      </c>
      <c r="G763" s="13">
        <v>65</v>
      </c>
      <c r="H763" s="13">
        <v>110</v>
      </c>
      <c r="I763" s="11">
        <v>28193280</v>
      </c>
      <c r="J763" s="11">
        <v>24184880</v>
      </c>
      <c r="K763" s="11">
        <v>28193280</v>
      </c>
      <c r="L763" s="11">
        <v>24184880</v>
      </c>
      <c r="M763" s="11">
        <f t="shared" si="35"/>
        <v>22554624</v>
      </c>
      <c r="N763" s="11">
        <f t="shared" si="35"/>
        <v>19347904</v>
      </c>
      <c r="O763" s="93">
        <v>32422272</v>
      </c>
      <c r="P763" s="32">
        <v>0.15</v>
      </c>
      <c r="R763" s="2">
        <v>30370000</v>
      </c>
      <c r="S763" s="32"/>
      <c r="U763" s="3"/>
      <c r="V763" s="3"/>
      <c r="W763" s="3"/>
      <c r="X763" s="3"/>
    </row>
    <row r="764" spans="1:24" s="2" customFormat="1" ht="24" hidden="1" customHeight="1" x14ac:dyDescent="0.2">
      <c r="A764" s="8">
        <v>745</v>
      </c>
      <c r="B764" s="9" t="s">
        <v>713</v>
      </c>
      <c r="C764" s="9" t="s">
        <v>856</v>
      </c>
      <c r="D764" s="9" t="s">
        <v>882</v>
      </c>
      <c r="E764" s="10">
        <v>214440090000021</v>
      </c>
      <c r="F764" s="8">
        <v>15</v>
      </c>
      <c r="G764" s="8">
        <v>45</v>
      </c>
      <c r="H764" s="8">
        <v>60</v>
      </c>
      <c r="I764" s="11">
        <v>18870106.666666668</v>
      </c>
      <c r="J764" s="11">
        <v>17234480</v>
      </c>
      <c r="K764" s="12">
        <v>18870106.666666668</v>
      </c>
      <c r="L764" s="12">
        <v>17234480</v>
      </c>
      <c r="M764" s="12">
        <f t="shared" si="35"/>
        <v>15096085.333333336</v>
      </c>
      <c r="N764" s="12">
        <f t="shared" si="35"/>
        <v>13787584</v>
      </c>
      <c r="O764" s="93">
        <v>21700622.666666668</v>
      </c>
      <c r="P764" s="32">
        <v>0.15</v>
      </c>
      <c r="R764" s="2">
        <v>16640000</v>
      </c>
      <c r="S764" s="32"/>
      <c r="U764" s="3"/>
      <c r="V764" s="3"/>
      <c r="W764" s="3"/>
      <c r="X764" s="3"/>
    </row>
    <row r="765" spans="1:24" s="2" customFormat="1" ht="24" hidden="1" customHeight="1" x14ac:dyDescent="0.2">
      <c r="A765" s="13">
        <v>746</v>
      </c>
      <c r="B765" s="14" t="s">
        <v>713</v>
      </c>
      <c r="C765" s="14" t="s">
        <v>856</v>
      </c>
      <c r="D765" s="14" t="s">
        <v>883</v>
      </c>
      <c r="E765" s="15">
        <v>311530090050011</v>
      </c>
      <c r="F765" s="13">
        <v>26</v>
      </c>
      <c r="G765" s="13">
        <v>34</v>
      </c>
      <c r="H765" s="13">
        <v>60</v>
      </c>
      <c r="I765" s="11">
        <v>15864346.666666666</v>
      </c>
      <c r="J765" s="11">
        <v>14539360</v>
      </c>
      <c r="K765" s="11">
        <v>15864346.666666666</v>
      </c>
      <c r="L765" s="11">
        <v>14539360</v>
      </c>
      <c r="M765" s="11">
        <f t="shared" si="35"/>
        <v>12691477.333333334</v>
      </c>
      <c r="N765" s="11">
        <f t="shared" si="35"/>
        <v>11631488</v>
      </c>
      <c r="O765" s="93">
        <v>18243998.666666664</v>
      </c>
      <c r="P765" s="32">
        <v>0.15</v>
      </c>
      <c r="R765" s="2">
        <v>16550000</v>
      </c>
      <c r="S765" s="32"/>
      <c r="U765" s="3"/>
      <c r="V765" s="3"/>
      <c r="W765" s="3"/>
      <c r="X765" s="3"/>
    </row>
    <row r="766" spans="1:24" s="2" customFormat="1" ht="24" hidden="1" customHeight="1" x14ac:dyDescent="0.2">
      <c r="A766" s="8">
        <v>747</v>
      </c>
      <c r="B766" s="9" t="s">
        <v>713</v>
      </c>
      <c r="C766" s="9" t="s">
        <v>856</v>
      </c>
      <c r="D766" s="9" t="s">
        <v>884</v>
      </c>
      <c r="E766" s="10">
        <v>712720090100021</v>
      </c>
      <c r="F766" s="8">
        <v>16</v>
      </c>
      <c r="G766" s="8">
        <v>24</v>
      </c>
      <c r="H766" s="8">
        <v>40</v>
      </c>
      <c r="I766" s="11">
        <v>8908160</v>
      </c>
      <c r="J766" s="11">
        <v>8044986.666666667</v>
      </c>
      <c r="K766" s="12">
        <v>8908160</v>
      </c>
      <c r="L766" s="12">
        <v>8044986.666666667</v>
      </c>
      <c r="M766" s="12">
        <f t="shared" si="35"/>
        <v>7126528</v>
      </c>
      <c r="N766" s="12">
        <f t="shared" si="35"/>
        <v>6435989.333333334</v>
      </c>
      <c r="O766" s="93">
        <v>10244384</v>
      </c>
      <c r="P766" s="32">
        <v>0.15</v>
      </c>
      <c r="R766" s="2">
        <v>11040000</v>
      </c>
      <c r="S766" s="32"/>
      <c r="U766" s="3"/>
      <c r="V766" s="3"/>
      <c r="W766" s="3"/>
      <c r="X766" s="3"/>
    </row>
    <row r="767" spans="1:24" s="2" customFormat="1" ht="24" hidden="1" customHeight="1" x14ac:dyDescent="0.2">
      <c r="A767" s="13">
        <v>748</v>
      </c>
      <c r="B767" s="14" t="s">
        <v>713</v>
      </c>
      <c r="C767" s="14" t="s">
        <v>856</v>
      </c>
      <c r="D767" s="14" t="s">
        <v>885</v>
      </c>
      <c r="E767" s="15">
        <v>712720090080031</v>
      </c>
      <c r="F767" s="13">
        <v>8</v>
      </c>
      <c r="G767" s="13">
        <v>28</v>
      </c>
      <c r="H767" s="13">
        <v>36</v>
      </c>
      <c r="I767" s="11">
        <v>8173440</v>
      </c>
      <c r="J767" s="11">
        <v>7328560</v>
      </c>
      <c r="K767" s="11">
        <v>8173440</v>
      </c>
      <c r="L767" s="11">
        <v>7328560</v>
      </c>
      <c r="M767" s="11">
        <f t="shared" si="35"/>
        <v>6538752</v>
      </c>
      <c r="N767" s="11">
        <f t="shared" si="35"/>
        <v>5862848</v>
      </c>
      <c r="O767" s="93">
        <v>9399456</v>
      </c>
      <c r="P767" s="32">
        <v>0.15</v>
      </c>
      <c r="R767" s="2">
        <v>9990000</v>
      </c>
      <c r="S767" s="32"/>
      <c r="U767" s="3"/>
      <c r="V767" s="3"/>
      <c r="W767" s="3"/>
      <c r="X767" s="3"/>
    </row>
    <row r="768" spans="1:24" s="2" customFormat="1" ht="24" hidden="1" customHeight="1" x14ac:dyDescent="0.2">
      <c r="A768" s="8">
        <v>749</v>
      </c>
      <c r="B768" s="9" t="s">
        <v>713</v>
      </c>
      <c r="C768" s="9" t="s">
        <v>856</v>
      </c>
      <c r="D768" s="9" t="s">
        <v>886</v>
      </c>
      <c r="E768" s="10" t="s">
        <v>887</v>
      </c>
      <c r="F768" s="8">
        <v>48</v>
      </c>
      <c r="G768" s="8">
        <v>80</v>
      </c>
      <c r="H768" s="8">
        <v>128</v>
      </c>
      <c r="I768" s="11">
        <v>31842960</v>
      </c>
      <c r="J768" s="11">
        <v>27809240</v>
      </c>
      <c r="K768" s="12">
        <v>31842960</v>
      </c>
      <c r="L768" s="12">
        <v>27809240</v>
      </c>
      <c r="M768" s="12">
        <f t="shared" si="35"/>
        <v>25474368</v>
      </c>
      <c r="N768" s="12">
        <f t="shared" si="35"/>
        <v>22247392</v>
      </c>
      <c r="O768" s="93">
        <v>36619404</v>
      </c>
      <c r="P768" s="32">
        <v>0.15</v>
      </c>
      <c r="R768" s="2">
        <v>35380000</v>
      </c>
      <c r="S768" s="32"/>
      <c r="U768" s="3"/>
      <c r="V768" s="3"/>
      <c r="W768" s="3"/>
      <c r="X768" s="3"/>
    </row>
    <row r="769" spans="1:24" s="2" customFormat="1" ht="24" hidden="1" customHeight="1" x14ac:dyDescent="0.2">
      <c r="A769" s="13">
        <v>750</v>
      </c>
      <c r="B769" s="14" t="s">
        <v>713</v>
      </c>
      <c r="C769" s="14" t="s">
        <v>856</v>
      </c>
      <c r="D769" s="14" t="s">
        <v>888</v>
      </c>
      <c r="E769" s="15">
        <v>311530090000081</v>
      </c>
      <c r="F769" s="13">
        <v>20</v>
      </c>
      <c r="G769" s="13">
        <v>100</v>
      </c>
      <c r="H769" s="13">
        <v>120</v>
      </c>
      <c r="I769" s="11">
        <v>32112066.666666668</v>
      </c>
      <c r="J769" s="11">
        <v>29334400</v>
      </c>
      <c r="K769" s="11">
        <v>32112066.666666668</v>
      </c>
      <c r="L769" s="11">
        <v>29334400</v>
      </c>
      <c r="M769" s="11">
        <f t="shared" si="35"/>
        <v>25689653.333333336</v>
      </c>
      <c r="N769" s="11">
        <f t="shared" si="35"/>
        <v>23467520</v>
      </c>
      <c r="O769" s="93">
        <v>36928876.666666672</v>
      </c>
      <c r="P769" s="32">
        <v>0.15</v>
      </c>
      <c r="R769" s="2">
        <v>33370000</v>
      </c>
      <c r="S769" s="32"/>
      <c r="U769" s="3"/>
      <c r="V769" s="3"/>
      <c r="W769" s="3"/>
      <c r="X769" s="3"/>
    </row>
    <row r="770" spans="1:24" s="2" customFormat="1" ht="24" hidden="1" customHeight="1" x14ac:dyDescent="0.2">
      <c r="A770" s="8">
        <v>751</v>
      </c>
      <c r="B770" s="9" t="s">
        <v>713</v>
      </c>
      <c r="C770" s="9" t="s">
        <v>856</v>
      </c>
      <c r="D770" s="9" t="s">
        <v>889</v>
      </c>
      <c r="E770" s="10">
        <v>712720090100031</v>
      </c>
      <c r="F770" s="8">
        <v>10</v>
      </c>
      <c r="G770" s="8">
        <v>20</v>
      </c>
      <c r="H770" s="8">
        <v>30</v>
      </c>
      <c r="I770" s="11">
        <v>8836800</v>
      </c>
      <c r="J770" s="11">
        <v>6691040</v>
      </c>
      <c r="K770" s="12">
        <v>8836800</v>
      </c>
      <c r="L770" s="12">
        <v>6691040</v>
      </c>
      <c r="M770" s="12">
        <f t="shared" si="35"/>
        <v>7069440</v>
      </c>
      <c r="N770" s="12">
        <f t="shared" si="35"/>
        <v>5352832</v>
      </c>
      <c r="O770" s="93">
        <v>10162320</v>
      </c>
      <c r="P770" s="32">
        <v>0.15</v>
      </c>
      <c r="R770" s="2">
        <v>8300000</v>
      </c>
      <c r="S770" s="32"/>
      <c r="U770" s="3"/>
      <c r="V770" s="3"/>
      <c r="W770" s="3"/>
      <c r="X770" s="3"/>
    </row>
    <row r="771" spans="1:24" s="2" customFormat="1" ht="24" hidden="1" customHeight="1" x14ac:dyDescent="0.2">
      <c r="A771" s="13">
        <v>752</v>
      </c>
      <c r="B771" s="14" t="s">
        <v>713</v>
      </c>
      <c r="C771" s="14" t="s">
        <v>856</v>
      </c>
      <c r="D771" s="14" t="s">
        <v>890</v>
      </c>
      <c r="E771" s="15">
        <v>712720090100041</v>
      </c>
      <c r="F771" s="13">
        <v>10</v>
      </c>
      <c r="G771" s="13">
        <v>20</v>
      </c>
      <c r="H771" s="13">
        <v>30</v>
      </c>
      <c r="I771" s="11">
        <v>8836800</v>
      </c>
      <c r="J771" s="11">
        <v>6761600</v>
      </c>
      <c r="K771" s="11">
        <v>8836800</v>
      </c>
      <c r="L771" s="11">
        <v>6761600</v>
      </c>
      <c r="M771" s="11">
        <f t="shared" si="35"/>
        <v>7069440</v>
      </c>
      <c r="N771" s="11">
        <f t="shared" si="35"/>
        <v>5409280</v>
      </c>
      <c r="O771" s="93">
        <v>10162320</v>
      </c>
      <c r="P771" s="32">
        <v>0.15</v>
      </c>
      <c r="R771" s="2">
        <v>8300000</v>
      </c>
      <c r="S771" s="32"/>
      <c r="U771" s="3"/>
      <c r="V771" s="3"/>
      <c r="W771" s="3"/>
      <c r="X771" s="3"/>
    </row>
    <row r="772" spans="1:24" s="2" customFormat="1" ht="24" hidden="1" customHeight="1" x14ac:dyDescent="0.2">
      <c r="A772" s="8">
        <v>753</v>
      </c>
      <c r="B772" s="9" t="s">
        <v>713</v>
      </c>
      <c r="C772" s="9" t="s">
        <v>856</v>
      </c>
      <c r="D772" s="9" t="s">
        <v>891</v>
      </c>
      <c r="E772" s="10">
        <v>712620090120001</v>
      </c>
      <c r="F772" s="8">
        <v>45</v>
      </c>
      <c r="G772" s="8">
        <v>155</v>
      </c>
      <c r="H772" s="8">
        <v>200</v>
      </c>
      <c r="I772" s="11">
        <v>44573440</v>
      </c>
      <c r="J772" s="11">
        <v>40154373.333333336</v>
      </c>
      <c r="K772" s="12">
        <v>44573440</v>
      </c>
      <c r="L772" s="12">
        <v>40154373.333333336</v>
      </c>
      <c r="M772" s="12">
        <f t="shared" si="35"/>
        <v>35658752</v>
      </c>
      <c r="N772" s="12">
        <f t="shared" si="35"/>
        <v>32123498.666666672</v>
      </c>
      <c r="O772" s="93">
        <v>51259456</v>
      </c>
      <c r="P772" s="32">
        <v>0.15</v>
      </c>
      <c r="R772" s="2">
        <v>55530000</v>
      </c>
      <c r="S772" s="32"/>
      <c r="U772" s="3"/>
      <c r="V772" s="3"/>
      <c r="W772" s="3"/>
      <c r="X772" s="3"/>
    </row>
    <row r="773" spans="1:24" s="2" customFormat="1" ht="24" hidden="1" customHeight="1" x14ac:dyDescent="0.2">
      <c r="A773" s="13">
        <v>754</v>
      </c>
      <c r="B773" s="14" t="s">
        <v>713</v>
      </c>
      <c r="C773" s="14" t="s">
        <v>856</v>
      </c>
      <c r="D773" s="14" t="s">
        <v>892</v>
      </c>
      <c r="E773" s="15">
        <v>712620090060001</v>
      </c>
      <c r="F773" s="13">
        <v>33</v>
      </c>
      <c r="G773" s="13">
        <v>83</v>
      </c>
      <c r="H773" s="13">
        <v>116</v>
      </c>
      <c r="I773" s="11">
        <v>26233120</v>
      </c>
      <c r="J773" s="11">
        <v>23667333.333333332</v>
      </c>
      <c r="K773" s="11">
        <v>26233120</v>
      </c>
      <c r="L773" s="11">
        <v>23667333.333333332</v>
      </c>
      <c r="M773" s="11">
        <f t="shared" si="35"/>
        <v>20986496</v>
      </c>
      <c r="N773" s="11">
        <f t="shared" si="35"/>
        <v>18933866.666666668</v>
      </c>
      <c r="O773" s="93">
        <v>30168088</v>
      </c>
      <c r="P773" s="32">
        <v>0.15</v>
      </c>
      <c r="R773" s="2">
        <v>32150000</v>
      </c>
      <c r="S773" s="32"/>
      <c r="U773" s="3"/>
      <c r="V773" s="3"/>
      <c r="W773" s="3"/>
      <c r="X773" s="3"/>
    </row>
    <row r="774" spans="1:24" s="2" customFormat="1" ht="24" hidden="1" customHeight="1" x14ac:dyDescent="0.2">
      <c r="A774" s="8">
        <v>755</v>
      </c>
      <c r="B774" s="9" t="s">
        <v>713</v>
      </c>
      <c r="C774" s="9" t="s">
        <v>856</v>
      </c>
      <c r="D774" s="9" t="s">
        <v>893</v>
      </c>
      <c r="E774" s="10">
        <v>712620090130001</v>
      </c>
      <c r="F774" s="8">
        <v>38</v>
      </c>
      <c r="G774" s="8">
        <v>102</v>
      </c>
      <c r="H774" s="8">
        <v>140</v>
      </c>
      <c r="I774" s="11">
        <v>30942240</v>
      </c>
      <c r="J774" s="11">
        <v>28144720</v>
      </c>
      <c r="K774" s="12">
        <v>30942240</v>
      </c>
      <c r="L774" s="12">
        <v>28144720</v>
      </c>
      <c r="M774" s="12">
        <f t="shared" si="35"/>
        <v>24753792</v>
      </c>
      <c r="N774" s="12">
        <f t="shared" si="35"/>
        <v>22515776</v>
      </c>
      <c r="O774" s="93">
        <v>35583576</v>
      </c>
      <c r="P774" s="32">
        <v>0.15</v>
      </c>
      <c r="R774" s="2">
        <v>38820000</v>
      </c>
      <c r="S774" s="32"/>
      <c r="U774" s="3"/>
      <c r="V774" s="3"/>
      <c r="W774" s="3"/>
      <c r="X774" s="3"/>
    </row>
    <row r="775" spans="1:24" s="2" customFormat="1" ht="24" hidden="1" customHeight="1" x14ac:dyDescent="0.2">
      <c r="A775" s="13">
        <v>756</v>
      </c>
      <c r="B775" s="14" t="s">
        <v>713</v>
      </c>
      <c r="C775" s="14" t="s">
        <v>856</v>
      </c>
      <c r="D775" s="14" t="s">
        <v>894</v>
      </c>
      <c r="E775" s="15">
        <v>712620090190001</v>
      </c>
      <c r="F775" s="13">
        <v>146</v>
      </c>
      <c r="G775" s="13">
        <v>435</v>
      </c>
      <c r="H775" s="13">
        <v>581</v>
      </c>
      <c r="I775" s="11">
        <v>143808720</v>
      </c>
      <c r="J775" s="11">
        <v>125940680</v>
      </c>
      <c r="K775" s="11">
        <v>143808720</v>
      </c>
      <c r="L775" s="11">
        <v>125940680</v>
      </c>
      <c r="M775" s="11">
        <f t="shared" si="35"/>
        <v>115046976</v>
      </c>
      <c r="N775" s="11">
        <f t="shared" si="35"/>
        <v>100752544</v>
      </c>
      <c r="O775" s="93">
        <v>165380028</v>
      </c>
      <c r="P775" s="32">
        <v>0.15</v>
      </c>
      <c r="R775" s="2">
        <v>161200000</v>
      </c>
      <c r="S775" s="32"/>
      <c r="U775" s="3"/>
      <c r="V775" s="3"/>
      <c r="W775" s="3"/>
      <c r="X775" s="3"/>
    </row>
    <row r="776" spans="1:24" s="2" customFormat="1" ht="24" hidden="1" customHeight="1" x14ac:dyDescent="0.2">
      <c r="A776" s="8">
        <v>757</v>
      </c>
      <c r="B776" s="9" t="s">
        <v>713</v>
      </c>
      <c r="C776" s="9" t="s">
        <v>856</v>
      </c>
      <c r="D776" s="9" t="s">
        <v>895</v>
      </c>
      <c r="E776" s="10" t="s">
        <v>896</v>
      </c>
      <c r="F776" s="8">
        <v>85</v>
      </c>
      <c r="G776" s="8">
        <v>635</v>
      </c>
      <c r="H776" s="8">
        <v>720</v>
      </c>
      <c r="I776" s="11">
        <v>176776320</v>
      </c>
      <c r="J776" s="11">
        <v>153368320</v>
      </c>
      <c r="K776" s="12">
        <v>176776320</v>
      </c>
      <c r="L776" s="12">
        <v>153368320</v>
      </c>
      <c r="M776" s="12">
        <f t="shared" si="35"/>
        <v>141421056</v>
      </c>
      <c r="N776" s="12">
        <f t="shared" si="35"/>
        <v>122694656</v>
      </c>
      <c r="O776" s="93">
        <v>203292768</v>
      </c>
      <c r="P776" s="32">
        <v>0.15</v>
      </c>
      <c r="R776" s="2">
        <v>200540000</v>
      </c>
      <c r="S776" s="32"/>
      <c r="U776" s="3"/>
      <c r="V776" s="3"/>
      <c r="W776" s="3"/>
      <c r="X776" s="3"/>
    </row>
    <row r="777" spans="1:24" s="2" customFormat="1" ht="24" hidden="1" customHeight="1" x14ac:dyDescent="0.2">
      <c r="A777" s="13">
        <v>758</v>
      </c>
      <c r="B777" s="14" t="s">
        <v>713</v>
      </c>
      <c r="C777" s="14" t="s">
        <v>856</v>
      </c>
      <c r="D777" s="14" t="s">
        <v>897</v>
      </c>
      <c r="E777" s="15">
        <v>712620090040001</v>
      </c>
      <c r="F777" s="13">
        <v>85</v>
      </c>
      <c r="G777" s="13">
        <v>635</v>
      </c>
      <c r="H777" s="13">
        <v>720</v>
      </c>
      <c r="I777" s="11">
        <v>158838560</v>
      </c>
      <c r="J777" s="11">
        <v>142910666.66666666</v>
      </c>
      <c r="K777" s="11">
        <v>158838560</v>
      </c>
      <c r="L777" s="11">
        <v>142910666.66666666</v>
      </c>
      <c r="M777" s="11">
        <f t="shared" si="35"/>
        <v>127070848</v>
      </c>
      <c r="N777" s="11">
        <f t="shared" si="35"/>
        <v>114328533.33333333</v>
      </c>
      <c r="O777" s="93">
        <v>182664344</v>
      </c>
      <c r="P777" s="32">
        <v>0.15</v>
      </c>
      <c r="R777" s="2">
        <v>200540000</v>
      </c>
      <c r="S777" s="32"/>
      <c r="U777" s="3"/>
      <c r="V777" s="3"/>
      <c r="W777" s="3"/>
      <c r="X777" s="3"/>
    </row>
    <row r="778" spans="1:24" s="2" customFormat="1" ht="24" hidden="1" customHeight="1" x14ac:dyDescent="0.2">
      <c r="A778" s="8">
        <v>759</v>
      </c>
      <c r="B778" s="9" t="s">
        <v>713</v>
      </c>
      <c r="C778" s="9" t="s">
        <v>856</v>
      </c>
      <c r="D778" s="9" t="s">
        <v>898</v>
      </c>
      <c r="E778" s="10">
        <v>712620090310001</v>
      </c>
      <c r="F778" s="8">
        <v>85</v>
      </c>
      <c r="G778" s="8">
        <v>315</v>
      </c>
      <c r="H778" s="8">
        <v>400</v>
      </c>
      <c r="I778" s="11">
        <v>88875200</v>
      </c>
      <c r="J778" s="11">
        <v>80185626.666666672</v>
      </c>
      <c r="K778" s="12">
        <v>88875200</v>
      </c>
      <c r="L778" s="12">
        <v>80185626.666666672</v>
      </c>
      <c r="M778" s="12">
        <f t="shared" si="35"/>
        <v>71100160</v>
      </c>
      <c r="N778" s="12">
        <f t="shared" si="35"/>
        <v>64148501.333333343</v>
      </c>
      <c r="O778" s="93">
        <v>102206480</v>
      </c>
      <c r="P778" s="32">
        <v>0.15</v>
      </c>
      <c r="R778" s="2">
        <v>111100000</v>
      </c>
      <c r="S778" s="32"/>
      <c r="U778" s="3"/>
      <c r="V778" s="3"/>
      <c r="W778" s="3"/>
      <c r="X778" s="3"/>
    </row>
    <row r="779" spans="1:24" s="2" customFormat="1" ht="24" hidden="1" customHeight="1" x14ac:dyDescent="0.2">
      <c r="A779" s="13">
        <v>760</v>
      </c>
      <c r="B779" s="14" t="s">
        <v>713</v>
      </c>
      <c r="C779" s="14" t="s">
        <v>856</v>
      </c>
      <c r="D779" s="14" t="s">
        <v>899</v>
      </c>
      <c r="E779" s="15" t="s">
        <v>900</v>
      </c>
      <c r="F779" s="13">
        <v>85</v>
      </c>
      <c r="G779" s="13">
        <v>315</v>
      </c>
      <c r="H779" s="13">
        <v>400</v>
      </c>
      <c r="I779" s="11">
        <v>98950800</v>
      </c>
      <c r="J779" s="11">
        <v>85704760</v>
      </c>
      <c r="K779" s="11">
        <v>98950800</v>
      </c>
      <c r="L779" s="11">
        <v>85704760</v>
      </c>
      <c r="M779" s="11">
        <f t="shared" si="35"/>
        <v>79160640</v>
      </c>
      <c r="N779" s="11">
        <f t="shared" si="35"/>
        <v>68563808</v>
      </c>
      <c r="O779" s="93">
        <v>113793420</v>
      </c>
      <c r="P779" s="32">
        <v>0.15</v>
      </c>
      <c r="R779" s="2">
        <v>111100000</v>
      </c>
      <c r="S779" s="32"/>
      <c r="U779" s="3"/>
      <c r="V779" s="3"/>
      <c r="W779" s="3"/>
      <c r="X779" s="3"/>
    </row>
    <row r="780" spans="1:24" s="2" customFormat="1" ht="24" hidden="1" customHeight="1" x14ac:dyDescent="0.2">
      <c r="A780" s="8">
        <v>761</v>
      </c>
      <c r="B780" s="9" t="s">
        <v>713</v>
      </c>
      <c r="C780" s="9" t="s">
        <v>856</v>
      </c>
      <c r="D780" s="9" t="s">
        <v>901</v>
      </c>
      <c r="E780" s="10">
        <v>712620090080001</v>
      </c>
      <c r="F780" s="8">
        <v>92</v>
      </c>
      <c r="G780" s="8">
        <v>404</v>
      </c>
      <c r="H780" s="8">
        <v>496</v>
      </c>
      <c r="I780" s="11">
        <v>111117120</v>
      </c>
      <c r="J780" s="11">
        <v>101108960</v>
      </c>
      <c r="K780" s="12">
        <v>111117120</v>
      </c>
      <c r="L780" s="12">
        <v>101108960</v>
      </c>
      <c r="M780" s="12">
        <f t="shared" si="35"/>
        <v>88893696</v>
      </c>
      <c r="N780" s="12">
        <f t="shared" si="35"/>
        <v>80887168</v>
      </c>
      <c r="O780" s="93">
        <v>127784688</v>
      </c>
      <c r="P780" s="32">
        <v>0.15</v>
      </c>
      <c r="R780" s="2">
        <v>137880000</v>
      </c>
      <c r="S780" s="32"/>
      <c r="U780" s="3"/>
      <c r="V780" s="3"/>
      <c r="W780" s="3"/>
      <c r="X780" s="3"/>
    </row>
    <row r="781" spans="1:24" s="2" customFormat="1" ht="24" hidden="1" customHeight="1" x14ac:dyDescent="0.2">
      <c r="A781" s="13">
        <v>762</v>
      </c>
      <c r="B781" s="14" t="s">
        <v>713</v>
      </c>
      <c r="C781" s="14" t="s">
        <v>856</v>
      </c>
      <c r="D781" s="14" t="s">
        <v>902</v>
      </c>
      <c r="E781" s="15" t="s">
        <v>903</v>
      </c>
      <c r="F781" s="13">
        <v>92</v>
      </c>
      <c r="G781" s="13">
        <v>404</v>
      </c>
      <c r="H781" s="13">
        <v>496</v>
      </c>
      <c r="I781" s="11">
        <v>122813280</v>
      </c>
      <c r="J781" s="11">
        <v>108224400</v>
      </c>
      <c r="K781" s="11">
        <v>122813280</v>
      </c>
      <c r="L781" s="11">
        <v>108224400</v>
      </c>
      <c r="M781" s="11">
        <f t="shared" si="35"/>
        <v>98250624</v>
      </c>
      <c r="N781" s="11">
        <f t="shared" si="35"/>
        <v>86579520</v>
      </c>
      <c r="O781" s="93">
        <v>141235272</v>
      </c>
      <c r="P781" s="32">
        <v>0.15</v>
      </c>
      <c r="R781" s="2">
        <v>137880000</v>
      </c>
      <c r="S781" s="32"/>
      <c r="U781" s="3"/>
      <c r="V781" s="3"/>
      <c r="W781" s="3"/>
      <c r="X781" s="3"/>
    </row>
    <row r="782" spans="1:24" s="2" customFormat="1" ht="24" hidden="1" customHeight="1" x14ac:dyDescent="0.2">
      <c r="A782" s="8">
        <v>763</v>
      </c>
      <c r="B782" s="9" t="s">
        <v>713</v>
      </c>
      <c r="C782" s="9" t="s">
        <v>856</v>
      </c>
      <c r="D782" s="9" t="s">
        <v>904</v>
      </c>
      <c r="E782" s="10">
        <v>712620090090001</v>
      </c>
      <c r="F782" s="8">
        <v>97</v>
      </c>
      <c r="G782" s="8">
        <v>415</v>
      </c>
      <c r="H782" s="8">
        <v>512</v>
      </c>
      <c r="I782" s="11">
        <v>115201920</v>
      </c>
      <c r="J782" s="11">
        <v>103662560</v>
      </c>
      <c r="K782" s="12">
        <v>115201920</v>
      </c>
      <c r="L782" s="12">
        <v>103662560</v>
      </c>
      <c r="M782" s="12">
        <f t="shared" si="35"/>
        <v>92161536</v>
      </c>
      <c r="N782" s="12">
        <f t="shared" si="35"/>
        <v>82930048</v>
      </c>
      <c r="O782" s="93">
        <v>132482208</v>
      </c>
      <c r="P782" s="32">
        <v>0.15</v>
      </c>
      <c r="R782" s="2">
        <v>142310000</v>
      </c>
      <c r="S782" s="32"/>
      <c r="U782" s="3"/>
      <c r="V782" s="3"/>
      <c r="W782" s="3"/>
      <c r="X782" s="3"/>
    </row>
    <row r="783" spans="1:24" s="2" customFormat="1" ht="24" hidden="1" customHeight="1" x14ac:dyDescent="0.2">
      <c r="A783" s="13">
        <v>764</v>
      </c>
      <c r="B783" s="14" t="s">
        <v>713</v>
      </c>
      <c r="C783" s="14" t="s">
        <v>856</v>
      </c>
      <c r="D783" s="14" t="s">
        <v>905</v>
      </c>
      <c r="E783" s="15" t="s">
        <v>906</v>
      </c>
      <c r="F783" s="13">
        <v>97</v>
      </c>
      <c r="G783" s="13">
        <v>415</v>
      </c>
      <c r="H783" s="13">
        <v>512</v>
      </c>
      <c r="I783" s="11">
        <v>125748000</v>
      </c>
      <c r="J783" s="11">
        <v>110656560</v>
      </c>
      <c r="K783" s="11">
        <v>125748000</v>
      </c>
      <c r="L783" s="11">
        <v>110656560</v>
      </c>
      <c r="M783" s="11">
        <f t="shared" si="35"/>
        <v>100598400</v>
      </c>
      <c r="N783" s="11">
        <f t="shared" si="35"/>
        <v>88525248</v>
      </c>
      <c r="O783" s="93">
        <v>144610200</v>
      </c>
      <c r="P783" s="32">
        <v>0.15</v>
      </c>
      <c r="R783" s="2">
        <v>142310000</v>
      </c>
      <c r="S783" s="32"/>
      <c r="U783" s="3"/>
      <c r="V783" s="3"/>
      <c r="W783" s="3"/>
      <c r="X783" s="3"/>
    </row>
    <row r="784" spans="1:24" s="2" customFormat="1" ht="24" hidden="1" customHeight="1" x14ac:dyDescent="0.2">
      <c r="A784" s="8">
        <v>765</v>
      </c>
      <c r="B784" s="9" t="s">
        <v>713</v>
      </c>
      <c r="C784" s="9" t="s">
        <v>856</v>
      </c>
      <c r="D784" s="9" t="s">
        <v>907</v>
      </c>
      <c r="E784" s="10">
        <v>712620090100001</v>
      </c>
      <c r="F784" s="8">
        <v>70</v>
      </c>
      <c r="G784" s="8">
        <v>299</v>
      </c>
      <c r="H784" s="8">
        <v>369</v>
      </c>
      <c r="I784" s="11">
        <v>83039360</v>
      </c>
      <c r="J784" s="11">
        <v>75950106.666666672</v>
      </c>
      <c r="K784" s="12">
        <v>83039360</v>
      </c>
      <c r="L784" s="12">
        <v>75950106.666666672</v>
      </c>
      <c r="M784" s="12">
        <f t="shared" si="35"/>
        <v>66431488</v>
      </c>
      <c r="N784" s="12">
        <f t="shared" si="35"/>
        <v>60760085.333333343</v>
      </c>
      <c r="O784" s="93">
        <v>95495264</v>
      </c>
      <c r="P784" s="32">
        <v>0.15</v>
      </c>
      <c r="R784" s="2">
        <v>102560000</v>
      </c>
      <c r="S784" s="32"/>
      <c r="U784" s="3"/>
      <c r="V784" s="3"/>
      <c r="W784" s="3"/>
      <c r="X784" s="3"/>
    </row>
    <row r="785" spans="1:24" s="2" customFormat="1" ht="24" hidden="1" customHeight="1" x14ac:dyDescent="0.2">
      <c r="A785" s="13">
        <v>766</v>
      </c>
      <c r="B785" s="14" t="s">
        <v>713</v>
      </c>
      <c r="C785" s="14" t="s">
        <v>856</v>
      </c>
      <c r="D785" s="14" t="s">
        <v>908</v>
      </c>
      <c r="E785" s="15" t="s">
        <v>909</v>
      </c>
      <c r="F785" s="13">
        <v>70</v>
      </c>
      <c r="G785" s="13">
        <v>299</v>
      </c>
      <c r="H785" s="13">
        <v>369</v>
      </c>
      <c r="I785" s="11">
        <v>91351920</v>
      </c>
      <c r="J785" s="11">
        <v>78732280</v>
      </c>
      <c r="K785" s="11">
        <v>91351920</v>
      </c>
      <c r="L785" s="11">
        <v>78732280</v>
      </c>
      <c r="M785" s="11">
        <f t="shared" si="35"/>
        <v>73081536</v>
      </c>
      <c r="N785" s="11">
        <f t="shared" si="35"/>
        <v>62985824</v>
      </c>
      <c r="O785" s="93">
        <v>105054708</v>
      </c>
      <c r="P785" s="32">
        <v>0.15</v>
      </c>
      <c r="R785" s="2">
        <v>102560000</v>
      </c>
      <c r="S785" s="32"/>
      <c r="U785" s="3"/>
      <c r="V785" s="3"/>
      <c r="W785" s="3"/>
      <c r="X785" s="3"/>
    </row>
    <row r="786" spans="1:24" s="2" customFormat="1" ht="24" hidden="1" customHeight="1" x14ac:dyDescent="0.2">
      <c r="A786" s="8">
        <v>767</v>
      </c>
      <c r="B786" s="9" t="s">
        <v>713</v>
      </c>
      <c r="C786" s="9" t="s">
        <v>856</v>
      </c>
      <c r="D786" s="9" t="s">
        <v>910</v>
      </c>
      <c r="E786" s="10" t="s">
        <v>911</v>
      </c>
      <c r="F786" s="8">
        <v>100</v>
      </c>
      <c r="G786" s="8">
        <v>400</v>
      </c>
      <c r="H786" s="8">
        <v>500</v>
      </c>
      <c r="I786" s="11">
        <v>123572640</v>
      </c>
      <c r="J786" s="11">
        <v>107706400</v>
      </c>
      <c r="K786" s="12">
        <v>123572640</v>
      </c>
      <c r="L786" s="12">
        <v>107706400</v>
      </c>
      <c r="M786" s="12">
        <f t="shared" si="35"/>
        <v>98858112</v>
      </c>
      <c r="N786" s="12">
        <f t="shared" si="35"/>
        <v>86165120</v>
      </c>
      <c r="O786" s="93">
        <v>142108536</v>
      </c>
      <c r="P786" s="32">
        <v>0.15</v>
      </c>
      <c r="R786" s="2">
        <v>138930000</v>
      </c>
      <c r="S786" s="32"/>
      <c r="U786" s="3"/>
      <c r="V786" s="3"/>
      <c r="W786" s="3"/>
      <c r="X786" s="3"/>
    </row>
    <row r="787" spans="1:24" s="2" customFormat="1" ht="24" hidden="1" customHeight="1" x14ac:dyDescent="0.2">
      <c r="A787" s="13">
        <v>768</v>
      </c>
      <c r="B787" s="14" t="s">
        <v>713</v>
      </c>
      <c r="C787" s="14" t="s">
        <v>856</v>
      </c>
      <c r="D787" s="14" t="s">
        <v>912</v>
      </c>
      <c r="E787" s="15">
        <v>712620090010001</v>
      </c>
      <c r="F787" s="13">
        <v>82</v>
      </c>
      <c r="G787" s="13">
        <v>186</v>
      </c>
      <c r="H787" s="13">
        <v>268</v>
      </c>
      <c r="I787" s="11">
        <v>60212960</v>
      </c>
      <c r="J787" s="11">
        <v>54748506.666666664</v>
      </c>
      <c r="K787" s="11">
        <v>60212960</v>
      </c>
      <c r="L787" s="11">
        <v>54748506.666666664</v>
      </c>
      <c r="M787" s="11">
        <f t="shared" si="35"/>
        <v>48170368</v>
      </c>
      <c r="N787" s="11">
        <f t="shared" si="35"/>
        <v>43798805.333333336</v>
      </c>
      <c r="O787" s="93">
        <v>69244904</v>
      </c>
      <c r="P787" s="32">
        <v>0.15</v>
      </c>
      <c r="R787" s="2">
        <v>74230000</v>
      </c>
      <c r="S787" s="32"/>
      <c r="U787" s="3"/>
      <c r="V787" s="3"/>
      <c r="W787" s="3"/>
      <c r="X787" s="3"/>
    </row>
    <row r="788" spans="1:24" s="2" customFormat="1" ht="24" hidden="1" customHeight="1" x14ac:dyDescent="0.2">
      <c r="A788" s="8">
        <v>769</v>
      </c>
      <c r="B788" s="9" t="s">
        <v>713</v>
      </c>
      <c r="C788" s="9" t="s">
        <v>856</v>
      </c>
      <c r="D788" s="9" t="s">
        <v>913</v>
      </c>
      <c r="E788" s="10">
        <v>712620090000031</v>
      </c>
      <c r="F788" s="8">
        <v>30</v>
      </c>
      <c r="G788" s="8">
        <v>50</v>
      </c>
      <c r="H788" s="8">
        <v>80</v>
      </c>
      <c r="I788" s="11">
        <v>19566960</v>
      </c>
      <c r="J788" s="11">
        <v>17115560</v>
      </c>
      <c r="K788" s="12">
        <v>19566960</v>
      </c>
      <c r="L788" s="12">
        <v>17115560</v>
      </c>
      <c r="M788" s="12">
        <f t="shared" si="35"/>
        <v>15653568</v>
      </c>
      <c r="N788" s="12">
        <f t="shared" si="35"/>
        <v>13692448</v>
      </c>
      <c r="O788" s="93">
        <v>22502004</v>
      </c>
      <c r="P788" s="32">
        <v>0.15</v>
      </c>
      <c r="R788" s="2">
        <v>22110000</v>
      </c>
      <c r="S788" s="32"/>
      <c r="U788" s="3"/>
      <c r="V788" s="3"/>
      <c r="W788" s="3"/>
      <c r="X788" s="3"/>
    </row>
    <row r="789" spans="1:24" s="2" customFormat="1" ht="24" hidden="1" customHeight="1" x14ac:dyDescent="0.2">
      <c r="A789" s="13">
        <v>770</v>
      </c>
      <c r="B789" s="14" t="s">
        <v>713</v>
      </c>
      <c r="C789" s="14" t="s">
        <v>856</v>
      </c>
      <c r="D789" s="14" t="s">
        <v>914</v>
      </c>
      <c r="E789" s="15">
        <v>712620090110041</v>
      </c>
      <c r="F789" s="13">
        <v>8</v>
      </c>
      <c r="G789" s="13">
        <v>20</v>
      </c>
      <c r="H789" s="13">
        <v>28</v>
      </c>
      <c r="I789" s="11">
        <v>6361440</v>
      </c>
      <c r="J789" s="11">
        <v>5763360</v>
      </c>
      <c r="K789" s="11">
        <v>6361440</v>
      </c>
      <c r="L789" s="11">
        <v>5763360</v>
      </c>
      <c r="M789" s="11">
        <f t="shared" ref="M789:N852" si="36">K789*0.8</f>
        <v>5089152</v>
      </c>
      <c r="N789" s="11">
        <f t="shared" si="36"/>
        <v>4610688</v>
      </c>
      <c r="O789" s="93">
        <v>7315656</v>
      </c>
      <c r="P789" s="32">
        <v>0.15</v>
      </c>
      <c r="R789" s="2">
        <v>7760000</v>
      </c>
      <c r="S789" s="32"/>
      <c r="U789" s="3"/>
      <c r="V789" s="3"/>
      <c r="W789" s="3"/>
      <c r="X789" s="3"/>
    </row>
    <row r="790" spans="1:24" s="2" customFormat="1" ht="24" hidden="1" customHeight="1" x14ac:dyDescent="0.2">
      <c r="A790" s="8">
        <v>771</v>
      </c>
      <c r="B790" s="9" t="s">
        <v>713</v>
      </c>
      <c r="C790" s="9" t="s">
        <v>856</v>
      </c>
      <c r="D790" s="9" t="s">
        <v>915</v>
      </c>
      <c r="E790" s="10">
        <v>712620090130011</v>
      </c>
      <c r="F790" s="8">
        <v>14</v>
      </c>
      <c r="G790" s="8">
        <v>18</v>
      </c>
      <c r="H790" s="8">
        <v>32</v>
      </c>
      <c r="I790" s="11">
        <v>7583680</v>
      </c>
      <c r="J790" s="11">
        <v>6945813.333333333</v>
      </c>
      <c r="K790" s="12">
        <v>7583680</v>
      </c>
      <c r="L790" s="12">
        <v>6945813.333333333</v>
      </c>
      <c r="M790" s="12">
        <f t="shared" si="36"/>
        <v>6066944</v>
      </c>
      <c r="N790" s="12">
        <f t="shared" si="36"/>
        <v>5556650.666666667</v>
      </c>
      <c r="O790" s="93">
        <v>8721232</v>
      </c>
      <c r="P790" s="32">
        <v>0.15</v>
      </c>
      <c r="R790" s="2">
        <v>8830000</v>
      </c>
      <c r="S790" s="32"/>
      <c r="U790" s="3"/>
      <c r="V790" s="3"/>
      <c r="W790" s="3"/>
      <c r="X790" s="3"/>
    </row>
    <row r="791" spans="1:24" s="2" customFormat="1" ht="24" hidden="1" customHeight="1" x14ac:dyDescent="0.2">
      <c r="A791" s="13">
        <v>772</v>
      </c>
      <c r="B791" s="14" t="s">
        <v>713</v>
      </c>
      <c r="C791" s="14" t="s">
        <v>856</v>
      </c>
      <c r="D791" s="14" t="s">
        <v>916</v>
      </c>
      <c r="E791" s="15">
        <v>311530090050001</v>
      </c>
      <c r="F791" s="13">
        <v>60</v>
      </c>
      <c r="G791" s="13">
        <v>155</v>
      </c>
      <c r="H791" s="13">
        <v>215</v>
      </c>
      <c r="I791" s="11">
        <v>56154653.333333336</v>
      </c>
      <c r="J791" s="11">
        <v>51252960</v>
      </c>
      <c r="K791" s="11">
        <v>56154653.333333336</v>
      </c>
      <c r="L791" s="11">
        <v>51252960</v>
      </c>
      <c r="M791" s="11">
        <f t="shared" si="36"/>
        <v>44923722.666666672</v>
      </c>
      <c r="N791" s="11">
        <f t="shared" si="36"/>
        <v>41002368</v>
      </c>
      <c r="O791" s="93">
        <v>64577851.333333336</v>
      </c>
      <c r="P791" s="32">
        <v>0.15</v>
      </c>
      <c r="R791" s="2">
        <v>59600000</v>
      </c>
      <c r="S791" s="32"/>
      <c r="U791" s="3"/>
      <c r="V791" s="3"/>
      <c r="W791" s="3"/>
      <c r="X791" s="3"/>
    </row>
    <row r="792" spans="1:24" s="2" customFormat="1" ht="24" hidden="1" customHeight="1" x14ac:dyDescent="0.2">
      <c r="A792" s="8">
        <v>773</v>
      </c>
      <c r="B792" s="9" t="s">
        <v>713</v>
      </c>
      <c r="C792" s="9" t="s">
        <v>856</v>
      </c>
      <c r="D792" s="9" t="s">
        <v>917</v>
      </c>
      <c r="E792" s="10">
        <v>311530090090001</v>
      </c>
      <c r="F792" s="8">
        <v>96</v>
      </c>
      <c r="G792" s="8">
        <v>240</v>
      </c>
      <c r="H792" s="8">
        <v>336</v>
      </c>
      <c r="I792" s="11">
        <v>88219333.333333328</v>
      </c>
      <c r="J792" s="11">
        <v>80227520</v>
      </c>
      <c r="K792" s="12">
        <v>88219333.333333328</v>
      </c>
      <c r="L792" s="12">
        <v>80227520</v>
      </c>
      <c r="M792" s="12">
        <f t="shared" si="36"/>
        <v>70575466.666666672</v>
      </c>
      <c r="N792" s="12">
        <f t="shared" si="36"/>
        <v>64182016</v>
      </c>
      <c r="O792" s="93">
        <v>101452233.33333333</v>
      </c>
      <c r="P792" s="32">
        <v>0.15</v>
      </c>
      <c r="R792" s="2">
        <v>93130000</v>
      </c>
      <c r="S792" s="32"/>
      <c r="U792" s="3"/>
      <c r="V792" s="3"/>
      <c r="W792" s="3"/>
      <c r="X792" s="3"/>
    </row>
    <row r="793" spans="1:24" s="2" customFormat="1" ht="24" hidden="1" customHeight="1" x14ac:dyDescent="0.2">
      <c r="A793" s="13">
        <v>774</v>
      </c>
      <c r="B793" s="14" t="s">
        <v>713</v>
      </c>
      <c r="C793" s="14" t="s">
        <v>856</v>
      </c>
      <c r="D793" s="14" t="s">
        <v>918</v>
      </c>
      <c r="E793" s="15">
        <v>311530090070011</v>
      </c>
      <c r="F793" s="13">
        <v>50</v>
      </c>
      <c r="G793" s="13">
        <v>56</v>
      </c>
      <c r="H793" s="13">
        <v>106</v>
      </c>
      <c r="I793" s="11">
        <v>27252546.666666668</v>
      </c>
      <c r="J793" s="11">
        <v>24886080</v>
      </c>
      <c r="K793" s="11">
        <v>27252546.666666668</v>
      </c>
      <c r="L793" s="11">
        <v>24886080</v>
      </c>
      <c r="M793" s="11">
        <f t="shared" si="36"/>
        <v>21802037.333333336</v>
      </c>
      <c r="N793" s="11">
        <f t="shared" si="36"/>
        <v>19908864</v>
      </c>
      <c r="O793" s="93">
        <v>31340428.666666668</v>
      </c>
      <c r="P793" s="32">
        <v>0.15</v>
      </c>
      <c r="R793" s="2">
        <v>29220000</v>
      </c>
      <c r="S793" s="32"/>
      <c r="U793" s="3"/>
      <c r="V793" s="3"/>
      <c r="W793" s="3"/>
      <c r="X793" s="3"/>
    </row>
    <row r="794" spans="1:24" s="2" customFormat="1" ht="24" hidden="1" customHeight="1" x14ac:dyDescent="0.2">
      <c r="A794" s="8">
        <v>775</v>
      </c>
      <c r="B794" s="9" t="s">
        <v>713</v>
      </c>
      <c r="C794" s="9" t="s">
        <v>856</v>
      </c>
      <c r="D794" s="9" t="s">
        <v>919</v>
      </c>
      <c r="E794" s="10">
        <v>311530090030001</v>
      </c>
      <c r="F794" s="8">
        <v>98</v>
      </c>
      <c r="G794" s="8">
        <v>242</v>
      </c>
      <c r="H794" s="8">
        <v>340</v>
      </c>
      <c r="I794" s="11">
        <v>88916506.666666672</v>
      </c>
      <c r="J794" s="11">
        <v>80725120</v>
      </c>
      <c r="K794" s="12">
        <v>88916506.666666672</v>
      </c>
      <c r="L794" s="12">
        <v>80725120</v>
      </c>
      <c r="M794" s="12">
        <f t="shared" si="36"/>
        <v>71133205.333333343</v>
      </c>
      <c r="N794" s="12">
        <f t="shared" si="36"/>
        <v>64580096</v>
      </c>
      <c r="O794" s="93">
        <v>102253982.66666667</v>
      </c>
      <c r="P794" s="32">
        <v>0.15</v>
      </c>
      <c r="R794" s="2">
        <v>94230000</v>
      </c>
      <c r="S794" s="32"/>
      <c r="U794" s="3"/>
      <c r="V794" s="3"/>
      <c r="W794" s="3"/>
      <c r="X794" s="3"/>
    </row>
    <row r="795" spans="1:24" s="2" customFormat="1" ht="24" hidden="1" customHeight="1" x14ac:dyDescent="0.2">
      <c r="A795" s="13">
        <v>776</v>
      </c>
      <c r="B795" s="14" t="s">
        <v>713</v>
      </c>
      <c r="C795" s="14" t="s">
        <v>856</v>
      </c>
      <c r="D795" s="14" t="s">
        <v>920</v>
      </c>
      <c r="E795" s="15">
        <v>723320090030001</v>
      </c>
      <c r="F795" s="13">
        <v>40</v>
      </c>
      <c r="G795" s="13">
        <v>140</v>
      </c>
      <c r="H795" s="13">
        <v>180</v>
      </c>
      <c r="I795" s="11">
        <v>40632960</v>
      </c>
      <c r="J795" s="11">
        <v>36917280</v>
      </c>
      <c r="K795" s="11">
        <v>40632960</v>
      </c>
      <c r="L795" s="11">
        <v>36917280</v>
      </c>
      <c r="M795" s="11">
        <f t="shared" si="36"/>
        <v>32506368</v>
      </c>
      <c r="N795" s="11">
        <f t="shared" si="36"/>
        <v>29533824</v>
      </c>
      <c r="O795" s="93">
        <v>46727904</v>
      </c>
      <c r="P795" s="32">
        <v>0.15</v>
      </c>
      <c r="R795" s="2">
        <v>49980000</v>
      </c>
      <c r="S795" s="32"/>
      <c r="U795" s="3"/>
      <c r="V795" s="3"/>
      <c r="W795" s="3"/>
      <c r="X795" s="3"/>
    </row>
    <row r="796" spans="1:24" s="2" customFormat="1" ht="24" hidden="1" customHeight="1" x14ac:dyDescent="0.2">
      <c r="A796" s="8">
        <v>777</v>
      </c>
      <c r="B796" s="9" t="s">
        <v>713</v>
      </c>
      <c r="C796" s="9" t="s">
        <v>856</v>
      </c>
      <c r="D796" s="9" t="s">
        <v>921</v>
      </c>
      <c r="E796" s="10">
        <v>723320090080001</v>
      </c>
      <c r="F796" s="8">
        <v>68</v>
      </c>
      <c r="G796" s="8">
        <v>92</v>
      </c>
      <c r="H796" s="8">
        <v>160</v>
      </c>
      <c r="I796" s="11">
        <v>35593440</v>
      </c>
      <c r="J796" s="11">
        <v>32386000</v>
      </c>
      <c r="K796" s="12">
        <v>35593440</v>
      </c>
      <c r="L796" s="12">
        <v>32386000</v>
      </c>
      <c r="M796" s="12">
        <f t="shared" si="36"/>
        <v>28474752</v>
      </c>
      <c r="N796" s="12">
        <f t="shared" si="36"/>
        <v>25908800</v>
      </c>
      <c r="O796" s="93">
        <v>40932456</v>
      </c>
      <c r="P796" s="32">
        <v>0.15</v>
      </c>
      <c r="R796" s="2">
        <v>44160000</v>
      </c>
      <c r="S796" s="32"/>
      <c r="U796" s="3"/>
      <c r="V796" s="3"/>
      <c r="W796" s="3"/>
      <c r="X796" s="3"/>
    </row>
    <row r="797" spans="1:24" s="2" customFormat="1" ht="24" hidden="1" customHeight="1" x14ac:dyDescent="0.2">
      <c r="A797" s="13">
        <v>778</v>
      </c>
      <c r="B797" s="14" t="s">
        <v>713</v>
      </c>
      <c r="C797" s="14" t="s">
        <v>856</v>
      </c>
      <c r="D797" s="14" t="s">
        <v>922</v>
      </c>
      <c r="E797" s="15">
        <v>712720090170001</v>
      </c>
      <c r="F797" s="13">
        <v>43</v>
      </c>
      <c r="G797" s="13">
        <v>87</v>
      </c>
      <c r="H797" s="13">
        <v>130</v>
      </c>
      <c r="I797" s="11">
        <v>28956960</v>
      </c>
      <c r="J797" s="11">
        <v>26313840</v>
      </c>
      <c r="K797" s="11">
        <v>28956960</v>
      </c>
      <c r="L797" s="11">
        <v>26313840</v>
      </c>
      <c r="M797" s="11">
        <f t="shared" si="36"/>
        <v>23165568</v>
      </c>
      <c r="N797" s="11">
        <f t="shared" si="36"/>
        <v>21051072</v>
      </c>
      <c r="O797" s="93">
        <v>33300504</v>
      </c>
      <c r="P797" s="32">
        <v>0.15</v>
      </c>
      <c r="R797" s="2">
        <v>35980000</v>
      </c>
      <c r="S797" s="32"/>
      <c r="U797" s="3"/>
      <c r="V797" s="3"/>
      <c r="W797" s="3"/>
      <c r="X797" s="3"/>
    </row>
    <row r="798" spans="1:24" s="2" customFormat="1" ht="24" hidden="1" customHeight="1" x14ac:dyDescent="0.2">
      <c r="A798" s="8">
        <v>779</v>
      </c>
      <c r="B798" s="9" t="s">
        <v>713</v>
      </c>
      <c r="C798" s="9" t="s">
        <v>856</v>
      </c>
      <c r="D798" s="9" t="s">
        <v>923</v>
      </c>
      <c r="E798" s="10">
        <v>712720090090001</v>
      </c>
      <c r="F798" s="8">
        <v>78</v>
      </c>
      <c r="G798" s="8">
        <v>222</v>
      </c>
      <c r="H798" s="8">
        <v>300</v>
      </c>
      <c r="I798" s="11">
        <v>67676320</v>
      </c>
      <c r="J798" s="11">
        <v>61091653.333333336</v>
      </c>
      <c r="K798" s="12">
        <v>67676320</v>
      </c>
      <c r="L798" s="12">
        <v>61091653.333333336</v>
      </c>
      <c r="M798" s="12">
        <f t="shared" si="36"/>
        <v>54141056</v>
      </c>
      <c r="N798" s="12">
        <f t="shared" si="36"/>
        <v>48873322.666666672</v>
      </c>
      <c r="O798" s="93">
        <v>77827768</v>
      </c>
      <c r="P798" s="32">
        <v>0.15</v>
      </c>
      <c r="R798" s="2">
        <v>83210000</v>
      </c>
      <c r="S798" s="32"/>
      <c r="U798" s="3"/>
      <c r="V798" s="3"/>
      <c r="W798" s="3"/>
      <c r="X798" s="3"/>
    </row>
    <row r="799" spans="1:24" s="2" customFormat="1" ht="24" hidden="1" customHeight="1" x14ac:dyDescent="0.2">
      <c r="A799" s="13">
        <v>780</v>
      </c>
      <c r="B799" s="14" t="s">
        <v>713</v>
      </c>
      <c r="C799" s="14" t="s">
        <v>856</v>
      </c>
      <c r="D799" s="14" t="s">
        <v>924</v>
      </c>
      <c r="E799" s="15">
        <v>712620040160001</v>
      </c>
      <c r="F799" s="13">
        <v>31</v>
      </c>
      <c r="G799" s="13">
        <v>74</v>
      </c>
      <c r="H799" s="13">
        <v>105</v>
      </c>
      <c r="I799" s="11">
        <v>26297760</v>
      </c>
      <c r="J799" s="11">
        <v>22939600</v>
      </c>
      <c r="K799" s="11">
        <v>26297760</v>
      </c>
      <c r="L799" s="11">
        <v>22939600</v>
      </c>
      <c r="M799" s="11">
        <f t="shared" si="36"/>
        <v>21038208</v>
      </c>
      <c r="N799" s="11">
        <f t="shared" si="36"/>
        <v>18351680</v>
      </c>
      <c r="O799" s="93">
        <v>30242424</v>
      </c>
      <c r="P799" s="32">
        <v>0.15</v>
      </c>
      <c r="R799" s="2">
        <v>29090000</v>
      </c>
      <c r="S799" s="32"/>
      <c r="U799" s="3"/>
      <c r="V799" s="3"/>
      <c r="W799" s="3"/>
      <c r="X799" s="3"/>
    </row>
    <row r="800" spans="1:24" s="2" customFormat="1" ht="24" hidden="1" customHeight="1" x14ac:dyDescent="0.2">
      <c r="A800" s="8">
        <v>781</v>
      </c>
      <c r="B800" s="9" t="s">
        <v>713</v>
      </c>
      <c r="C800" s="9" t="s">
        <v>856</v>
      </c>
      <c r="D800" s="9" t="s">
        <v>925</v>
      </c>
      <c r="E800" s="10">
        <v>741220090010001</v>
      </c>
      <c r="F800" s="8">
        <v>90</v>
      </c>
      <c r="G800" s="8">
        <v>180</v>
      </c>
      <c r="H800" s="8">
        <v>270</v>
      </c>
      <c r="I800" s="11">
        <v>59889120</v>
      </c>
      <c r="J800" s="11">
        <v>54154080</v>
      </c>
      <c r="K800" s="12">
        <v>59889120</v>
      </c>
      <c r="L800" s="12">
        <v>54154080</v>
      </c>
      <c r="M800" s="12">
        <f t="shared" si="36"/>
        <v>47911296</v>
      </c>
      <c r="N800" s="12">
        <f t="shared" si="36"/>
        <v>43323264</v>
      </c>
      <c r="O800" s="93">
        <v>68872488</v>
      </c>
      <c r="P800" s="32">
        <v>0.15</v>
      </c>
      <c r="R800" s="2">
        <v>74730000</v>
      </c>
      <c r="S800" s="32"/>
      <c r="U800" s="3"/>
      <c r="V800" s="3"/>
      <c r="W800" s="3"/>
      <c r="X800" s="3"/>
    </row>
    <row r="801" spans="1:24" s="2" customFormat="1" ht="24" hidden="1" customHeight="1" x14ac:dyDescent="0.2">
      <c r="A801" s="13">
        <v>782</v>
      </c>
      <c r="B801" s="14" t="s">
        <v>713</v>
      </c>
      <c r="C801" s="14" t="s">
        <v>856</v>
      </c>
      <c r="D801" s="14" t="s">
        <v>926</v>
      </c>
      <c r="E801" s="15">
        <v>712720090100001</v>
      </c>
      <c r="F801" s="13">
        <v>78</v>
      </c>
      <c r="G801" s="13">
        <v>222</v>
      </c>
      <c r="H801" s="13">
        <v>300</v>
      </c>
      <c r="I801" s="11">
        <v>66502240</v>
      </c>
      <c r="J801" s="11">
        <v>60132613.333333336</v>
      </c>
      <c r="K801" s="11">
        <v>66502240</v>
      </c>
      <c r="L801" s="11">
        <v>60132613.333333336</v>
      </c>
      <c r="M801" s="11">
        <f t="shared" si="36"/>
        <v>53201792</v>
      </c>
      <c r="N801" s="11">
        <f t="shared" si="36"/>
        <v>48106090.666666672</v>
      </c>
      <c r="O801" s="93">
        <v>76477576</v>
      </c>
      <c r="P801" s="32">
        <v>0.15</v>
      </c>
      <c r="R801" s="2">
        <v>83210000</v>
      </c>
      <c r="S801" s="32"/>
      <c r="U801" s="3"/>
      <c r="V801" s="3"/>
      <c r="W801" s="3"/>
      <c r="X801" s="3"/>
    </row>
    <row r="802" spans="1:24" s="2" customFormat="1" ht="24" hidden="1" customHeight="1" x14ac:dyDescent="0.2">
      <c r="A802" s="8">
        <v>783</v>
      </c>
      <c r="B802" s="9" t="s">
        <v>713</v>
      </c>
      <c r="C802" s="9" t="s">
        <v>856</v>
      </c>
      <c r="D802" s="9" t="s">
        <v>927</v>
      </c>
      <c r="E802" s="10">
        <v>712620090010021</v>
      </c>
      <c r="F802" s="8">
        <v>17</v>
      </c>
      <c r="G802" s="8">
        <v>31</v>
      </c>
      <c r="H802" s="8">
        <v>48</v>
      </c>
      <c r="I802" s="11">
        <v>10974880</v>
      </c>
      <c r="J802" s="11">
        <v>9899173.333333334</v>
      </c>
      <c r="K802" s="12">
        <v>10974880</v>
      </c>
      <c r="L802" s="12">
        <v>9899173.333333334</v>
      </c>
      <c r="M802" s="12">
        <f t="shared" si="36"/>
        <v>8779904</v>
      </c>
      <c r="N802" s="12">
        <f t="shared" si="36"/>
        <v>7919338.6666666679</v>
      </c>
      <c r="O802" s="93">
        <v>12621112</v>
      </c>
      <c r="P802" s="32">
        <v>0.15</v>
      </c>
      <c r="R802" s="2">
        <v>13270000</v>
      </c>
      <c r="S802" s="32"/>
      <c r="U802" s="3"/>
      <c r="V802" s="3"/>
      <c r="W802" s="3"/>
      <c r="X802" s="3"/>
    </row>
    <row r="803" spans="1:24" s="2" customFormat="1" ht="24" hidden="1" customHeight="1" x14ac:dyDescent="0.2">
      <c r="A803" s="13">
        <v>784</v>
      </c>
      <c r="B803" s="14" t="s">
        <v>713</v>
      </c>
      <c r="C803" s="14" t="s">
        <v>856</v>
      </c>
      <c r="D803" s="14" t="s">
        <v>928</v>
      </c>
      <c r="E803" s="15">
        <v>712720090100051</v>
      </c>
      <c r="F803" s="13">
        <v>15</v>
      </c>
      <c r="G803" s="13">
        <v>25</v>
      </c>
      <c r="H803" s="13">
        <v>40</v>
      </c>
      <c r="I803" s="11">
        <v>10193760</v>
      </c>
      <c r="J803" s="11">
        <v>8666160</v>
      </c>
      <c r="K803" s="11">
        <v>10193760</v>
      </c>
      <c r="L803" s="11">
        <v>8666160</v>
      </c>
      <c r="M803" s="11">
        <f t="shared" si="36"/>
        <v>8155008</v>
      </c>
      <c r="N803" s="11">
        <f t="shared" si="36"/>
        <v>6932928</v>
      </c>
      <c r="O803" s="93">
        <v>11722824</v>
      </c>
      <c r="P803" s="32">
        <v>0.15</v>
      </c>
      <c r="R803" s="2">
        <v>11050000</v>
      </c>
      <c r="S803" s="32"/>
      <c r="U803" s="3"/>
      <c r="V803" s="3"/>
      <c r="W803" s="3"/>
      <c r="X803" s="3"/>
    </row>
    <row r="804" spans="1:24" s="2" customFormat="1" ht="24" hidden="1" customHeight="1" x14ac:dyDescent="0.2">
      <c r="A804" s="8">
        <v>785</v>
      </c>
      <c r="B804" s="9" t="s">
        <v>713</v>
      </c>
      <c r="C804" s="9" t="s">
        <v>856</v>
      </c>
      <c r="D804" s="9" t="s">
        <v>929</v>
      </c>
      <c r="E804" s="10">
        <v>712620090010031</v>
      </c>
      <c r="F804" s="8">
        <v>24</v>
      </c>
      <c r="G804" s="8">
        <v>76</v>
      </c>
      <c r="H804" s="8">
        <v>100</v>
      </c>
      <c r="I804" s="11">
        <v>25515600</v>
      </c>
      <c r="J804" s="11">
        <v>22082840</v>
      </c>
      <c r="K804" s="12">
        <v>25515600</v>
      </c>
      <c r="L804" s="12">
        <v>22082840</v>
      </c>
      <c r="M804" s="12">
        <f t="shared" si="36"/>
        <v>20412480</v>
      </c>
      <c r="N804" s="12">
        <f t="shared" si="36"/>
        <v>17666272</v>
      </c>
      <c r="O804" s="93">
        <v>29342940</v>
      </c>
      <c r="P804" s="32">
        <v>0.15</v>
      </c>
      <c r="R804" s="2">
        <v>27750000</v>
      </c>
      <c r="S804" s="32"/>
      <c r="U804" s="3"/>
      <c r="V804" s="3"/>
      <c r="W804" s="3"/>
      <c r="X804" s="3"/>
    </row>
    <row r="805" spans="1:24" s="2" customFormat="1" ht="24" hidden="1" customHeight="1" x14ac:dyDescent="0.2">
      <c r="A805" s="13">
        <v>786</v>
      </c>
      <c r="B805" s="14" t="s">
        <v>713</v>
      </c>
      <c r="C805" s="14" t="s">
        <v>856</v>
      </c>
      <c r="D805" s="14" t="s">
        <v>930</v>
      </c>
      <c r="E805" s="15">
        <v>712620090030021</v>
      </c>
      <c r="F805" s="13">
        <v>20</v>
      </c>
      <c r="G805" s="13">
        <v>16</v>
      </c>
      <c r="H805" s="13">
        <v>36</v>
      </c>
      <c r="I805" s="11">
        <v>8188800</v>
      </c>
      <c r="J805" s="11">
        <v>7463440</v>
      </c>
      <c r="K805" s="11">
        <v>8188800</v>
      </c>
      <c r="L805" s="11">
        <v>7463440</v>
      </c>
      <c r="M805" s="11">
        <f t="shared" si="36"/>
        <v>6551040</v>
      </c>
      <c r="N805" s="11">
        <f t="shared" si="36"/>
        <v>5970752</v>
      </c>
      <c r="O805" s="93">
        <v>9417120</v>
      </c>
      <c r="P805" s="32">
        <v>0.15</v>
      </c>
      <c r="R805" s="2">
        <v>9890000</v>
      </c>
      <c r="S805" s="32"/>
      <c r="U805" s="3"/>
      <c r="V805" s="3"/>
      <c r="W805" s="3"/>
      <c r="X805" s="3"/>
    </row>
    <row r="806" spans="1:24" s="2" customFormat="1" ht="24" hidden="1" customHeight="1" x14ac:dyDescent="0.2">
      <c r="A806" s="8">
        <v>787</v>
      </c>
      <c r="B806" s="9" t="s">
        <v>713</v>
      </c>
      <c r="C806" s="9" t="s">
        <v>856</v>
      </c>
      <c r="D806" s="9" t="s">
        <v>931</v>
      </c>
      <c r="E806" s="10">
        <v>311530090000091</v>
      </c>
      <c r="F806" s="8">
        <v>10</v>
      </c>
      <c r="G806" s="8">
        <v>20</v>
      </c>
      <c r="H806" s="8">
        <v>30</v>
      </c>
      <c r="I806" s="11">
        <v>8260253.333333333</v>
      </c>
      <c r="J806" s="11">
        <v>7533280</v>
      </c>
      <c r="K806" s="12">
        <v>8260253.333333333</v>
      </c>
      <c r="L806" s="12">
        <v>7533280</v>
      </c>
      <c r="M806" s="12">
        <f t="shared" si="36"/>
        <v>6608202.666666667</v>
      </c>
      <c r="N806" s="12">
        <f t="shared" si="36"/>
        <v>6026624</v>
      </c>
      <c r="O806" s="93">
        <v>9499291.3333333321</v>
      </c>
      <c r="P806" s="32">
        <v>0.15</v>
      </c>
      <c r="R806" s="2">
        <v>8300000</v>
      </c>
      <c r="S806" s="32"/>
      <c r="U806" s="3"/>
      <c r="V806" s="3"/>
      <c r="W806" s="3"/>
      <c r="X806" s="3"/>
    </row>
    <row r="807" spans="1:24" s="2" customFormat="1" ht="24" hidden="1" customHeight="1" x14ac:dyDescent="0.2">
      <c r="A807" s="13">
        <v>788</v>
      </c>
      <c r="B807" s="14" t="s">
        <v>713</v>
      </c>
      <c r="C807" s="14" t="s">
        <v>932</v>
      </c>
      <c r="D807" s="14" t="s">
        <v>933</v>
      </c>
      <c r="E807" s="15" t="s">
        <v>934</v>
      </c>
      <c r="F807" s="13">
        <v>68</v>
      </c>
      <c r="G807" s="13">
        <v>116</v>
      </c>
      <c r="H807" s="13">
        <v>184</v>
      </c>
      <c r="I807" s="11">
        <v>49537680</v>
      </c>
      <c r="J807" s="11">
        <v>43171400</v>
      </c>
      <c r="K807" s="11">
        <v>49537680</v>
      </c>
      <c r="L807" s="11">
        <v>43171400</v>
      </c>
      <c r="M807" s="11">
        <f t="shared" si="36"/>
        <v>39630144</v>
      </c>
      <c r="N807" s="11">
        <f t="shared" si="36"/>
        <v>34537120</v>
      </c>
      <c r="O807" s="93">
        <v>59445216</v>
      </c>
      <c r="P807" s="32">
        <v>0.2</v>
      </c>
      <c r="R807" s="2">
        <v>50870000</v>
      </c>
      <c r="S807" s="32"/>
      <c r="U807" s="3"/>
      <c r="V807" s="3"/>
      <c r="W807" s="3"/>
      <c r="X807" s="3"/>
    </row>
    <row r="808" spans="1:24" s="2" customFormat="1" ht="24" hidden="1" customHeight="1" x14ac:dyDescent="0.2">
      <c r="A808" s="8">
        <v>789</v>
      </c>
      <c r="B808" s="9" t="s">
        <v>713</v>
      </c>
      <c r="C808" s="9" t="s">
        <v>932</v>
      </c>
      <c r="D808" s="9" t="s">
        <v>935</v>
      </c>
      <c r="E808" s="10" t="s">
        <v>936</v>
      </c>
      <c r="F808" s="8">
        <v>43</v>
      </c>
      <c r="G808" s="8">
        <v>77</v>
      </c>
      <c r="H808" s="8">
        <v>120</v>
      </c>
      <c r="I808" s="11">
        <v>30923760</v>
      </c>
      <c r="J808" s="11">
        <v>26940760</v>
      </c>
      <c r="K808" s="12">
        <v>30923760</v>
      </c>
      <c r="L808" s="12">
        <v>26940760</v>
      </c>
      <c r="M808" s="12">
        <f t="shared" si="36"/>
        <v>24739008</v>
      </c>
      <c r="N808" s="12">
        <f t="shared" si="36"/>
        <v>21552608</v>
      </c>
      <c r="O808" s="93">
        <v>37108512</v>
      </c>
      <c r="P808" s="32">
        <v>0.2</v>
      </c>
      <c r="R808" s="2">
        <v>33190000</v>
      </c>
      <c r="S808" s="32"/>
      <c r="U808" s="3"/>
      <c r="V808" s="3"/>
      <c r="W808" s="3"/>
      <c r="X808" s="3"/>
    </row>
    <row r="809" spans="1:24" s="2" customFormat="1" ht="24" hidden="1" customHeight="1" x14ac:dyDescent="0.2">
      <c r="A809" s="13">
        <v>790</v>
      </c>
      <c r="B809" s="14" t="s">
        <v>713</v>
      </c>
      <c r="C809" s="14" t="s">
        <v>932</v>
      </c>
      <c r="D809" s="14" t="s">
        <v>937</v>
      </c>
      <c r="E809" s="15" t="s">
        <v>938</v>
      </c>
      <c r="F809" s="13">
        <v>40</v>
      </c>
      <c r="G809" s="13">
        <v>60</v>
      </c>
      <c r="H809" s="13">
        <v>100</v>
      </c>
      <c r="I809" s="11">
        <v>25996560</v>
      </c>
      <c r="J809" s="11">
        <v>22587800</v>
      </c>
      <c r="K809" s="11">
        <v>25996560</v>
      </c>
      <c r="L809" s="11">
        <v>22587800</v>
      </c>
      <c r="M809" s="11">
        <f t="shared" si="36"/>
        <v>20797248</v>
      </c>
      <c r="N809" s="11">
        <f t="shared" si="36"/>
        <v>18070240</v>
      </c>
      <c r="O809" s="93">
        <v>31195872</v>
      </c>
      <c r="P809" s="32">
        <v>0.2</v>
      </c>
      <c r="R809" s="2">
        <v>27620000</v>
      </c>
      <c r="S809" s="32"/>
      <c r="U809" s="3"/>
      <c r="V809" s="3"/>
      <c r="W809" s="3"/>
      <c r="X809" s="3"/>
    </row>
    <row r="810" spans="1:24" s="2" customFormat="1" ht="24" hidden="1" customHeight="1" x14ac:dyDescent="0.2">
      <c r="A810" s="8">
        <v>791</v>
      </c>
      <c r="B810" s="9" t="s">
        <v>713</v>
      </c>
      <c r="C810" s="9" t="s">
        <v>932</v>
      </c>
      <c r="D810" s="9" t="s">
        <v>939</v>
      </c>
      <c r="E810" s="10">
        <v>311730110070011</v>
      </c>
      <c r="F810" s="8">
        <v>68</v>
      </c>
      <c r="G810" s="8">
        <v>116</v>
      </c>
      <c r="H810" s="8">
        <v>184</v>
      </c>
      <c r="I810" s="11">
        <v>56903040</v>
      </c>
      <c r="J810" s="11">
        <v>49406640</v>
      </c>
      <c r="K810" s="12">
        <v>56903040</v>
      </c>
      <c r="L810" s="12">
        <v>49406640</v>
      </c>
      <c r="M810" s="12">
        <f t="shared" si="36"/>
        <v>45522432</v>
      </c>
      <c r="N810" s="12">
        <f t="shared" si="36"/>
        <v>39525312</v>
      </c>
      <c r="O810" s="93">
        <v>68283648</v>
      </c>
      <c r="P810" s="32">
        <v>0.2</v>
      </c>
      <c r="R810" s="2">
        <v>50870000</v>
      </c>
      <c r="S810" s="32"/>
      <c r="U810" s="3"/>
      <c r="V810" s="3"/>
      <c r="W810" s="3"/>
      <c r="X810" s="3"/>
    </row>
    <row r="811" spans="1:24" s="2" customFormat="1" ht="24" hidden="1" customHeight="1" x14ac:dyDescent="0.2">
      <c r="A811" s="13">
        <v>792</v>
      </c>
      <c r="B811" s="14" t="s">
        <v>713</v>
      </c>
      <c r="C811" s="14" t="s">
        <v>932</v>
      </c>
      <c r="D811" s="14" t="s">
        <v>940</v>
      </c>
      <c r="E811" s="15">
        <v>311730110070051</v>
      </c>
      <c r="F811" s="13">
        <v>40</v>
      </c>
      <c r="G811" s="13">
        <v>92</v>
      </c>
      <c r="H811" s="13">
        <v>132</v>
      </c>
      <c r="I811" s="11">
        <v>36447226.666666664</v>
      </c>
      <c r="J811" s="11">
        <v>33175200</v>
      </c>
      <c r="K811" s="11">
        <v>36447226.666666664</v>
      </c>
      <c r="L811" s="11">
        <v>33175200</v>
      </c>
      <c r="M811" s="11">
        <f t="shared" si="36"/>
        <v>29157781.333333332</v>
      </c>
      <c r="N811" s="11">
        <f t="shared" si="36"/>
        <v>26540160</v>
      </c>
      <c r="O811" s="93">
        <v>43736672</v>
      </c>
      <c r="P811" s="32">
        <v>0.2</v>
      </c>
      <c r="R811" s="2">
        <v>36560000</v>
      </c>
      <c r="S811" s="32"/>
      <c r="U811" s="3"/>
      <c r="V811" s="3"/>
      <c r="W811" s="3"/>
      <c r="X811" s="3"/>
    </row>
    <row r="812" spans="1:24" s="2" customFormat="1" ht="24" hidden="1" customHeight="1" x14ac:dyDescent="0.2">
      <c r="A812" s="8">
        <v>793</v>
      </c>
      <c r="B812" s="9" t="s">
        <v>713</v>
      </c>
      <c r="C812" s="9" t="s">
        <v>932</v>
      </c>
      <c r="D812" s="9" t="s">
        <v>941</v>
      </c>
      <c r="E812" s="10">
        <v>311730110070031</v>
      </c>
      <c r="F812" s="8">
        <v>43</v>
      </c>
      <c r="G812" s="8">
        <v>77</v>
      </c>
      <c r="H812" s="8">
        <v>120</v>
      </c>
      <c r="I812" s="11">
        <v>35834500</v>
      </c>
      <c r="J812" s="11">
        <v>31720080</v>
      </c>
      <c r="K812" s="12">
        <v>35834500</v>
      </c>
      <c r="L812" s="12">
        <v>31720080</v>
      </c>
      <c r="M812" s="12">
        <f t="shared" si="36"/>
        <v>28667600</v>
      </c>
      <c r="N812" s="12">
        <f t="shared" si="36"/>
        <v>25376064</v>
      </c>
      <c r="O812" s="93">
        <v>43001400</v>
      </c>
      <c r="P812" s="32">
        <v>0.2</v>
      </c>
      <c r="R812" s="2">
        <v>33190000</v>
      </c>
      <c r="S812" s="32"/>
      <c r="U812" s="3"/>
      <c r="V812" s="3"/>
      <c r="W812" s="3"/>
      <c r="X812" s="3"/>
    </row>
    <row r="813" spans="1:24" s="2" customFormat="1" ht="24" hidden="1" customHeight="1" x14ac:dyDescent="0.2">
      <c r="A813" s="13">
        <v>794</v>
      </c>
      <c r="B813" s="14" t="s">
        <v>713</v>
      </c>
      <c r="C813" s="14" t="s">
        <v>932</v>
      </c>
      <c r="D813" s="14" t="s">
        <v>942</v>
      </c>
      <c r="E813" s="15">
        <v>311730110070041</v>
      </c>
      <c r="F813" s="13">
        <v>40</v>
      </c>
      <c r="G813" s="13">
        <v>60</v>
      </c>
      <c r="H813" s="13">
        <v>100</v>
      </c>
      <c r="I813" s="11">
        <v>29457980</v>
      </c>
      <c r="J813" s="11">
        <v>25885680</v>
      </c>
      <c r="K813" s="11">
        <v>29457980</v>
      </c>
      <c r="L813" s="11">
        <v>25885680</v>
      </c>
      <c r="M813" s="11">
        <f t="shared" si="36"/>
        <v>23566384</v>
      </c>
      <c r="N813" s="11">
        <f t="shared" si="36"/>
        <v>20708544</v>
      </c>
      <c r="O813" s="93">
        <v>35349576</v>
      </c>
      <c r="P813" s="32">
        <v>0.2</v>
      </c>
      <c r="R813" s="2">
        <v>27620000</v>
      </c>
      <c r="S813" s="32"/>
      <c r="U813" s="3"/>
      <c r="V813" s="3"/>
      <c r="W813" s="3"/>
      <c r="X813" s="3"/>
    </row>
    <row r="814" spans="1:24" s="2" customFormat="1" ht="24" hidden="1" customHeight="1" x14ac:dyDescent="0.2">
      <c r="A814" s="8">
        <v>795</v>
      </c>
      <c r="B814" s="9" t="s">
        <v>713</v>
      </c>
      <c r="C814" s="9" t="s">
        <v>932</v>
      </c>
      <c r="D814" s="9" t="s">
        <v>943</v>
      </c>
      <c r="E814" s="10">
        <v>311730110090001</v>
      </c>
      <c r="F814" s="8">
        <v>58</v>
      </c>
      <c r="G814" s="8">
        <v>97</v>
      </c>
      <c r="H814" s="8">
        <v>155</v>
      </c>
      <c r="I814" s="11">
        <v>41068320</v>
      </c>
      <c r="J814" s="11">
        <v>37581760</v>
      </c>
      <c r="K814" s="12">
        <v>41068320</v>
      </c>
      <c r="L814" s="12">
        <v>37581760</v>
      </c>
      <c r="M814" s="12">
        <f t="shared" si="36"/>
        <v>32854656</v>
      </c>
      <c r="N814" s="12">
        <f t="shared" si="36"/>
        <v>30065408</v>
      </c>
      <c r="O814" s="93">
        <v>49281984</v>
      </c>
      <c r="P814" s="32">
        <v>0.2</v>
      </c>
      <c r="R814" s="2">
        <v>42850000</v>
      </c>
      <c r="S814" s="32"/>
      <c r="U814" s="3"/>
      <c r="V814" s="3"/>
      <c r="W814" s="3"/>
      <c r="X814" s="3"/>
    </row>
    <row r="815" spans="1:24" s="2" customFormat="1" ht="24" hidden="1" customHeight="1" x14ac:dyDescent="0.2">
      <c r="A815" s="13">
        <v>796</v>
      </c>
      <c r="B815" s="14" t="s">
        <v>713</v>
      </c>
      <c r="C815" s="14" t="s">
        <v>932</v>
      </c>
      <c r="D815" s="14" t="s">
        <v>944</v>
      </c>
      <c r="E815" s="15">
        <v>311730110080001</v>
      </c>
      <c r="F815" s="13">
        <v>79</v>
      </c>
      <c r="G815" s="13">
        <v>127</v>
      </c>
      <c r="H815" s="13">
        <v>206</v>
      </c>
      <c r="I815" s="11">
        <v>54586626.666666664</v>
      </c>
      <c r="J815" s="11">
        <v>49912320</v>
      </c>
      <c r="K815" s="11">
        <v>54586626.666666664</v>
      </c>
      <c r="L815" s="11">
        <v>49912320</v>
      </c>
      <c r="M815" s="11">
        <f t="shared" si="36"/>
        <v>43669301.333333336</v>
      </c>
      <c r="N815" s="11">
        <f t="shared" si="36"/>
        <v>39929856</v>
      </c>
      <c r="O815" s="93">
        <v>65503952</v>
      </c>
      <c r="P815" s="32">
        <v>0.2</v>
      </c>
      <c r="R815" s="2">
        <v>56930000</v>
      </c>
      <c r="S815" s="32"/>
      <c r="U815" s="3"/>
      <c r="V815" s="3"/>
      <c r="W815" s="3"/>
      <c r="X815" s="3"/>
    </row>
    <row r="816" spans="1:24" s="2" customFormat="1" ht="24" hidden="1" customHeight="1" x14ac:dyDescent="0.2">
      <c r="A816" s="8">
        <v>797</v>
      </c>
      <c r="B816" s="9" t="s">
        <v>713</v>
      </c>
      <c r="C816" s="9" t="s">
        <v>932</v>
      </c>
      <c r="D816" s="9" t="s">
        <v>945</v>
      </c>
      <c r="E816" s="10">
        <v>311730110070001</v>
      </c>
      <c r="F816" s="8">
        <v>84</v>
      </c>
      <c r="G816" s="8">
        <v>126</v>
      </c>
      <c r="H816" s="8">
        <v>210</v>
      </c>
      <c r="I816" s="11">
        <v>55647013.333333336</v>
      </c>
      <c r="J816" s="11">
        <v>49916640</v>
      </c>
      <c r="K816" s="12">
        <v>55647013.333333336</v>
      </c>
      <c r="L816" s="12">
        <v>49916640</v>
      </c>
      <c r="M816" s="12">
        <f t="shared" si="36"/>
        <v>44517610.666666672</v>
      </c>
      <c r="N816" s="12">
        <f t="shared" si="36"/>
        <v>39933312</v>
      </c>
      <c r="O816" s="93">
        <v>66776416</v>
      </c>
      <c r="P816" s="32">
        <v>0.2</v>
      </c>
      <c r="R816" s="2">
        <v>58010000</v>
      </c>
      <c r="S816" s="32"/>
      <c r="U816" s="3"/>
      <c r="V816" s="3"/>
      <c r="W816" s="3"/>
      <c r="X816" s="3"/>
    </row>
    <row r="817" spans="1:24" s="2" customFormat="1" ht="24" hidden="1" customHeight="1" x14ac:dyDescent="0.2">
      <c r="A817" s="13">
        <v>798</v>
      </c>
      <c r="B817" s="14" t="s">
        <v>713</v>
      </c>
      <c r="C817" s="14" t="s">
        <v>932</v>
      </c>
      <c r="D817" s="14" t="s">
        <v>946</v>
      </c>
      <c r="E817" s="15">
        <v>311730110070061</v>
      </c>
      <c r="F817" s="13">
        <v>45</v>
      </c>
      <c r="G817" s="13">
        <v>82</v>
      </c>
      <c r="H817" s="13">
        <v>127</v>
      </c>
      <c r="I817" s="11">
        <v>38334040</v>
      </c>
      <c r="J817" s="11">
        <v>33348000</v>
      </c>
      <c r="K817" s="11">
        <v>38334040</v>
      </c>
      <c r="L817" s="11">
        <v>33348000</v>
      </c>
      <c r="M817" s="11">
        <f t="shared" si="36"/>
        <v>30667232</v>
      </c>
      <c r="N817" s="11">
        <f t="shared" si="36"/>
        <v>26678400</v>
      </c>
      <c r="O817" s="93">
        <v>46000848</v>
      </c>
      <c r="P817" s="32">
        <v>0.2</v>
      </c>
      <c r="R817" s="2">
        <v>35130000</v>
      </c>
      <c r="S817" s="32"/>
      <c r="U817" s="3"/>
      <c r="V817" s="3"/>
      <c r="W817" s="3"/>
      <c r="X817" s="3"/>
    </row>
    <row r="818" spans="1:24" s="2" customFormat="1" ht="24" hidden="1" customHeight="1" x14ac:dyDescent="0.2">
      <c r="A818" s="8">
        <v>799</v>
      </c>
      <c r="B818" s="9" t="s">
        <v>713</v>
      </c>
      <c r="C818" s="9" t="s">
        <v>932</v>
      </c>
      <c r="D818" s="9" t="s">
        <v>947</v>
      </c>
      <c r="E818" s="10">
        <v>721220110030001</v>
      </c>
      <c r="F818" s="8">
        <v>50</v>
      </c>
      <c r="G818" s="8">
        <v>130</v>
      </c>
      <c r="H818" s="8">
        <v>180</v>
      </c>
      <c r="I818" s="11">
        <v>41923200</v>
      </c>
      <c r="J818" s="11">
        <v>37827760</v>
      </c>
      <c r="K818" s="12">
        <v>41923200</v>
      </c>
      <c r="L818" s="12">
        <v>37827760</v>
      </c>
      <c r="M818" s="12">
        <f t="shared" si="36"/>
        <v>33538560</v>
      </c>
      <c r="N818" s="12">
        <f t="shared" si="36"/>
        <v>30262208</v>
      </c>
      <c r="O818" s="93">
        <v>50307840</v>
      </c>
      <c r="P818" s="32">
        <v>0.2</v>
      </c>
      <c r="R818" s="2">
        <v>49900000</v>
      </c>
      <c r="S818" s="32"/>
      <c r="U818" s="3"/>
      <c r="V818" s="3"/>
      <c r="W818" s="3"/>
      <c r="X818" s="3"/>
    </row>
    <row r="819" spans="1:24" s="2" customFormat="1" ht="24" hidden="1" customHeight="1" x14ac:dyDescent="0.2">
      <c r="A819" s="13">
        <v>800</v>
      </c>
      <c r="B819" s="14" t="s">
        <v>713</v>
      </c>
      <c r="C819" s="14" t="s">
        <v>932</v>
      </c>
      <c r="D819" s="14" t="s">
        <v>948</v>
      </c>
      <c r="E819" s="15">
        <v>721220110110001</v>
      </c>
      <c r="F819" s="13">
        <v>115</v>
      </c>
      <c r="G819" s="13">
        <v>492</v>
      </c>
      <c r="H819" s="13">
        <v>607</v>
      </c>
      <c r="I819" s="11">
        <v>134113280</v>
      </c>
      <c r="J819" s="11">
        <v>122796666.66666667</v>
      </c>
      <c r="K819" s="11">
        <v>134113280</v>
      </c>
      <c r="L819" s="11">
        <v>122796666.66666667</v>
      </c>
      <c r="M819" s="11">
        <f t="shared" si="36"/>
        <v>107290624</v>
      </c>
      <c r="N819" s="11">
        <f t="shared" si="36"/>
        <v>98237333.333333343</v>
      </c>
      <c r="O819" s="93">
        <v>160935936</v>
      </c>
      <c r="P819" s="32">
        <v>0.2</v>
      </c>
      <c r="R819" s="2">
        <v>168710000</v>
      </c>
      <c r="S819" s="32"/>
      <c r="U819" s="3"/>
      <c r="V819" s="3"/>
      <c r="W819" s="3"/>
      <c r="X819" s="3"/>
    </row>
    <row r="820" spans="1:24" s="2" customFormat="1" ht="24" hidden="1" customHeight="1" x14ac:dyDescent="0.2">
      <c r="A820" s="8">
        <v>801</v>
      </c>
      <c r="B820" s="9" t="s">
        <v>713</v>
      </c>
      <c r="C820" s="9" t="s">
        <v>932</v>
      </c>
      <c r="D820" s="9" t="s">
        <v>949</v>
      </c>
      <c r="E820" s="10">
        <v>721220110160001</v>
      </c>
      <c r="F820" s="8">
        <v>120</v>
      </c>
      <c r="G820" s="8">
        <v>463</v>
      </c>
      <c r="H820" s="8">
        <v>583</v>
      </c>
      <c r="I820" s="11">
        <v>131693600</v>
      </c>
      <c r="J820" s="11">
        <v>118892346.66666667</v>
      </c>
      <c r="K820" s="12">
        <v>131693600</v>
      </c>
      <c r="L820" s="12">
        <v>118892346.66666667</v>
      </c>
      <c r="M820" s="12">
        <f t="shared" si="36"/>
        <v>105354880</v>
      </c>
      <c r="N820" s="12">
        <f t="shared" si="36"/>
        <v>95113877.333333343</v>
      </c>
      <c r="O820" s="93">
        <v>158032320</v>
      </c>
      <c r="P820" s="32">
        <v>0.2</v>
      </c>
      <c r="R820" s="2">
        <v>161960000</v>
      </c>
      <c r="S820" s="32"/>
      <c r="U820" s="3"/>
      <c r="V820" s="3"/>
      <c r="W820" s="3"/>
      <c r="X820" s="3"/>
    </row>
    <row r="821" spans="1:24" s="2" customFormat="1" ht="24" hidden="1" customHeight="1" x14ac:dyDescent="0.2">
      <c r="A821" s="13">
        <v>802</v>
      </c>
      <c r="B821" s="14" t="s">
        <v>713</v>
      </c>
      <c r="C821" s="14" t="s">
        <v>932</v>
      </c>
      <c r="D821" s="14" t="s">
        <v>950</v>
      </c>
      <c r="E821" s="15">
        <v>721220110020001</v>
      </c>
      <c r="F821" s="13">
        <v>42</v>
      </c>
      <c r="G821" s="13">
        <v>236</v>
      </c>
      <c r="H821" s="13">
        <v>278</v>
      </c>
      <c r="I821" s="11">
        <v>63615040</v>
      </c>
      <c r="J821" s="11">
        <v>58565653.333333336</v>
      </c>
      <c r="K821" s="11">
        <v>63615040</v>
      </c>
      <c r="L821" s="11">
        <v>58565653.333333336</v>
      </c>
      <c r="M821" s="11">
        <f t="shared" si="36"/>
        <v>50892032</v>
      </c>
      <c r="N821" s="11">
        <f t="shared" si="36"/>
        <v>46852522.666666672</v>
      </c>
      <c r="O821" s="93">
        <v>76338048</v>
      </c>
      <c r="P821" s="32">
        <v>0.2</v>
      </c>
      <c r="R821" s="2">
        <v>77350000</v>
      </c>
      <c r="S821" s="32"/>
      <c r="U821" s="3"/>
      <c r="V821" s="3"/>
      <c r="W821" s="3"/>
      <c r="X821" s="3"/>
    </row>
    <row r="822" spans="1:24" s="2" customFormat="1" ht="24" hidden="1" customHeight="1" x14ac:dyDescent="0.2">
      <c r="A822" s="8">
        <v>803</v>
      </c>
      <c r="B822" s="9" t="s">
        <v>713</v>
      </c>
      <c r="C822" s="9" t="s">
        <v>932</v>
      </c>
      <c r="D822" s="9" t="s">
        <v>951</v>
      </c>
      <c r="E822" s="10" t="s">
        <v>952</v>
      </c>
      <c r="F822" s="8">
        <v>42</v>
      </c>
      <c r="G822" s="8">
        <v>236</v>
      </c>
      <c r="H822" s="8">
        <v>278</v>
      </c>
      <c r="I822" s="11">
        <v>69565920</v>
      </c>
      <c r="J822" s="11">
        <v>61004000</v>
      </c>
      <c r="K822" s="12">
        <v>69565920</v>
      </c>
      <c r="L822" s="12">
        <v>61004000</v>
      </c>
      <c r="M822" s="12">
        <f t="shared" si="36"/>
        <v>55652736</v>
      </c>
      <c r="N822" s="12">
        <f t="shared" si="36"/>
        <v>48803200</v>
      </c>
      <c r="O822" s="93">
        <v>83479104</v>
      </c>
      <c r="P822" s="32">
        <v>0.2</v>
      </c>
      <c r="R822" s="2">
        <v>77350000</v>
      </c>
      <c r="S822" s="32"/>
      <c r="U822" s="3"/>
      <c r="V822" s="3"/>
      <c r="W822" s="3"/>
      <c r="X822" s="3"/>
    </row>
    <row r="823" spans="1:24" s="2" customFormat="1" ht="24" hidden="1" customHeight="1" x14ac:dyDescent="0.2">
      <c r="A823" s="13">
        <v>804</v>
      </c>
      <c r="B823" s="14" t="s">
        <v>713</v>
      </c>
      <c r="C823" s="14" t="s">
        <v>932</v>
      </c>
      <c r="D823" s="14" t="s">
        <v>953</v>
      </c>
      <c r="E823" s="15">
        <v>721220110010001</v>
      </c>
      <c r="F823" s="13">
        <v>70</v>
      </c>
      <c r="G823" s="13">
        <v>468</v>
      </c>
      <c r="H823" s="13">
        <v>538</v>
      </c>
      <c r="I823" s="11">
        <v>118506400</v>
      </c>
      <c r="J823" s="11">
        <v>108500533.33333333</v>
      </c>
      <c r="K823" s="11">
        <v>118506400</v>
      </c>
      <c r="L823" s="11">
        <v>108500533.33333333</v>
      </c>
      <c r="M823" s="11">
        <f t="shared" si="36"/>
        <v>94805120</v>
      </c>
      <c r="N823" s="11">
        <f t="shared" si="36"/>
        <v>86800426.666666672</v>
      </c>
      <c r="O823" s="93">
        <v>142207680</v>
      </c>
      <c r="P823" s="32">
        <v>0.2</v>
      </c>
      <c r="R823" s="2">
        <v>149790000</v>
      </c>
      <c r="S823" s="32"/>
      <c r="U823" s="3"/>
      <c r="V823" s="3"/>
      <c r="W823" s="3"/>
      <c r="X823" s="3"/>
    </row>
    <row r="824" spans="1:24" s="2" customFormat="1" ht="24" hidden="1" customHeight="1" x14ac:dyDescent="0.2">
      <c r="A824" s="8">
        <v>805</v>
      </c>
      <c r="B824" s="9" t="s">
        <v>713</v>
      </c>
      <c r="C824" s="9" t="s">
        <v>932</v>
      </c>
      <c r="D824" s="9" t="s">
        <v>954</v>
      </c>
      <c r="E824" s="10" t="s">
        <v>955</v>
      </c>
      <c r="F824" s="8">
        <v>70</v>
      </c>
      <c r="G824" s="8">
        <v>468</v>
      </c>
      <c r="H824" s="8">
        <v>538</v>
      </c>
      <c r="I824" s="11">
        <v>128729760</v>
      </c>
      <c r="J824" s="11">
        <v>113166560</v>
      </c>
      <c r="K824" s="12">
        <v>128729760</v>
      </c>
      <c r="L824" s="12">
        <v>113166560</v>
      </c>
      <c r="M824" s="12">
        <f t="shared" si="36"/>
        <v>102983808</v>
      </c>
      <c r="N824" s="12">
        <f t="shared" si="36"/>
        <v>90533248</v>
      </c>
      <c r="O824" s="93">
        <v>154475712</v>
      </c>
      <c r="P824" s="32">
        <v>0.2</v>
      </c>
      <c r="R824" s="2">
        <v>149790000</v>
      </c>
      <c r="S824" s="32"/>
      <c r="U824" s="3"/>
      <c r="V824" s="3"/>
      <c r="W824" s="3"/>
      <c r="X824" s="3"/>
    </row>
    <row r="825" spans="1:24" s="2" customFormat="1" ht="24" hidden="1" customHeight="1" x14ac:dyDescent="0.2">
      <c r="A825" s="13">
        <v>806</v>
      </c>
      <c r="B825" s="14" t="s">
        <v>713</v>
      </c>
      <c r="C825" s="14" t="s">
        <v>932</v>
      </c>
      <c r="D825" s="14" t="s">
        <v>956</v>
      </c>
      <c r="E825" s="15" t="s">
        <v>957</v>
      </c>
      <c r="F825" s="13">
        <v>64</v>
      </c>
      <c r="G825" s="13">
        <v>496</v>
      </c>
      <c r="H825" s="13">
        <v>560</v>
      </c>
      <c r="I825" s="11">
        <v>134423760</v>
      </c>
      <c r="J825" s="11">
        <v>118066120</v>
      </c>
      <c r="K825" s="11">
        <v>134423760</v>
      </c>
      <c r="L825" s="11">
        <v>118066120</v>
      </c>
      <c r="M825" s="11">
        <f t="shared" si="36"/>
        <v>107539008</v>
      </c>
      <c r="N825" s="11">
        <f t="shared" si="36"/>
        <v>94452896</v>
      </c>
      <c r="O825" s="93">
        <v>161308512</v>
      </c>
      <c r="P825" s="32">
        <v>0.2</v>
      </c>
      <c r="R825" s="2">
        <v>155990000</v>
      </c>
      <c r="S825" s="32"/>
      <c r="U825" s="3"/>
      <c r="V825" s="3"/>
      <c r="W825" s="3"/>
      <c r="X825" s="3"/>
    </row>
    <row r="826" spans="1:24" s="2" customFormat="1" ht="24" hidden="1" customHeight="1" x14ac:dyDescent="0.2">
      <c r="A826" s="8">
        <v>807</v>
      </c>
      <c r="B826" s="9" t="s">
        <v>713</v>
      </c>
      <c r="C826" s="9" t="s">
        <v>932</v>
      </c>
      <c r="D826" s="9" t="s">
        <v>958</v>
      </c>
      <c r="E826" s="10" t="s">
        <v>959</v>
      </c>
      <c r="F826" s="8">
        <v>34</v>
      </c>
      <c r="G826" s="8">
        <v>286</v>
      </c>
      <c r="H826" s="8">
        <v>320</v>
      </c>
      <c r="I826" s="11">
        <v>79600080</v>
      </c>
      <c r="J826" s="11">
        <v>69913480</v>
      </c>
      <c r="K826" s="12">
        <v>79600080</v>
      </c>
      <c r="L826" s="12">
        <v>69913480</v>
      </c>
      <c r="M826" s="12">
        <f t="shared" si="36"/>
        <v>63680064</v>
      </c>
      <c r="N826" s="12">
        <f t="shared" si="36"/>
        <v>55930784</v>
      </c>
      <c r="O826" s="93">
        <v>95520096</v>
      </c>
      <c r="P826" s="32">
        <v>0.2</v>
      </c>
      <c r="R826" s="2">
        <v>89160000</v>
      </c>
      <c r="S826" s="32"/>
      <c r="U826" s="3"/>
      <c r="V826" s="3"/>
      <c r="W826" s="3"/>
      <c r="X826" s="3"/>
    </row>
    <row r="827" spans="1:24" s="2" customFormat="1" ht="24" hidden="1" customHeight="1" x14ac:dyDescent="0.2">
      <c r="A827" s="13">
        <v>808</v>
      </c>
      <c r="B827" s="14" t="s">
        <v>713</v>
      </c>
      <c r="C827" s="14" t="s">
        <v>932</v>
      </c>
      <c r="D827" s="14" t="s">
        <v>960</v>
      </c>
      <c r="E827" s="15">
        <v>721220110120001</v>
      </c>
      <c r="F827" s="13">
        <v>96</v>
      </c>
      <c r="G827" s="13">
        <v>400</v>
      </c>
      <c r="H827" s="13">
        <v>496</v>
      </c>
      <c r="I827" s="11">
        <v>110492640</v>
      </c>
      <c r="J827" s="11">
        <v>101019360</v>
      </c>
      <c r="K827" s="11">
        <v>110492640</v>
      </c>
      <c r="L827" s="11">
        <v>101019360</v>
      </c>
      <c r="M827" s="11">
        <f t="shared" si="36"/>
        <v>88394112</v>
      </c>
      <c r="N827" s="11">
        <f t="shared" si="36"/>
        <v>80815488</v>
      </c>
      <c r="O827" s="93">
        <v>132591168</v>
      </c>
      <c r="P827" s="32">
        <v>0.2</v>
      </c>
      <c r="R827" s="2">
        <v>137840000</v>
      </c>
      <c r="S827" s="32"/>
      <c r="U827" s="3"/>
      <c r="V827" s="3"/>
      <c r="W827" s="3"/>
      <c r="X827" s="3"/>
    </row>
    <row r="828" spans="1:24" s="2" customFormat="1" ht="24" hidden="1" customHeight="1" x14ac:dyDescent="0.2">
      <c r="A828" s="8">
        <v>809</v>
      </c>
      <c r="B828" s="9" t="s">
        <v>713</v>
      </c>
      <c r="C828" s="9" t="s">
        <v>932</v>
      </c>
      <c r="D828" s="9" t="s">
        <v>961</v>
      </c>
      <c r="E828" s="10">
        <v>721220110130001</v>
      </c>
      <c r="F828" s="8">
        <v>45</v>
      </c>
      <c r="G828" s="8">
        <v>260</v>
      </c>
      <c r="H828" s="8">
        <v>305</v>
      </c>
      <c r="I828" s="11">
        <v>70091040</v>
      </c>
      <c r="J828" s="11">
        <v>63945520</v>
      </c>
      <c r="K828" s="12">
        <v>70091040</v>
      </c>
      <c r="L828" s="12">
        <v>63945520</v>
      </c>
      <c r="M828" s="12">
        <f t="shared" si="36"/>
        <v>56072832</v>
      </c>
      <c r="N828" s="12">
        <f t="shared" si="36"/>
        <v>51156416</v>
      </c>
      <c r="O828" s="93">
        <v>84109248</v>
      </c>
      <c r="P828" s="32">
        <v>0.2</v>
      </c>
      <c r="R828" s="2">
        <v>84870000</v>
      </c>
      <c r="S828" s="32"/>
      <c r="U828" s="3"/>
      <c r="V828" s="3"/>
      <c r="W828" s="3"/>
      <c r="X828" s="3"/>
    </row>
    <row r="829" spans="1:24" s="2" customFormat="1" ht="24" hidden="1" customHeight="1" x14ac:dyDescent="0.2">
      <c r="A829" s="13">
        <v>810</v>
      </c>
      <c r="B829" s="14" t="s">
        <v>713</v>
      </c>
      <c r="C829" s="14" t="s">
        <v>932</v>
      </c>
      <c r="D829" s="14" t="s">
        <v>962</v>
      </c>
      <c r="E829" s="15" t="s">
        <v>963</v>
      </c>
      <c r="F829" s="13">
        <v>64</v>
      </c>
      <c r="G829" s="13">
        <v>224</v>
      </c>
      <c r="H829" s="13">
        <v>288</v>
      </c>
      <c r="I829" s="11">
        <v>72534000</v>
      </c>
      <c r="J829" s="11">
        <v>62622280</v>
      </c>
      <c r="K829" s="11">
        <v>72534000</v>
      </c>
      <c r="L829" s="11">
        <v>62622280</v>
      </c>
      <c r="M829" s="11">
        <f t="shared" si="36"/>
        <v>58027200</v>
      </c>
      <c r="N829" s="11">
        <f t="shared" si="36"/>
        <v>50097824</v>
      </c>
      <c r="O829" s="93">
        <v>87040800</v>
      </c>
      <c r="P829" s="32">
        <v>0.2</v>
      </c>
      <c r="R829" s="2">
        <v>79970000</v>
      </c>
      <c r="S829" s="32"/>
      <c r="U829" s="3"/>
      <c r="V829" s="3"/>
      <c r="W829" s="3"/>
      <c r="X829" s="3"/>
    </row>
    <row r="830" spans="1:24" s="2" customFormat="1" ht="24" hidden="1" customHeight="1" x14ac:dyDescent="0.2">
      <c r="A830" s="8">
        <v>811</v>
      </c>
      <c r="B830" s="9" t="s">
        <v>713</v>
      </c>
      <c r="C830" s="9" t="s">
        <v>932</v>
      </c>
      <c r="D830" s="9" t="s">
        <v>964</v>
      </c>
      <c r="E830" s="10" t="s">
        <v>965</v>
      </c>
      <c r="F830" s="8">
        <v>33</v>
      </c>
      <c r="G830" s="8">
        <v>180</v>
      </c>
      <c r="H830" s="8">
        <v>213</v>
      </c>
      <c r="I830" s="11">
        <v>53724480</v>
      </c>
      <c r="J830" s="11">
        <v>47023280</v>
      </c>
      <c r="K830" s="12">
        <v>53724480</v>
      </c>
      <c r="L830" s="12">
        <v>47023280</v>
      </c>
      <c r="M830" s="12">
        <f t="shared" si="36"/>
        <v>42979584</v>
      </c>
      <c r="N830" s="12">
        <f t="shared" si="36"/>
        <v>37618624</v>
      </c>
      <c r="O830" s="93">
        <v>64469376</v>
      </c>
      <c r="P830" s="32">
        <v>0.2</v>
      </c>
      <c r="R830" s="2">
        <v>59260000</v>
      </c>
      <c r="S830" s="32"/>
      <c r="U830" s="3"/>
      <c r="V830" s="3"/>
      <c r="W830" s="3"/>
      <c r="X830" s="3"/>
    </row>
    <row r="831" spans="1:24" s="2" customFormat="1" ht="24" hidden="1" customHeight="1" x14ac:dyDescent="0.2">
      <c r="A831" s="13">
        <v>812</v>
      </c>
      <c r="B831" s="14" t="s">
        <v>713</v>
      </c>
      <c r="C831" s="14" t="s">
        <v>932</v>
      </c>
      <c r="D831" s="14" t="s">
        <v>966</v>
      </c>
      <c r="E831" s="15" t="s">
        <v>967</v>
      </c>
      <c r="F831" s="13">
        <v>19</v>
      </c>
      <c r="G831" s="13">
        <v>177</v>
      </c>
      <c r="H831" s="13">
        <v>196</v>
      </c>
      <c r="I831" s="11">
        <v>51306480</v>
      </c>
      <c r="J831" s="11">
        <v>45372840</v>
      </c>
      <c r="K831" s="11">
        <v>51306480</v>
      </c>
      <c r="L831" s="11">
        <v>45372840</v>
      </c>
      <c r="M831" s="11">
        <f t="shared" si="36"/>
        <v>41045184</v>
      </c>
      <c r="N831" s="11">
        <f t="shared" si="36"/>
        <v>36298272</v>
      </c>
      <c r="O831" s="93">
        <v>61567776</v>
      </c>
      <c r="P831" s="32">
        <v>0.2</v>
      </c>
      <c r="R831" s="2">
        <v>54620000</v>
      </c>
      <c r="S831" s="32"/>
      <c r="U831" s="3"/>
      <c r="V831" s="3"/>
      <c r="W831" s="3"/>
      <c r="X831" s="3"/>
    </row>
    <row r="832" spans="1:24" s="2" customFormat="1" ht="24" hidden="1" customHeight="1" x14ac:dyDescent="0.2">
      <c r="A832" s="8">
        <v>813</v>
      </c>
      <c r="B832" s="9" t="s">
        <v>713</v>
      </c>
      <c r="C832" s="9" t="s">
        <v>932</v>
      </c>
      <c r="D832" s="9" t="s">
        <v>968</v>
      </c>
      <c r="E832" s="10" t="s">
        <v>969</v>
      </c>
      <c r="F832" s="8">
        <v>2</v>
      </c>
      <c r="G832" s="8">
        <v>62</v>
      </c>
      <c r="H832" s="8">
        <v>64</v>
      </c>
      <c r="I832" s="11">
        <v>17261520</v>
      </c>
      <c r="J832" s="11">
        <v>15004520</v>
      </c>
      <c r="K832" s="12">
        <v>17261520</v>
      </c>
      <c r="L832" s="12">
        <v>15004520</v>
      </c>
      <c r="M832" s="12">
        <f t="shared" si="36"/>
        <v>13809216</v>
      </c>
      <c r="N832" s="12">
        <f t="shared" si="36"/>
        <v>12003616</v>
      </c>
      <c r="O832" s="93">
        <v>20713824</v>
      </c>
      <c r="P832" s="32">
        <v>0.2</v>
      </c>
      <c r="R832" s="2">
        <v>17870000</v>
      </c>
      <c r="S832" s="32"/>
      <c r="U832" s="3"/>
      <c r="V832" s="3"/>
      <c r="W832" s="3"/>
      <c r="X832" s="3"/>
    </row>
    <row r="833" spans="1:24" s="2" customFormat="1" ht="24" customHeight="1" x14ac:dyDescent="0.2">
      <c r="A833" s="13">
        <v>814</v>
      </c>
      <c r="B833" s="14" t="s">
        <v>713</v>
      </c>
      <c r="C833" s="14" t="s">
        <v>932</v>
      </c>
      <c r="D833" s="14" t="s">
        <v>970</v>
      </c>
      <c r="E833" s="15">
        <v>721220110210001</v>
      </c>
      <c r="F833" s="13">
        <v>17</v>
      </c>
      <c r="G833" s="13">
        <v>83</v>
      </c>
      <c r="H833" s="13">
        <v>100</v>
      </c>
      <c r="I833" s="11">
        <v>24346080</v>
      </c>
      <c r="J833" s="11">
        <v>21936000</v>
      </c>
      <c r="K833" s="11">
        <v>24346080</v>
      </c>
      <c r="L833" s="11">
        <v>21936000</v>
      </c>
      <c r="M833" s="11">
        <f t="shared" si="36"/>
        <v>19476864</v>
      </c>
      <c r="N833" s="11">
        <f t="shared" si="36"/>
        <v>17548800</v>
      </c>
      <c r="O833" s="93">
        <v>34084512</v>
      </c>
      <c r="P833" s="32">
        <v>0.4</v>
      </c>
      <c r="R833" s="2">
        <v>27810000</v>
      </c>
      <c r="S833" s="98">
        <f t="shared" ref="S833:S858" si="37">K833+K833*30%</f>
        <v>31649904</v>
      </c>
      <c r="U833" s="3"/>
      <c r="V833" s="3"/>
      <c r="W833" s="3"/>
      <c r="X833" s="3"/>
    </row>
    <row r="834" spans="1:24" s="2" customFormat="1" ht="24" customHeight="1" x14ac:dyDescent="0.2">
      <c r="A834" s="8">
        <v>815</v>
      </c>
      <c r="B834" s="9" t="s">
        <v>713</v>
      </c>
      <c r="C834" s="9" t="s">
        <v>971</v>
      </c>
      <c r="D834" s="9" t="s">
        <v>972</v>
      </c>
      <c r="E834" s="10">
        <v>432320120000011</v>
      </c>
      <c r="F834" s="8">
        <v>12</v>
      </c>
      <c r="G834" s="8">
        <v>8</v>
      </c>
      <c r="H834" s="8">
        <v>20</v>
      </c>
      <c r="I834" s="11">
        <v>4671200</v>
      </c>
      <c r="J834" s="11">
        <v>4230506.666666667</v>
      </c>
      <c r="K834" s="12">
        <v>4671200</v>
      </c>
      <c r="L834" s="12">
        <v>4230506.666666667</v>
      </c>
      <c r="M834" s="12">
        <f t="shared" si="36"/>
        <v>3736960</v>
      </c>
      <c r="N834" s="12">
        <f t="shared" si="36"/>
        <v>3384405.333333334</v>
      </c>
      <c r="O834" s="93">
        <v>6539680</v>
      </c>
      <c r="P834" s="32">
        <v>0.4</v>
      </c>
      <c r="R834" s="2">
        <v>5490000</v>
      </c>
      <c r="S834" s="98">
        <f t="shared" si="37"/>
        <v>6072560</v>
      </c>
      <c r="U834" s="3"/>
      <c r="V834" s="3"/>
      <c r="W834" s="3"/>
      <c r="X834" s="3"/>
    </row>
    <row r="835" spans="1:24" s="2" customFormat="1" ht="24" customHeight="1" x14ac:dyDescent="0.2">
      <c r="A835" s="13">
        <v>816</v>
      </c>
      <c r="B835" s="14" t="s">
        <v>713</v>
      </c>
      <c r="C835" s="14" t="s">
        <v>973</v>
      </c>
      <c r="D835" s="14" t="s">
        <v>974</v>
      </c>
      <c r="E835" s="15">
        <v>933310140010001</v>
      </c>
      <c r="F835" s="13">
        <v>36</v>
      </c>
      <c r="G835" s="13">
        <v>84</v>
      </c>
      <c r="H835" s="13">
        <v>120</v>
      </c>
      <c r="I835" s="11">
        <v>25390660</v>
      </c>
      <c r="J835" s="11">
        <v>22286080</v>
      </c>
      <c r="K835" s="11">
        <v>25390660</v>
      </c>
      <c r="L835" s="11">
        <v>22286080</v>
      </c>
      <c r="M835" s="11">
        <f t="shared" si="36"/>
        <v>20312528</v>
      </c>
      <c r="N835" s="11">
        <f t="shared" si="36"/>
        <v>17828864</v>
      </c>
      <c r="O835" s="93">
        <v>35546924</v>
      </c>
      <c r="P835" s="32">
        <v>0.4</v>
      </c>
      <c r="R835" s="2">
        <v>33240000</v>
      </c>
      <c r="S835" s="98">
        <f t="shared" si="37"/>
        <v>33007858</v>
      </c>
      <c r="U835" s="3"/>
      <c r="V835" s="3"/>
      <c r="W835" s="3"/>
      <c r="X835" s="3"/>
    </row>
    <row r="836" spans="1:24" s="2" customFormat="1" ht="24" customHeight="1" x14ac:dyDescent="0.2">
      <c r="A836" s="8">
        <v>817</v>
      </c>
      <c r="B836" s="9" t="s">
        <v>713</v>
      </c>
      <c r="C836" s="9" t="s">
        <v>975</v>
      </c>
      <c r="D836" s="9" t="s">
        <v>976</v>
      </c>
      <c r="E836" s="10">
        <v>834220130070001</v>
      </c>
      <c r="F836" s="8">
        <v>54</v>
      </c>
      <c r="G836" s="8">
        <v>82</v>
      </c>
      <c r="H836" s="8">
        <v>136</v>
      </c>
      <c r="I836" s="11">
        <v>34423440</v>
      </c>
      <c r="J836" s="11">
        <v>29816840</v>
      </c>
      <c r="K836" s="12">
        <v>34423440</v>
      </c>
      <c r="L836" s="12">
        <v>29816840</v>
      </c>
      <c r="M836" s="12">
        <f t="shared" si="36"/>
        <v>27538752</v>
      </c>
      <c r="N836" s="12">
        <f t="shared" si="36"/>
        <v>23853472</v>
      </c>
      <c r="O836" s="93">
        <v>48192816</v>
      </c>
      <c r="P836" s="32">
        <v>0.4</v>
      </c>
      <c r="R836" s="2">
        <v>37570000</v>
      </c>
      <c r="S836" s="98">
        <f t="shared" si="37"/>
        <v>44750472</v>
      </c>
      <c r="U836" s="3"/>
      <c r="V836" s="3"/>
      <c r="W836" s="3"/>
      <c r="X836" s="3"/>
    </row>
    <row r="837" spans="1:24" s="2" customFormat="1" ht="24" customHeight="1" x14ac:dyDescent="0.2">
      <c r="A837" s="13">
        <v>818</v>
      </c>
      <c r="B837" s="14" t="s">
        <v>713</v>
      </c>
      <c r="C837" s="14" t="s">
        <v>975</v>
      </c>
      <c r="D837" s="14" t="s">
        <v>977</v>
      </c>
      <c r="E837" s="15">
        <v>834220130090001</v>
      </c>
      <c r="F837" s="13">
        <v>62</v>
      </c>
      <c r="G837" s="13">
        <v>98</v>
      </c>
      <c r="H837" s="13">
        <v>160</v>
      </c>
      <c r="I837" s="11">
        <v>40512960</v>
      </c>
      <c r="J837" s="11">
        <v>35007360</v>
      </c>
      <c r="K837" s="11">
        <v>40512960</v>
      </c>
      <c r="L837" s="11">
        <v>35007360</v>
      </c>
      <c r="M837" s="11">
        <f t="shared" si="36"/>
        <v>32410368</v>
      </c>
      <c r="N837" s="11">
        <f t="shared" si="36"/>
        <v>28005888</v>
      </c>
      <c r="O837" s="93">
        <v>56718144</v>
      </c>
      <c r="P837" s="32">
        <v>0.4</v>
      </c>
      <c r="R837" s="2">
        <v>44210000</v>
      </c>
      <c r="S837" s="98">
        <f t="shared" si="37"/>
        <v>52666848</v>
      </c>
      <c r="U837" s="3"/>
      <c r="V837" s="3"/>
      <c r="W837" s="3"/>
      <c r="X837" s="3"/>
    </row>
    <row r="838" spans="1:24" s="2" customFormat="1" ht="24" customHeight="1" x14ac:dyDescent="0.2">
      <c r="A838" s="8">
        <v>819</v>
      </c>
      <c r="B838" s="9" t="s">
        <v>713</v>
      </c>
      <c r="C838" s="9" t="s">
        <v>975</v>
      </c>
      <c r="D838" s="9" t="s">
        <v>978</v>
      </c>
      <c r="E838" s="10">
        <v>833220130060001</v>
      </c>
      <c r="F838" s="8">
        <v>34</v>
      </c>
      <c r="G838" s="8">
        <v>66</v>
      </c>
      <c r="H838" s="8">
        <v>100</v>
      </c>
      <c r="I838" s="11">
        <v>25365120</v>
      </c>
      <c r="J838" s="11">
        <v>22269920</v>
      </c>
      <c r="K838" s="12">
        <v>25365120</v>
      </c>
      <c r="L838" s="12">
        <v>22269920</v>
      </c>
      <c r="M838" s="12">
        <f t="shared" si="36"/>
        <v>20292096</v>
      </c>
      <c r="N838" s="12">
        <f t="shared" si="36"/>
        <v>17815936</v>
      </c>
      <c r="O838" s="93">
        <v>35511168</v>
      </c>
      <c r="P838" s="32">
        <v>0.4</v>
      </c>
      <c r="R838" s="2">
        <v>27670000</v>
      </c>
      <c r="S838" s="98">
        <f t="shared" si="37"/>
        <v>32974656</v>
      </c>
      <c r="U838" s="3"/>
      <c r="V838" s="3"/>
      <c r="W838" s="3"/>
      <c r="X838" s="3"/>
    </row>
    <row r="839" spans="1:24" s="2" customFormat="1" ht="24" customHeight="1" x14ac:dyDescent="0.2">
      <c r="A839" s="13">
        <v>820</v>
      </c>
      <c r="B839" s="14" t="s">
        <v>713</v>
      </c>
      <c r="C839" s="14" t="s">
        <v>975</v>
      </c>
      <c r="D839" s="14" t="s">
        <v>979</v>
      </c>
      <c r="E839" s="15">
        <v>834320130120002</v>
      </c>
      <c r="F839" s="13">
        <v>30</v>
      </c>
      <c r="G839" s="13">
        <v>90</v>
      </c>
      <c r="H839" s="13">
        <v>120</v>
      </c>
      <c r="I839" s="11">
        <v>30529680</v>
      </c>
      <c r="J839" s="11">
        <v>26304920</v>
      </c>
      <c r="K839" s="11">
        <v>30529680</v>
      </c>
      <c r="L839" s="11">
        <v>26304920</v>
      </c>
      <c r="M839" s="11">
        <f t="shared" si="36"/>
        <v>24423744</v>
      </c>
      <c r="N839" s="11">
        <f t="shared" si="36"/>
        <v>21043936</v>
      </c>
      <c r="O839" s="93">
        <v>42741552</v>
      </c>
      <c r="P839" s="32">
        <v>0.4</v>
      </c>
      <c r="R839" s="2">
        <v>33290000</v>
      </c>
      <c r="S839" s="98">
        <f t="shared" si="37"/>
        <v>39688584</v>
      </c>
      <c r="U839" s="3"/>
      <c r="V839" s="3"/>
      <c r="W839" s="3"/>
      <c r="X839" s="3"/>
    </row>
    <row r="840" spans="1:24" s="2" customFormat="1" ht="24" customHeight="1" x14ac:dyDescent="0.2">
      <c r="A840" s="8">
        <v>821</v>
      </c>
      <c r="B840" s="9" t="s">
        <v>713</v>
      </c>
      <c r="C840" s="9" t="s">
        <v>975</v>
      </c>
      <c r="D840" s="9" t="s">
        <v>980</v>
      </c>
      <c r="E840" s="10">
        <v>834320130130002</v>
      </c>
      <c r="F840" s="8">
        <v>38</v>
      </c>
      <c r="G840" s="8">
        <v>82</v>
      </c>
      <c r="H840" s="8">
        <v>120</v>
      </c>
      <c r="I840" s="11">
        <v>30125040</v>
      </c>
      <c r="J840" s="11">
        <v>26305400</v>
      </c>
      <c r="K840" s="12">
        <v>30125040</v>
      </c>
      <c r="L840" s="12">
        <v>26305400</v>
      </c>
      <c r="M840" s="12">
        <f t="shared" si="36"/>
        <v>24100032</v>
      </c>
      <c r="N840" s="12">
        <f t="shared" si="36"/>
        <v>21044320</v>
      </c>
      <c r="O840" s="93">
        <v>42175056</v>
      </c>
      <c r="P840" s="32">
        <v>0.4</v>
      </c>
      <c r="R840" s="2">
        <v>33230000</v>
      </c>
      <c r="S840" s="98">
        <f t="shared" si="37"/>
        <v>39162552</v>
      </c>
      <c r="U840" s="3"/>
      <c r="V840" s="3"/>
      <c r="W840" s="3"/>
      <c r="X840" s="3"/>
    </row>
    <row r="841" spans="1:24" s="2" customFormat="1" ht="24" customHeight="1" x14ac:dyDescent="0.2">
      <c r="A841" s="13">
        <v>822</v>
      </c>
      <c r="B841" s="14" t="s">
        <v>713</v>
      </c>
      <c r="C841" s="14" t="s">
        <v>975</v>
      </c>
      <c r="D841" s="14" t="s">
        <v>981</v>
      </c>
      <c r="E841" s="15">
        <v>834320130140001</v>
      </c>
      <c r="F841" s="13">
        <v>27</v>
      </c>
      <c r="G841" s="13">
        <v>69</v>
      </c>
      <c r="H841" s="13">
        <v>96</v>
      </c>
      <c r="I841" s="11">
        <v>24559440</v>
      </c>
      <c r="J841" s="11">
        <v>21190280</v>
      </c>
      <c r="K841" s="11">
        <v>24559440</v>
      </c>
      <c r="L841" s="11">
        <v>21190280</v>
      </c>
      <c r="M841" s="11">
        <f t="shared" si="36"/>
        <v>19647552</v>
      </c>
      <c r="N841" s="11">
        <f t="shared" si="36"/>
        <v>16952224</v>
      </c>
      <c r="O841" s="93">
        <v>34383216</v>
      </c>
      <c r="P841" s="32">
        <v>0.4</v>
      </c>
      <c r="R841" s="2">
        <v>26610000</v>
      </c>
      <c r="S841" s="98">
        <f t="shared" si="37"/>
        <v>31927272</v>
      </c>
      <c r="U841" s="3"/>
      <c r="V841" s="3"/>
      <c r="W841" s="3"/>
      <c r="X841" s="3"/>
    </row>
    <row r="842" spans="1:24" s="2" customFormat="1" ht="24" customHeight="1" x14ac:dyDescent="0.2">
      <c r="A842" s="8">
        <v>823</v>
      </c>
      <c r="B842" s="9" t="s">
        <v>713</v>
      </c>
      <c r="C842" s="9" t="s">
        <v>975</v>
      </c>
      <c r="D842" s="9" t="s">
        <v>982</v>
      </c>
      <c r="E842" s="10">
        <v>834320130150001</v>
      </c>
      <c r="F842" s="8">
        <v>49</v>
      </c>
      <c r="G842" s="8">
        <v>116</v>
      </c>
      <c r="H842" s="8">
        <v>165</v>
      </c>
      <c r="I842" s="11">
        <v>41918640</v>
      </c>
      <c r="J842" s="11">
        <v>36427400</v>
      </c>
      <c r="K842" s="12">
        <v>41918640</v>
      </c>
      <c r="L842" s="12">
        <v>36427400</v>
      </c>
      <c r="M842" s="12">
        <f t="shared" si="36"/>
        <v>33534912</v>
      </c>
      <c r="N842" s="12">
        <f t="shared" si="36"/>
        <v>29141920</v>
      </c>
      <c r="O842" s="93">
        <v>58686096</v>
      </c>
      <c r="P842" s="32">
        <v>0.4</v>
      </c>
      <c r="R842" s="2">
        <v>45710000</v>
      </c>
      <c r="S842" s="98">
        <f t="shared" si="37"/>
        <v>54494232</v>
      </c>
      <c r="U842" s="3"/>
      <c r="V842" s="3"/>
      <c r="W842" s="3"/>
      <c r="X842" s="3"/>
    </row>
    <row r="843" spans="1:24" s="2" customFormat="1" ht="24" customHeight="1" x14ac:dyDescent="0.2">
      <c r="A843" s="13">
        <v>824</v>
      </c>
      <c r="B843" s="14" t="s">
        <v>713</v>
      </c>
      <c r="C843" s="14" t="s">
        <v>975</v>
      </c>
      <c r="D843" s="14" t="s">
        <v>983</v>
      </c>
      <c r="E843" s="15">
        <v>834220130190001</v>
      </c>
      <c r="F843" s="13">
        <v>62</v>
      </c>
      <c r="G843" s="13">
        <v>98</v>
      </c>
      <c r="H843" s="13">
        <v>160</v>
      </c>
      <c r="I843" s="11">
        <v>40512960</v>
      </c>
      <c r="J843" s="11">
        <v>34936800</v>
      </c>
      <c r="K843" s="11">
        <v>40512960</v>
      </c>
      <c r="L843" s="11">
        <v>34936800</v>
      </c>
      <c r="M843" s="11">
        <f t="shared" si="36"/>
        <v>32410368</v>
      </c>
      <c r="N843" s="11">
        <f t="shared" si="36"/>
        <v>27949440</v>
      </c>
      <c r="O843" s="93">
        <v>56718144</v>
      </c>
      <c r="P843" s="32">
        <v>0.4</v>
      </c>
      <c r="R843" s="2">
        <v>44210000</v>
      </c>
      <c r="S843" s="98">
        <f t="shared" si="37"/>
        <v>52666848</v>
      </c>
      <c r="U843" s="3"/>
      <c r="V843" s="3"/>
      <c r="W843" s="3"/>
      <c r="X843" s="3"/>
    </row>
    <row r="844" spans="1:24" s="2" customFormat="1" ht="24" customHeight="1" x14ac:dyDescent="0.2">
      <c r="A844" s="8">
        <v>825</v>
      </c>
      <c r="B844" s="9" t="s">
        <v>713</v>
      </c>
      <c r="C844" s="9" t="s">
        <v>975</v>
      </c>
      <c r="D844" s="9" t="s">
        <v>984</v>
      </c>
      <c r="E844" s="10">
        <v>834420140010001</v>
      </c>
      <c r="F844" s="8">
        <v>55</v>
      </c>
      <c r="G844" s="8">
        <v>95</v>
      </c>
      <c r="H844" s="8">
        <v>150</v>
      </c>
      <c r="I844" s="11">
        <v>38001600</v>
      </c>
      <c r="J844" s="11">
        <v>32981760</v>
      </c>
      <c r="K844" s="12">
        <v>38001600</v>
      </c>
      <c r="L844" s="12">
        <v>32981760</v>
      </c>
      <c r="M844" s="12">
        <f t="shared" si="36"/>
        <v>30401280</v>
      </c>
      <c r="N844" s="12">
        <f t="shared" si="36"/>
        <v>26385408</v>
      </c>
      <c r="O844" s="93">
        <v>53202240</v>
      </c>
      <c r="P844" s="32">
        <v>0.4</v>
      </c>
      <c r="R844" s="2">
        <v>41470000</v>
      </c>
      <c r="S844" s="98">
        <f t="shared" si="37"/>
        <v>49402080</v>
      </c>
      <c r="U844" s="3"/>
      <c r="V844" s="3"/>
      <c r="W844" s="3"/>
      <c r="X844" s="3"/>
    </row>
    <row r="845" spans="1:24" s="2" customFormat="1" ht="24" customHeight="1" x14ac:dyDescent="0.2">
      <c r="A845" s="13">
        <v>826</v>
      </c>
      <c r="B845" s="14" t="s">
        <v>713</v>
      </c>
      <c r="C845" s="14" t="s">
        <v>975</v>
      </c>
      <c r="D845" s="14" t="s">
        <v>985</v>
      </c>
      <c r="E845" s="15">
        <v>832120130000011</v>
      </c>
      <c r="F845" s="13">
        <v>8</v>
      </c>
      <c r="G845" s="13">
        <v>8</v>
      </c>
      <c r="H845" s="13">
        <v>16</v>
      </c>
      <c r="I845" s="11">
        <v>4027680</v>
      </c>
      <c r="J845" s="11">
        <v>3460560</v>
      </c>
      <c r="K845" s="11">
        <v>4027680</v>
      </c>
      <c r="L845" s="11">
        <v>3460560</v>
      </c>
      <c r="M845" s="11">
        <f t="shared" si="36"/>
        <v>3222144</v>
      </c>
      <c r="N845" s="11">
        <f t="shared" si="36"/>
        <v>2768448</v>
      </c>
      <c r="O845" s="93">
        <v>5638752</v>
      </c>
      <c r="P845" s="32">
        <v>0.4</v>
      </c>
      <c r="R845" s="2">
        <v>4400000</v>
      </c>
      <c r="S845" s="98">
        <f t="shared" si="37"/>
        <v>5235984</v>
      </c>
      <c r="U845" s="3"/>
      <c r="V845" s="3"/>
      <c r="W845" s="3"/>
      <c r="X845" s="3"/>
    </row>
    <row r="846" spans="1:24" s="2" customFormat="1" ht="24" customHeight="1" x14ac:dyDescent="0.2">
      <c r="A846" s="8">
        <v>827</v>
      </c>
      <c r="B846" s="9" t="s">
        <v>713</v>
      </c>
      <c r="C846" s="9" t="s">
        <v>975</v>
      </c>
      <c r="D846" s="9" t="s">
        <v>986</v>
      </c>
      <c r="E846" s="10">
        <v>832220130000071</v>
      </c>
      <c r="F846" s="8">
        <v>4</v>
      </c>
      <c r="G846" s="8">
        <v>4</v>
      </c>
      <c r="H846" s="8">
        <v>8</v>
      </c>
      <c r="I846" s="11">
        <v>2013840</v>
      </c>
      <c r="J846" s="11">
        <v>1730280</v>
      </c>
      <c r="K846" s="12">
        <v>2013840</v>
      </c>
      <c r="L846" s="12">
        <v>1730280</v>
      </c>
      <c r="M846" s="12">
        <f t="shared" si="36"/>
        <v>1611072</v>
      </c>
      <c r="N846" s="12">
        <f t="shared" si="36"/>
        <v>1384224</v>
      </c>
      <c r="O846" s="93">
        <v>2819376</v>
      </c>
      <c r="P846" s="32">
        <v>0.4</v>
      </c>
      <c r="R846" s="2">
        <v>2200000</v>
      </c>
      <c r="S846" s="98">
        <f t="shared" si="37"/>
        <v>2617992</v>
      </c>
      <c r="U846" s="3"/>
      <c r="V846" s="3"/>
      <c r="W846" s="3"/>
      <c r="X846" s="3"/>
    </row>
    <row r="847" spans="1:24" s="2" customFormat="1" ht="24" customHeight="1" x14ac:dyDescent="0.2">
      <c r="A847" s="13">
        <v>828</v>
      </c>
      <c r="B847" s="14" t="s">
        <v>713</v>
      </c>
      <c r="C847" s="14" t="s">
        <v>975</v>
      </c>
      <c r="D847" s="14" t="s">
        <v>987</v>
      </c>
      <c r="E847" s="15">
        <v>832220130000061</v>
      </c>
      <c r="F847" s="13">
        <v>4</v>
      </c>
      <c r="G847" s="13">
        <v>4</v>
      </c>
      <c r="H847" s="13">
        <v>8</v>
      </c>
      <c r="I847" s="11">
        <v>2013840</v>
      </c>
      <c r="J847" s="11">
        <v>1730280</v>
      </c>
      <c r="K847" s="11">
        <v>2013840</v>
      </c>
      <c r="L847" s="11">
        <v>1730280</v>
      </c>
      <c r="M847" s="11">
        <f t="shared" si="36"/>
        <v>1611072</v>
      </c>
      <c r="N847" s="11">
        <f t="shared" si="36"/>
        <v>1384224</v>
      </c>
      <c r="O847" s="93">
        <v>2819376</v>
      </c>
      <c r="P847" s="32">
        <v>0.4</v>
      </c>
      <c r="R847" s="2">
        <v>2200000</v>
      </c>
      <c r="S847" s="98">
        <f t="shared" si="37"/>
        <v>2617992</v>
      </c>
      <c r="U847" s="3"/>
      <c r="V847" s="3"/>
      <c r="W847" s="3"/>
      <c r="X847" s="3"/>
    </row>
    <row r="848" spans="1:24" s="2" customFormat="1" ht="24" customHeight="1" x14ac:dyDescent="0.2">
      <c r="A848" s="8">
        <v>829</v>
      </c>
      <c r="B848" s="9" t="s">
        <v>713</v>
      </c>
      <c r="C848" s="9" t="s">
        <v>975</v>
      </c>
      <c r="D848" s="9" t="s">
        <v>988</v>
      </c>
      <c r="E848" s="10">
        <v>832220130000011</v>
      </c>
      <c r="F848" s="8">
        <v>11</v>
      </c>
      <c r="G848" s="8">
        <v>13</v>
      </c>
      <c r="H848" s="8">
        <v>24</v>
      </c>
      <c r="I848" s="11">
        <v>6053520</v>
      </c>
      <c r="J848" s="11">
        <v>5190760</v>
      </c>
      <c r="K848" s="12">
        <v>6053520</v>
      </c>
      <c r="L848" s="12">
        <v>5190760</v>
      </c>
      <c r="M848" s="12">
        <f t="shared" si="36"/>
        <v>4842816</v>
      </c>
      <c r="N848" s="12">
        <f t="shared" si="36"/>
        <v>4152608</v>
      </c>
      <c r="O848" s="93">
        <v>8474928</v>
      </c>
      <c r="P848" s="32">
        <v>0.4</v>
      </c>
      <c r="R848" s="2">
        <v>6610000</v>
      </c>
      <c r="S848" s="98">
        <f t="shared" si="37"/>
        <v>7869576</v>
      </c>
      <c r="U848" s="3"/>
      <c r="V848" s="3"/>
      <c r="W848" s="3"/>
      <c r="X848" s="3"/>
    </row>
    <row r="849" spans="1:24" s="2" customFormat="1" ht="24" customHeight="1" x14ac:dyDescent="0.2">
      <c r="A849" s="13">
        <v>830</v>
      </c>
      <c r="B849" s="14" t="s">
        <v>713</v>
      </c>
      <c r="C849" s="14" t="s">
        <v>975</v>
      </c>
      <c r="D849" s="14" t="s">
        <v>989</v>
      </c>
      <c r="E849" s="15">
        <v>311530130010001</v>
      </c>
      <c r="F849" s="13">
        <v>76</v>
      </c>
      <c r="G849" s="13">
        <v>124</v>
      </c>
      <c r="H849" s="13">
        <v>200</v>
      </c>
      <c r="I849" s="11">
        <v>58717540</v>
      </c>
      <c r="J849" s="11">
        <v>51494880</v>
      </c>
      <c r="K849" s="11">
        <v>58717540</v>
      </c>
      <c r="L849" s="11">
        <v>51494880</v>
      </c>
      <c r="M849" s="11">
        <f t="shared" si="36"/>
        <v>46974032</v>
      </c>
      <c r="N849" s="11">
        <f t="shared" si="36"/>
        <v>41195904</v>
      </c>
      <c r="O849" s="93">
        <v>82204556</v>
      </c>
      <c r="P849" s="32">
        <v>0.4</v>
      </c>
      <c r="R849" s="2">
        <v>55280000</v>
      </c>
      <c r="S849" s="98">
        <f t="shared" si="37"/>
        <v>76332802</v>
      </c>
      <c r="U849" s="3"/>
      <c r="V849" s="3"/>
      <c r="W849" s="3"/>
      <c r="X849" s="3"/>
    </row>
    <row r="850" spans="1:24" s="2" customFormat="1" ht="24" customHeight="1" x14ac:dyDescent="0.2">
      <c r="A850" s="8">
        <v>831</v>
      </c>
      <c r="B850" s="9" t="s">
        <v>713</v>
      </c>
      <c r="C850" s="9" t="s">
        <v>975</v>
      </c>
      <c r="D850" s="9" t="s">
        <v>990</v>
      </c>
      <c r="E850" s="10">
        <v>216440130000011</v>
      </c>
      <c r="F850" s="8">
        <v>17</v>
      </c>
      <c r="G850" s="8">
        <v>47</v>
      </c>
      <c r="H850" s="8">
        <v>64</v>
      </c>
      <c r="I850" s="11">
        <v>20862240</v>
      </c>
      <c r="J850" s="11">
        <v>18248720</v>
      </c>
      <c r="K850" s="12">
        <v>20862240</v>
      </c>
      <c r="L850" s="12">
        <v>18248720</v>
      </c>
      <c r="M850" s="12">
        <f t="shared" si="36"/>
        <v>16689792</v>
      </c>
      <c r="N850" s="12">
        <f t="shared" si="36"/>
        <v>14598976</v>
      </c>
      <c r="O850" s="93">
        <v>29207136</v>
      </c>
      <c r="P850" s="32">
        <v>0.4</v>
      </c>
      <c r="R850" s="2">
        <v>17740000</v>
      </c>
      <c r="S850" s="98">
        <f t="shared" si="37"/>
        <v>27120912</v>
      </c>
      <c r="U850" s="3"/>
      <c r="V850" s="3"/>
      <c r="W850" s="3"/>
      <c r="X850" s="3"/>
    </row>
    <row r="851" spans="1:24" s="2" customFormat="1" ht="24" customHeight="1" x14ac:dyDescent="0.2">
      <c r="A851" s="13">
        <v>832</v>
      </c>
      <c r="B851" s="14" t="s">
        <v>713</v>
      </c>
      <c r="C851" s="14" t="s">
        <v>975</v>
      </c>
      <c r="D851" s="14" t="s">
        <v>991</v>
      </c>
      <c r="E851" s="15">
        <v>833220130170011</v>
      </c>
      <c r="F851" s="13">
        <v>28</v>
      </c>
      <c r="G851" s="13">
        <v>14</v>
      </c>
      <c r="H851" s="13">
        <v>42</v>
      </c>
      <c r="I851" s="11">
        <v>10524720</v>
      </c>
      <c r="J851" s="11">
        <v>9133480</v>
      </c>
      <c r="K851" s="11">
        <v>10524720</v>
      </c>
      <c r="L851" s="11">
        <v>9133480</v>
      </c>
      <c r="M851" s="11">
        <f t="shared" si="36"/>
        <v>8419776</v>
      </c>
      <c r="N851" s="11">
        <f t="shared" si="36"/>
        <v>7306784</v>
      </c>
      <c r="O851" s="93">
        <v>14734608</v>
      </c>
      <c r="P851" s="32">
        <v>0.4</v>
      </c>
      <c r="R851" s="2">
        <v>11510000</v>
      </c>
      <c r="S851" s="98">
        <f t="shared" si="37"/>
        <v>13682136</v>
      </c>
      <c r="U851" s="3"/>
      <c r="V851" s="3"/>
      <c r="W851" s="3"/>
      <c r="X851" s="3"/>
    </row>
    <row r="852" spans="1:24" s="2" customFormat="1" ht="24" customHeight="1" x14ac:dyDescent="0.2">
      <c r="A852" s="8">
        <v>833</v>
      </c>
      <c r="B852" s="9" t="s">
        <v>713</v>
      </c>
      <c r="C852" s="9" t="s">
        <v>975</v>
      </c>
      <c r="D852" s="9" t="s">
        <v>992</v>
      </c>
      <c r="E852" s="10">
        <v>833120130030011</v>
      </c>
      <c r="F852" s="8">
        <v>28</v>
      </c>
      <c r="G852" s="8">
        <v>12</v>
      </c>
      <c r="H852" s="8">
        <v>40</v>
      </c>
      <c r="I852" s="11">
        <v>10009200</v>
      </c>
      <c r="J852" s="11">
        <v>8752600</v>
      </c>
      <c r="K852" s="12">
        <v>10009200</v>
      </c>
      <c r="L852" s="12">
        <v>8752600</v>
      </c>
      <c r="M852" s="12">
        <f t="shared" si="36"/>
        <v>8007360</v>
      </c>
      <c r="N852" s="12">
        <f t="shared" si="36"/>
        <v>7002080</v>
      </c>
      <c r="O852" s="93">
        <v>14012880</v>
      </c>
      <c r="P852" s="32">
        <v>0.4</v>
      </c>
      <c r="R852" s="2">
        <v>10950000</v>
      </c>
      <c r="S852" s="98">
        <f t="shared" si="37"/>
        <v>13011960</v>
      </c>
      <c r="U852" s="3"/>
      <c r="V852" s="3"/>
      <c r="W852" s="3"/>
      <c r="X852" s="3"/>
    </row>
    <row r="853" spans="1:24" s="2" customFormat="1" ht="24" customHeight="1" x14ac:dyDescent="0.2">
      <c r="A853" s="13">
        <v>834</v>
      </c>
      <c r="B853" s="14" t="s">
        <v>713</v>
      </c>
      <c r="C853" s="14" t="s">
        <v>975</v>
      </c>
      <c r="D853" s="14" t="s">
        <v>993</v>
      </c>
      <c r="E853" s="15">
        <v>834320130040002</v>
      </c>
      <c r="F853" s="13">
        <v>46</v>
      </c>
      <c r="G853" s="13">
        <v>90</v>
      </c>
      <c r="H853" s="13">
        <v>136</v>
      </c>
      <c r="I853" s="11">
        <v>35146560</v>
      </c>
      <c r="J853" s="11">
        <v>30012880</v>
      </c>
      <c r="K853" s="11">
        <v>35146560</v>
      </c>
      <c r="L853" s="11">
        <v>30012880</v>
      </c>
      <c r="M853" s="11">
        <f t="shared" ref="M853:N927" si="38">K853*0.8</f>
        <v>28117248</v>
      </c>
      <c r="N853" s="11">
        <f t="shared" si="38"/>
        <v>24010304</v>
      </c>
      <c r="O853" s="93">
        <v>49205184</v>
      </c>
      <c r="P853" s="32">
        <v>0.4</v>
      </c>
      <c r="R853" s="2">
        <v>37630000</v>
      </c>
      <c r="S853" s="98">
        <f t="shared" si="37"/>
        <v>45690528</v>
      </c>
      <c r="U853" s="3"/>
      <c r="V853" s="3"/>
      <c r="W853" s="3"/>
      <c r="X853" s="3"/>
    </row>
    <row r="854" spans="1:24" ht="24" customHeight="1" x14ac:dyDescent="0.2">
      <c r="A854" s="8">
        <v>835</v>
      </c>
      <c r="B854" s="9" t="s">
        <v>713</v>
      </c>
      <c r="C854" s="9" t="s">
        <v>975</v>
      </c>
      <c r="D854" s="9" t="s">
        <v>994</v>
      </c>
      <c r="E854" s="10">
        <v>834320130050001</v>
      </c>
      <c r="F854" s="8">
        <v>122</v>
      </c>
      <c r="G854" s="8">
        <v>357</v>
      </c>
      <c r="H854" s="8">
        <v>479</v>
      </c>
      <c r="I854" s="11">
        <v>119106240</v>
      </c>
      <c r="J854" s="11">
        <v>104525360</v>
      </c>
      <c r="K854" s="12">
        <v>119106240</v>
      </c>
      <c r="L854" s="12">
        <v>104525360</v>
      </c>
      <c r="M854" s="12">
        <f t="shared" si="38"/>
        <v>95284992</v>
      </c>
      <c r="N854" s="12">
        <f t="shared" si="38"/>
        <v>83620288</v>
      </c>
      <c r="O854" s="93">
        <v>166748736</v>
      </c>
      <c r="P854" s="32">
        <v>0.4</v>
      </c>
      <c r="R854" s="2">
        <v>132880000</v>
      </c>
      <c r="S854" s="98">
        <f t="shared" si="37"/>
        <v>154838112</v>
      </c>
    </row>
    <row r="855" spans="1:24" ht="24" customHeight="1" x14ac:dyDescent="0.2">
      <c r="A855" s="13">
        <v>836</v>
      </c>
      <c r="B855" s="14" t="s">
        <v>713</v>
      </c>
      <c r="C855" s="14" t="s">
        <v>975</v>
      </c>
      <c r="D855" s="14" t="s">
        <v>995</v>
      </c>
      <c r="E855" s="15">
        <v>132440130010001</v>
      </c>
      <c r="F855" s="13">
        <v>46</v>
      </c>
      <c r="G855" s="13">
        <v>56</v>
      </c>
      <c r="H855" s="13">
        <v>102</v>
      </c>
      <c r="I855" s="11">
        <v>35392460</v>
      </c>
      <c r="J855" s="11">
        <v>31027640</v>
      </c>
      <c r="K855" s="11">
        <v>35392460</v>
      </c>
      <c r="L855" s="11">
        <v>31027640</v>
      </c>
      <c r="M855" s="11">
        <f t="shared" si="38"/>
        <v>28313968</v>
      </c>
      <c r="N855" s="11">
        <f t="shared" si="38"/>
        <v>24822112</v>
      </c>
      <c r="O855" s="93">
        <v>49549444</v>
      </c>
      <c r="P855" s="32">
        <v>0.4</v>
      </c>
      <c r="R855" s="2">
        <v>28130000</v>
      </c>
      <c r="S855" s="98">
        <f t="shared" si="37"/>
        <v>46010198</v>
      </c>
    </row>
    <row r="856" spans="1:24" ht="24" customHeight="1" x14ac:dyDescent="0.2">
      <c r="A856" s="8">
        <v>837</v>
      </c>
      <c r="B856" s="9" t="s">
        <v>713</v>
      </c>
      <c r="C856" s="9" t="s">
        <v>975</v>
      </c>
      <c r="D856" s="9" t="s">
        <v>996</v>
      </c>
      <c r="E856" s="10">
        <v>432320130110001</v>
      </c>
      <c r="F856" s="8">
        <v>55</v>
      </c>
      <c r="G856" s="8">
        <v>95</v>
      </c>
      <c r="H856" s="8">
        <v>150</v>
      </c>
      <c r="I856" s="11">
        <v>38001600</v>
      </c>
      <c r="J856" s="11">
        <v>32921280</v>
      </c>
      <c r="K856" s="12">
        <v>38001600</v>
      </c>
      <c r="L856" s="12">
        <v>32921280</v>
      </c>
      <c r="M856" s="12">
        <f t="shared" si="38"/>
        <v>30401280</v>
      </c>
      <c r="N856" s="12">
        <f t="shared" si="38"/>
        <v>26337024</v>
      </c>
      <c r="O856" s="93">
        <v>53202240</v>
      </c>
      <c r="P856" s="32">
        <v>0.4</v>
      </c>
      <c r="R856" s="2">
        <v>41470000</v>
      </c>
      <c r="S856" s="98">
        <f t="shared" si="37"/>
        <v>49402080</v>
      </c>
    </row>
    <row r="857" spans="1:24" ht="24" customHeight="1" x14ac:dyDescent="0.2">
      <c r="A857" s="13">
        <v>838</v>
      </c>
      <c r="B857" s="14" t="s">
        <v>713</v>
      </c>
      <c r="C857" s="14" t="s">
        <v>975</v>
      </c>
      <c r="D857" s="14" t="s">
        <v>997</v>
      </c>
      <c r="E857" s="15">
        <v>834320130060001</v>
      </c>
      <c r="F857" s="13">
        <v>52</v>
      </c>
      <c r="G857" s="13">
        <v>82</v>
      </c>
      <c r="H857" s="13">
        <v>134</v>
      </c>
      <c r="I857" s="11">
        <v>33149760</v>
      </c>
      <c r="J857" s="11">
        <v>29067920</v>
      </c>
      <c r="K857" s="11">
        <v>33149760</v>
      </c>
      <c r="L857" s="11">
        <v>29067920</v>
      </c>
      <c r="M857" s="11">
        <f t="shared" si="38"/>
        <v>26519808</v>
      </c>
      <c r="N857" s="11">
        <f t="shared" si="38"/>
        <v>23254336</v>
      </c>
      <c r="O857" s="93">
        <v>46409664</v>
      </c>
      <c r="P857" s="32">
        <v>0.4</v>
      </c>
      <c r="R857" s="2">
        <v>37030000</v>
      </c>
      <c r="S857" s="98">
        <f t="shared" si="37"/>
        <v>43094688</v>
      </c>
    </row>
    <row r="858" spans="1:24" ht="24" customHeight="1" x14ac:dyDescent="0.2">
      <c r="A858" s="8">
        <v>839</v>
      </c>
      <c r="B858" s="9" t="s">
        <v>713</v>
      </c>
      <c r="C858" s="9" t="s">
        <v>975</v>
      </c>
      <c r="D858" s="9" t="s">
        <v>998</v>
      </c>
      <c r="E858" s="9">
        <v>832220130000091</v>
      </c>
      <c r="F858" s="9">
        <v>12</v>
      </c>
      <c r="G858" s="9">
        <v>12</v>
      </c>
      <c r="H858" s="9">
        <v>24</v>
      </c>
      <c r="I858" s="11">
        <v>6108000</v>
      </c>
      <c r="J858" s="11">
        <v>5226080</v>
      </c>
      <c r="K858" s="12">
        <v>6108000</v>
      </c>
      <c r="L858" s="12">
        <v>5226080</v>
      </c>
      <c r="M858" s="12">
        <f t="shared" si="38"/>
        <v>4886400</v>
      </c>
      <c r="N858" s="12">
        <f t="shared" si="38"/>
        <v>4180864</v>
      </c>
      <c r="O858" s="93">
        <v>8551200</v>
      </c>
      <c r="P858" s="32">
        <v>0.4</v>
      </c>
      <c r="R858" s="2" t="s">
        <v>2327</v>
      </c>
      <c r="S858" s="98">
        <f t="shared" si="37"/>
        <v>7940400</v>
      </c>
      <c r="T858" s="2" t="s">
        <v>2327</v>
      </c>
    </row>
    <row r="859" spans="1:24" ht="24" hidden="1" customHeight="1" x14ac:dyDescent="0.2">
      <c r="A859" s="8"/>
      <c r="B859" s="14" t="s">
        <v>713</v>
      </c>
      <c r="C859" s="14" t="s">
        <v>975</v>
      </c>
      <c r="D859" s="14" t="s">
        <v>2261</v>
      </c>
      <c r="E859" s="14"/>
      <c r="F859" s="14">
        <v>16</v>
      </c>
      <c r="G859" s="14">
        <v>38</v>
      </c>
      <c r="H859" s="14">
        <f>F859+G859</f>
        <v>54</v>
      </c>
      <c r="I859" s="11"/>
      <c r="J859" s="11"/>
      <c r="K859" s="51" t="s">
        <v>2272</v>
      </c>
      <c r="L859" s="12"/>
      <c r="M859" s="12">
        <f t="shared" ref="M859:M866" si="39">Q859*0.8</f>
        <v>19880000</v>
      </c>
      <c r="N859" s="12"/>
      <c r="O859" s="93">
        <v>21600000</v>
      </c>
      <c r="P859" s="32" t="s">
        <v>2338</v>
      </c>
      <c r="Q859" s="50">
        <v>24850000</v>
      </c>
      <c r="R859" s="2">
        <v>460185.18518518517</v>
      </c>
      <c r="S859" s="32"/>
      <c r="T859" s="2">
        <f>Q859/H859</f>
        <v>460185.18518518517</v>
      </c>
    </row>
    <row r="860" spans="1:24" ht="24" hidden="1" customHeight="1" x14ac:dyDescent="0.2">
      <c r="A860" s="8"/>
      <c r="B860" s="9" t="s">
        <v>713</v>
      </c>
      <c r="C860" s="9" t="s">
        <v>975</v>
      </c>
      <c r="D860" s="9" t="s">
        <v>2262</v>
      </c>
      <c r="E860" s="9"/>
      <c r="F860" s="9">
        <v>16</v>
      </c>
      <c r="G860" s="9">
        <v>38</v>
      </c>
      <c r="H860" s="9">
        <f t="shared" ref="H860:H869" si="40">F860+G860</f>
        <v>54</v>
      </c>
      <c r="I860" s="11"/>
      <c r="J860" s="11"/>
      <c r="K860" s="51" t="s">
        <v>2272</v>
      </c>
      <c r="L860" s="12"/>
      <c r="M860" s="12">
        <f t="shared" si="39"/>
        <v>19880000</v>
      </c>
      <c r="N860" s="12"/>
      <c r="O860" s="93">
        <v>21600000</v>
      </c>
      <c r="Q860" s="50">
        <v>24850000</v>
      </c>
      <c r="R860" s="2">
        <v>460185.18518518517</v>
      </c>
      <c r="S860" s="32"/>
      <c r="T860" s="2">
        <f t="shared" ref="T860:T869" si="41">Q860/H860</f>
        <v>460185.18518518517</v>
      </c>
    </row>
    <row r="861" spans="1:24" ht="24" hidden="1" customHeight="1" x14ac:dyDescent="0.2">
      <c r="A861" s="8"/>
      <c r="B861" s="14" t="s">
        <v>713</v>
      </c>
      <c r="C861" s="14" t="s">
        <v>975</v>
      </c>
      <c r="D861" s="14" t="s">
        <v>2263</v>
      </c>
      <c r="E861" s="14"/>
      <c r="F861" s="14">
        <v>16</v>
      </c>
      <c r="G861" s="14">
        <v>38</v>
      </c>
      <c r="H861" s="14">
        <f t="shared" si="40"/>
        <v>54</v>
      </c>
      <c r="I861" s="11"/>
      <c r="J861" s="11"/>
      <c r="K861" s="51" t="s">
        <v>2272</v>
      </c>
      <c r="L861" s="12"/>
      <c r="M861" s="12">
        <f t="shared" si="39"/>
        <v>18360000</v>
      </c>
      <c r="N861" s="12"/>
      <c r="O861" s="93">
        <v>21600000</v>
      </c>
      <c r="Q861" s="50">
        <v>22950000</v>
      </c>
      <c r="R861" s="2">
        <v>425000</v>
      </c>
      <c r="S861" s="32"/>
      <c r="T861" s="2">
        <f t="shared" si="41"/>
        <v>425000</v>
      </c>
    </row>
    <row r="862" spans="1:24" ht="24" hidden="1" customHeight="1" x14ac:dyDescent="0.2">
      <c r="A862" s="8"/>
      <c r="B862" s="9" t="s">
        <v>713</v>
      </c>
      <c r="C862" s="9" t="s">
        <v>975</v>
      </c>
      <c r="D862" s="9" t="s">
        <v>2264</v>
      </c>
      <c r="E862" s="9"/>
      <c r="F862" s="9">
        <v>15</v>
      </c>
      <c r="G862" s="9">
        <v>36</v>
      </c>
      <c r="H862" s="9">
        <f t="shared" si="40"/>
        <v>51</v>
      </c>
      <c r="I862" s="11"/>
      <c r="J862" s="11"/>
      <c r="K862" s="51" t="s">
        <v>2272</v>
      </c>
      <c r="L862" s="12"/>
      <c r="M862" s="12">
        <f t="shared" si="39"/>
        <v>20280000</v>
      </c>
      <c r="N862" s="12"/>
      <c r="O862" s="93">
        <v>20400000</v>
      </c>
      <c r="Q862" s="50">
        <v>25350000</v>
      </c>
      <c r="R862" s="2">
        <v>497058.82352941175</v>
      </c>
      <c r="S862" s="32"/>
      <c r="T862" s="2">
        <f t="shared" si="41"/>
        <v>497058.82352941175</v>
      </c>
    </row>
    <row r="863" spans="1:24" ht="24" hidden="1" customHeight="1" x14ac:dyDescent="0.2">
      <c r="A863" s="8"/>
      <c r="B863" s="14" t="s">
        <v>713</v>
      </c>
      <c r="C863" s="14" t="s">
        <v>975</v>
      </c>
      <c r="D863" s="14" t="s">
        <v>2265</v>
      </c>
      <c r="E863" s="14"/>
      <c r="F863" s="14">
        <v>15</v>
      </c>
      <c r="G863" s="14">
        <v>36</v>
      </c>
      <c r="H863" s="14">
        <f t="shared" si="40"/>
        <v>51</v>
      </c>
      <c r="I863" s="11"/>
      <c r="J863" s="11"/>
      <c r="K863" s="51" t="s">
        <v>2272</v>
      </c>
      <c r="L863" s="12"/>
      <c r="M863" s="12">
        <f t="shared" si="39"/>
        <v>17400000</v>
      </c>
      <c r="N863" s="12"/>
      <c r="O863" s="93">
        <v>20400000</v>
      </c>
      <c r="Q863" s="50">
        <v>21750000</v>
      </c>
      <c r="R863" s="2">
        <v>426470.5882352941</v>
      </c>
      <c r="S863" s="32"/>
      <c r="T863" s="2">
        <f t="shared" si="41"/>
        <v>426470.5882352941</v>
      </c>
    </row>
    <row r="864" spans="1:24" ht="24" hidden="1" customHeight="1" x14ac:dyDescent="0.2">
      <c r="A864" s="8"/>
      <c r="B864" s="9" t="s">
        <v>713</v>
      </c>
      <c r="C864" s="9" t="s">
        <v>975</v>
      </c>
      <c r="D864" s="9" t="s">
        <v>2266</v>
      </c>
      <c r="E864" s="9"/>
      <c r="F864" s="9">
        <v>15</v>
      </c>
      <c r="G864" s="9">
        <v>36</v>
      </c>
      <c r="H864" s="9">
        <f t="shared" si="40"/>
        <v>51</v>
      </c>
      <c r="I864" s="11"/>
      <c r="J864" s="11"/>
      <c r="K864" s="51" t="s">
        <v>2272</v>
      </c>
      <c r="L864" s="12"/>
      <c r="M864" s="12">
        <f t="shared" si="39"/>
        <v>17400000</v>
      </c>
      <c r="N864" s="12"/>
      <c r="O864" s="93">
        <v>20400000</v>
      </c>
      <c r="Q864" s="50">
        <v>21750000</v>
      </c>
      <c r="R864" s="2">
        <v>426470.5882352941</v>
      </c>
      <c r="S864" s="32"/>
      <c r="T864" s="2">
        <f t="shared" si="41"/>
        <v>426470.5882352941</v>
      </c>
    </row>
    <row r="865" spans="1:24" ht="24" hidden="1" customHeight="1" x14ac:dyDescent="0.2">
      <c r="A865" s="8"/>
      <c r="B865" s="14" t="s">
        <v>713</v>
      </c>
      <c r="C865" s="14" t="s">
        <v>975</v>
      </c>
      <c r="D865" s="14" t="s">
        <v>2267</v>
      </c>
      <c r="E865" s="14"/>
      <c r="F865" s="14">
        <v>14</v>
      </c>
      <c r="G865" s="14">
        <v>10</v>
      </c>
      <c r="H865" s="14">
        <f t="shared" si="40"/>
        <v>24</v>
      </c>
      <c r="I865" s="11"/>
      <c r="J865" s="11"/>
      <c r="K865" s="51" t="s">
        <v>2272</v>
      </c>
      <c r="L865" s="12"/>
      <c r="M865" s="12">
        <f t="shared" si="39"/>
        <v>8200000</v>
      </c>
      <c r="N865" s="12"/>
      <c r="O865" s="93">
        <v>9600000</v>
      </c>
      <c r="Q865" s="50">
        <v>10250000</v>
      </c>
      <c r="R865" s="2">
        <v>427083.33333333331</v>
      </c>
      <c r="S865" s="32"/>
      <c r="T865" s="2">
        <f t="shared" si="41"/>
        <v>427083.33333333331</v>
      </c>
    </row>
    <row r="866" spans="1:24" ht="24" hidden="1" customHeight="1" x14ac:dyDescent="0.2">
      <c r="A866" s="8"/>
      <c r="B866" s="9" t="s">
        <v>713</v>
      </c>
      <c r="C866" s="9" t="s">
        <v>975</v>
      </c>
      <c r="D866" s="9" t="s">
        <v>2268</v>
      </c>
      <c r="E866" s="9"/>
      <c r="F866" s="9">
        <v>10</v>
      </c>
      <c r="G866" s="9">
        <v>20</v>
      </c>
      <c r="H866" s="9">
        <f t="shared" si="40"/>
        <v>30</v>
      </c>
      <c r="I866" s="11"/>
      <c r="J866" s="11"/>
      <c r="K866" s="51" t="s">
        <v>2272</v>
      </c>
      <c r="L866" s="12"/>
      <c r="M866" s="12">
        <f t="shared" si="39"/>
        <v>12840000</v>
      </c>
      <c r="N866" s="12"/>
      <c r="O866" s="93">
        <v>12000000</v>
      </c>
      <c r="Q866" s="50">
        <v>16050000</v>
      </c>
      <c r="R866" s="2">
        <v>535000</v>
      </c>
      <c r="S866" s="32"/>
      <c r="T866" s="2">
        <f t="shared" si="41"/>
        <v>535000</v>
      </c>
    </row>
    <row r="867" spans="1:24" ht="24" hidden="1" customHeight="1" x14ac:dyDescent="0.2">
      <c r="A867" s="8"/>
      <c r="B867" s="14" t="s">
        <v>713</v>
      </c>
      <c r="C867" s="14" t="s">
        <v>975</v>
      </c>
      <c r="D867" s="14" t="s">
        <v>2269</v>
      </c>
      <c r="E867" s="14"/>
      <c r="F867" s="14">
        <v>10</v>
      </c>
      <c r="G867" s="14">
        <v>20</v>
      </c>
      <c r="H867" s="14">
        <f t="shared" si="40"/>
        <v>30</v>
      </c>
      <c r="I867" s="11"/>
      <c r="J867" s="11"/>
      <c r="K867" s="51" t="s">
        <v>2272</v>
      </c>
      <c r="L867" s="12"/>
      <c r="M867" s="12"/>
      <c r="N867" s="12"/>
      <c r="O867" s="93">
        <v>12000000</v>
      </c>
      <c r="Q867" s="50">
        <v>16050000</v>
      </c>
      <c r="R867" s="2">
        <v>535000</v>
      </c>
      <c r="S867" s="32"/>
      <c r="T867" s="2">
        <f t="shared" si="41"/>
        <v>535000</v>
      </c>
    </row>
    <row r="868" spans="1:24" ht="24" hidden="1" customHeight="1" x14ac:dyDescent="0.2">
      <c r="A868" s="8"/>
      <c r="B868" s="9" t="s">
        <v>713</v>
      </c>
      <c r="C868" s="9" t="s">
        <v>975</v>
      </c>
      <c r="D868" s="9" t="s">
        <v>2270</v>
      </c>
      <c r="E868" s="9"/>
      <c r="F868" s="9">
        <v>28</v>
      </c>
      <c r="G868" s="9">
        <v>14</v>
      </c>
      <c r="H868" s="9">
        <f t="shared" si="40"/>
        <v>42</v>
      </c>
      <c r="I868" s="11"/>
      <c r="J868" s="11"/>
      <c r="K868" s="51" t="s">
        <v>2272</v>
      </c>
      <c r="L868" s="12"/>
      <c r="M868" s="12"/>
      <c r="N868" s="12"/>
      <c r="O868" s="93">
        <v>16800000</v>
      </c>
      <c r="Q868" s="50">
        <v>16450000</v>
      </c>
      <c r="R868" s="2">
        <v>391666.66666666669</v>
      </c>
      <c r="S868" s="32"/>
      <c r="T868" s="2">
        <f t="shared" si="41"/>
        <v>391666.66666666669</v>
      </c>
    </row>
    <row r="869" spans="1:24" ht="24" hidden="1" customHeight="1" x14ac:dyDescent="0.2">
      <c r="A869" s="8"/>
      <c r="B869" s="14" t="s">
        <v>713</v>
      </c>
      <c r="C869" s="14" t="s">
        <v>975</v>
      </c>
      <c r="D869" s="14" t="s">
        <v>2271</v>
      </c>
      <c r="E869" s="14"/>
      <c r="F869" s="14">
        <v>28</v>
      </c>
      <c r="G869" s="14">
        <v>12</v>
      </c>
      <c r="H869" s="14">
        <f t="shared" si="40"/>
        <v>40</v>
      </c>
      <c r="I869" s="11"/>
      <c r="J869" s="11"/>
      <c r="K869" s="51" t="s">
        <v>2272</v>
      </c>
      <c r="L869" s="12"/>
      <c r="M869" s="12"/>
      <c r="N869" s="12"/>
      <c r="O869" s="93">
        <v>16000000</v>
      </c>
      <c r="Q869" s="50">
        <v>15450000</v>
      </c>
      <c r="R869" s="2">
        <v>386250</v>
      </c>
      <c r="S869" s="32"/>
      <c r="T869" s="2">
        <f t="shared" si="41"/>
        <v>386250</v>
      </c>
    </row>
    <row r="870" spans="1:24" s="2" customFormat="1" ht="24" hidden="1" customHeight="1" x14ac:dyDescent="0.2">
      <c r="A870" s="13">
        <v>840</v>
      </c>
      <c r="B870" s="14" t="s">
        <v>713</v>
      </c>
      <c r="C870" s="14" t="s">
        <v>999</v>
      </c>
      <c r="D870" s="14" t="s">
        <v>1000</v>
      </c>
      <c r="E870" s="15" t="s">
        <v>1001</v>
      </c>
      <c r="F870" s="13">
        <v>39</v>
      </c>
      <c r="G870" s="13">
        <v>101</v>
      </c>
      <c r="H870" s="13">
        <v>140</v>
      </c>
      <c r="I870" s="11">
        <v>34294080</v>
      </c>
      <c r="J870" s="11">
        <v>29776240</v>
      </c>
      <c r="K870" s="11">
        <v>34294080</v>
      </c>
      <c r="L870" s="11">
        <v>29776240</v>
      </c>
      <c r="M870" s="11">
        <f t="shared" si="38"/>
        <v>27435264</v>
      </c>
      <c r="N870" s="11">
        <f t="shared" si="38"/>
        <v>23820992</v>
      </c>
      <c r="O870" s="93">
        <v>41152896</v>
      </c>
      <c r="P870" s="32">
        <v>0.2</v>
      </c>
      <c r="S870" s="32"/>
      <c r="U870" s="3"/>
      <c r="V870" s="3"/>
      <c r="W870" s="3"/>
      <c r="X870" s="3"/>
    </row>
    <row r="871" spans="1:24" s="2" customFormat="1" ht="24" hidden="1" customHeight="1" x14ac:dyDescent="0.2">
      <c r="A871" s="8">
        <v>841</v>
      </c>
      <c r="B871" s="9" t="s">
        <v>713</v>
      </c>
      <c r="C871" s="9" t="s">
        <v>999</v>
      </c>
      <c r="D871" s="9" t="s">
        <v>1002</v>
      </c>
      <c r="E871" s="10">
        <v>721420290030001</v>
      </c>
      <c r="F871" s="8">
        <v>47</v>
      </c>
      <c r="G871" s="8">
        <v>100</v>
      </c>
      <c r="H871" s="8">
        <v>147</v>
      </c>
      <c r="I871" s="11">
        <v>32477120</v>
      </c>
      <c r="J871" s="11">
        <v>29493066.666666668</v>
      </c>
      <c r="K871" s="12">
        <v>32477120</v>
      </c>
      <c r="L871" s="12">
        <v>29493066.666666668</v>
      </c>
      <c r="M871" s="12">
        <f t="shared" si="38"/>
        <v>25981696</v>
      </c>
      <c r="N871" s="12">
        <f t="shared" si="38"/>
        <v>23594453.333333336</v>
      </c>
      <c r="O871" s="93">
        <v>38972544</v>
      </c>
      <c r="P871" s="32">
        <v>0.2</v>
      </c>
      <c r="S871" s="32"/>
      <c r="U871" s="3"/>
      <c r="V871" s="3"/>
      <c r="W871" s="3"/>
      <c r="X871" s="3"/>
    </row>
    <row r="872" spans="1:24" s="2" customFormat="1" ht="24" hidden="1" customHeight="1" x14ac:dyDescent="0.2">
      <c r="A872" s="13">
        <v>842</v>
      </c>
      <c r="B872" s="14" t="s">
        <v>713</v>
      </c>
      <c r="C872" s="14" t="s">
        <v>999</v>
      </c>
      <c r="D872" s="14" t="s">
        <v>1003</v>
      </c>
      <c r="E872" s="15" t="s">
        <v>1004</v>
      </c>
      <c r="F872" s="13">
        <v>47</v>
      </c>
      <c r="G872" s="13">
        <v>100</v>
      </c>
      <c r="H872" s="13">
        <v>147</v>
      </c>
      <c r="I872" s="11">
        <v>35777280</v>
      </c>
      <c r="J872" s="11">
        <v>30706480</v>
      </c>
      <c r="K872" s="11">
        <v>35777280</v>
      </c>
      <c r="L872" s="11">
        <v>30706480</v>
      </c>
      <c r="M872" s="11">
        <f t="shared" si="38"/>
        <v>28621824</v>
      </c>
      <c r="N872" s="11">
        <f t="shared" si="38"/>
        <v>24565184</v>
      </c>
      <c r="O872" s="93">
        <v>42932736</v>
      </c>
      <c r="P872" s="32">
        <v>0.2</v>
      </c>
      <c r="S872" s="32"/>
      <c r="U872" s="3"/>
      <c r="V872" s="3"/>
      <c r="W872" s="3"/>
      <c r="X872" s="3"/>
    </row>
    <row r="873" spans="1:24" s="2" customFormat="1" ht="24" hidden="1" customHeight="1" x14ac:dyDescent="0.2">
      <c r="A873" s="8">
        <v>843</v>
      </c>
      <c r="B873" s="9" t="s">
        <v>713</v>
      </c>
      <c r="C873" s="9" t="s">
        <v>999</v>
      </c>
      <c r="D873" s="9" t="s">
        <v>1005</v>
      </c>
      <c r="E873" s="10">
        <v>226340290000011</v>
      </c>
      <c r="F873" s="8">
        <v>36</v>
      </c>
      <c r="G873" s="8">
        <v>14</v>
      </c>
      <c r="H873" s="8">
        <v>50</v>
      </c>
      <c r="I873" s="11">
        <v>15857413.333333334</v>
      </c>
      <c r="J873" s="11">
        <v>14372720</v>
      </c>
      <c r="K873" s="12">
        <v>15857413.333333334</v>
      </c>
      <c r="L873" s="12">
        <v>14372720</v>
      </c>
      <c r="M873" s="12">
        <f t="shared" si="38"/>
        <v>12685930.666666668</v>
      </c>
      <c r="N873" s="12">
        <f t="shared" si="38"/>
        <v>11498176</v>
      </c>
      <c r="O873" s="93">
        <v>19028896</v>
      </c>
      <c r="P873" s="32">
        <v>0.2</v>
      </c>
      <c r="S873" s="32"/>
      <c r="U873" s="3"/>
      <c r="V873" s="3"/>
      <c r="W873" s="3"/>
      <c r="X873" s="3"/>
    </row>
    <row r="874" spans="1:24" s="2" customFormat="1" ht="24" hidden="1" customHeight="1" x14ac:dyDescent="0.2">
      <c r="A874" s="13">
        <v>844</v>
      </c>
      <c r="B874" s="14" t="s">
        <v>713</v>
      </c>
      <c r="C874" s="14" t="s">
        <v>999</v>
      </c>
      <c r="D874" s="14" t="s">
        <v>1006</v>
      </c>
      <c r="E874" s="15">
        <v>711420290020001</v>
      </c>
      <c r="F874" s="13">
        <v>52</v>
      </c>
      <c r="G874" s="13">
        <v>113</v>
      </c>
      <c r="H874" s="13">
        <v>165</v>
      </c>
      <c r="I874" s="11">
        <v>36266720</v>
      </c>
      <c r="J874" s="11">
        <v>33187146.666666668</v>
      </c>
      <c r="K874" s="11">
        <v>36266720</v>
      </c>
      <c r="L874" s="11">
        <v>33187146.666666668</v>
      </c>
      <c r="M874" s="11">
        <f t="shared" si="38"/>
        <v>29013376</v>
      </c>
      <c r="N874" s="11">
        <f t="shared" si="38"/>
        <v>26549717.333333336</v>
      </c>
      <c r="O874" s="93">
        <v>43520064</v>
      </c>
      <c r="P874" s="32">
        <v>0.2</v>
      </c>
      <c r="S874" s="32"/>
      <c r="U874" s="3"/>
      <c r="V874" s="3"/>
      <c r="W874" s="3"/>
      <c r="X874" s="3"/>
    </row>
    <row r="875" spans="1:24" s="2" customFormat="1" ht="24" hidden="1" customHeight="1" x14ac:dyDescent="0.2">
      <c r="A875" s="8">
        <v>845</v>
      </c>
      <c r="B875" s="9" t="s">
        <v>713</v>
      </c>
      <c r="C875" s="9" t="s">
        <v>999</v>
      </c>
      <c r="D875" s="9" t="s">
        <v>1007</v>
      </c>
      <c r="E875" s="10">
        <v>311130290020002</v>
      </c>
      <c r="F875" s="8">
        <v>35</v>
      </c>
      <c r="G875" s="8">
        <v>115</v>
      </c>
      <c r="H875" s="8">
        <v>150</v>
      </c>
      <c r="I875" s="11">
        <v>39187746.666666664</v>
      </c>
      <c r="J875" s="11">
        <v>35749920</v>
      </c>
      <c r="K875" s="12">
        <v>39187746.666666664</v>
      </c>
      <c r="L875" s="12">
        <v>35749920</v>
      </c>
      <c r="M875" s="12">
        <f t="shared" si="38"/>
        <v>31350197.333333332</v>
      </c>
      <c r="N875" s="12">
        <f t="shared" si="38"/>
        <v>28599936</v>
      </c>
      <c r="O875" s="93">
        <v>47025296</v>
      </c>
      <c r="P875" s="32">
        <v>0.2</v>
      </c>
      <c r="S875" s="32"/>
      <c r="U875" s="3"/>
      <c r="V875" s="3"/>
      <c r="W875" s="3"/>
      <c r="X875" s="3"/>
    </row>
    <row r="876" spans="1:24" s="2" customFormat="1" ht="24" hidden="1" customHeight="1" x14ac:dyDescent="0.2">
      <c r="A876" s="13">
        <v>846</v>
      </c>
      <c r="B876" s="14" t="s">
        <v>713</v>
      </c>
      <c r="C876" s="14" t="s">
        <v>999</v>
      </c>
      <c r="D876" s="14" t="s">
        <v>1008</v>
      </c>
      <c r="E876" s="15">
        <v>711420290080001</v>
      </c>
      <c r="F876" s="13">
        <v>55</v>
      </c>
      <c r="G876" s="13">
        <v>115</v>
      </c>
      <c r="H876" s="13">
        <v>170</v>
      </c>
      <c r="I876" s="11">
        <v>37560960</v>
      </c>
      <c r="J876" s="11">
        <v>34298640</v>
      </c>
      <c r="K876" s="11">
        <v>37560960</v>
      </c>
      <c r="L876" s="11">
        <v>34298640</v>
      </c>
      <c r="M876" s="11">
        <f t="shared" si="38"/>
        <v>30048768</v>
      </c>
      <c r="N876" s="11">
        <f t="shared" si="38"/>
        <v>27438912</v>
      </c>
      <c r="O876" s="93">
        <v>45073152</v>
      </c>
      <c r="P876" s="32">
        <v>0.2</v>
      </c>
      <c r="S876" s="32"/>
      <c r="U876" s="3"/>
      <c r="V876" s="3"/>
      <c r="W876" s="3"/>
      <c r="X876" s="3"/>
    </row>
    <row r="877" spans="1:24" s="2" customFormat="1" ht="24" hidden="1" customHeight="1" x14ac:dyDescent="0.2">
      <c r="A877" s="8">
        <v>847</v>
      </c>
      <c r="B877" s="9" t="s">
        <v>713</v>
      </c>
      <c r="C877" s="9" t="s">
        <v>999</v>
      </c>
      <c r="D877" s="9" t="s">
        <v>1009</v>
      </c>
      <c r="E877" s="10" t="s">
        <v>1010</v>
      </c>
      <c r="F877" s="8">
        <v>55</v>
      </c>
      <c r="G877" s="8">
        <v>115</v>
      </c>
      <c r="H877" s="8">
        <v>170</v>
      </c>
      <c r="I877" s="11">
        <v>40489200</v>
      </c>
      <c r="J877" s="11">
        <v>35625960</v>
      </c>
      <c r="K877" s="12">
        <v>40489200</v>
      </c>
      <c r="L877" s="12">
        <v>35625960</v>
      </c>
      <c r="M877" s="12">
        <f t="shared" si="38"/>
        <v>32391360</v>
      </c>
      <c r="N877" s="12">
        <f t="shared" si="38"/>
        <v>28500768</v>
      </c>
      <c r="O877" s="93">
        <v>48587040</v>
      </c>
      <c r="P877" s="32">
        <v>0.2</v>
      </c>
      <c r="S877" s="32"/>
      <c r="U877" s="3"/>
      <c r="V877" s="3"/>
      <c r="W877" s="3"/>
      <c r="X877" s="3"/>
    </row>
    <row r="878" spans="1:24" s="2" customFormat="1" ht="24" hidden="1" customHeight="1" x14ac:dyDescent="0.2">
      <c r="A878" s="13">
        <v>848</v>
      </c>
      <c r="B878" s="14" t="s">
        <v>713</v>
      </c>
      <c r="C878" s="14" t="s">
        <v>999</v>
      </c>
      <c r="D878" s="14" t="s">
        <v>1011</v>
      </c>
      <c r="E878" s="15">
        <v>132340290010021</v>
      </c>
      <c r="F878" s="13">
        <v>8</v>
      </c>
      <c r="G878" s="13">
        <v>32</v>
      </c>
      <c r="H878" s="13">
        <v>40</v>
      </c>
      <c r="I878" s="11">
        <v>12692320</v>
      </c>
      <c r="J878" s="11">
        <v>11605733.333333334</v>
      </c>
      <c r="K878" s="11">
        <v>12692320</v>
      </c>
      <c r="L878" s="11">
        <v>11605733.333333334</v>
      </c>
      <c r="M878" s="11">
        <f t="shared" si="38"/>
        <v>10153856</v>
      </c>
      <c r="N878" s="11">
        <f t="shared" si="38"/>
        <v>9284586.6666666679</v>
      </c>
      <c r="O878" s="93">
        <v>15230784</v>
      </c>
      <c r="P878" s="32">
        <v>0.2</v>
      </c>
      <c r="S878" s="32"/>
      <c r="U878" s="3"/>
      <c r="V878" s="3"/>
      <c r="W878" s="3"/>
      <c r="X878" s="3"/>
    </row>
    <row r="879" spans="1:24" s="2" customFormat="1" ht="24" hidden="1" customHeight="1" x14ac:dyDescent="0.2">
      <c r="A879" s="8">
        <v>849</v>
      </c>
      <c r="B879" s="9" t="s">
        <v>713</v>
      </c>
      <c r="C879" s="9" t="s">
        <v>999</v>
      </c>
      <c r="D879" s="9" t="s">
        <v>1012</v>
      </c>
      <c r="E879" s="10">
        <v>311230290470031</v>
      </c>
      <c r="F879" s="8">
        <v>70</v>
      </c>
      <c r="G879" s="8">
        <v>40</v>
      </c>
      <c r="H879" s="8">
        <v>110</v>
      </c>
      <c r="I879" s="11">
        <v>28146306.666666668</v>
      </c>
      <c r="J879" s="11">
        <v>25762880</v>
      </c>
      <c r="K879" s="12">
        <v>28146306.666666668</v>
      </c>
      <c r="L879" s="12">
        <v>25762880</v>
      </c>
      <c r="M879" s="12">
        <f t="shared" si="38"/>
        <v>22517045.333333336</v>
      </c>
      <c r="N879" s="12">
        <f t="shared" si="38"/>
        <v>20610304</v>
      </c>
      <c r="O879" s="93">
        <v>33775568</v>
      </c>
      <c r="P879" s="32">
        <v>0.2</v>
      </c>
      <c r="S879" s="32"/>
      <c r="U879" s="3"/>
      <c r="V879" s="3"/>
      <c r="W879" s="3"/>
      <c r="X879" s="3"/>
    </row>
    <row r="880" spans="1:24" s="2" customFormat="1" ht="24" hidden="1" customHeight="1" x14ac:dyDescent="0.2">
      <c r="A880" s="13">
        <v>850</v>
      </c>
      <c r="B880" s="14" t="s">
        <v>713</v>
      </c>
      <c r="C880" s="14" t="s">
        <v>999</v>
      </c>
      <c r="D880" s="14" t="s">
        <v>1013</v>
      </c>
      <c r="E880" s="15" t="s">
        <v>1014</v>
      </c>
      <c r="F880" s="13">
        <v>69</v>
      </c>
      <c r="G880" s="13">
        <v>201</v>
      </c>
      <c r="H880" s="13">
        <v>270</v>
      </c>
      <c r="I880" s="11">
        <v>65334720</v>
      </c>
      <c r="J880" s="11">
        <v>56488480</v>
      </c>
      <c r="K880" s="11">
        <v>65334720</v>
      </c>
      <c r="L880" s="11">
        <v>56488480</v>
      </c>
      <c r="M880" s="11">
        <f t="shared" si="38"/>
        <v>52267776</v>
      </c>
      <c r="N880" s="11">
        <f t="shared" si="38"/>
        <v>45190784</v>
      </c>
      <c r="O880" s="93">
        <v>78401664</v>
      </c>
      <c r="P880" s="32">
        <v>0.2</v>
      </c>
      <c r="S880" s="32"/>
      <c r="U880" s="3"/>
      <c r="V880" s="3"/>
      <c r="W880" s="3"/>
      <c r="X880" s="3"/>
    </row>
    <row r="881" spans="1:24" s="2" customFormat="1" ht="24" hidden="1" customHeight="1" x14ac:dyDescent="0.2">
      <c r="A881" s="8">
        <v>851</v>
      </c>
      <c r="B881" s="9" t="s">
        <v>713</v>
      </c>
      <c r="C881" s="9" t="s">
        <v>999</v>
      </c>
      <c r="D881" s="9" t="s">
        <v>1015</v>
      </c>
      <c r="E881" s="10">
        <v>214240290030031</v>
      </c>
      <c r="F881" s="8">
        <v>23</v>
      </c>
      <c r="G881" s="8">
        <v>33</v>
      </c>
      <c r="H881" s="8">
        <v>56</v>
      </c>
      <c r="I881" s="11">
        <v>17505986.666666668</v>
      </c>
      <c r="J881" s="11">
        <v>16010906.666666666</v>
      </c>
      <c r="K881" s="12">
        <v>17505986.666666668</v>
      </c>
      <c r="L881" s="12">
        <v>16010906.666666666</v>
      </c>
      <c r="M881" s="12">
        <f t="shared" si="38"/>
        <v>14004789.333333336</v>
      </c>
      <c r="N881" s="12">
        <f t="shared" si="38"/>
        <v>12808725.333333334</v>
      </c>
      <c r="O881" s="93">
        <v>21007184</v>
      </c>
      <c r="P881" s="32">
        <v>0.2</v>
      </c>
      <c r="S881" s="32"/>
      <c r="U881" s="3"/>
      <c r="V881" s="3"/>
      <c r="W881" s="3"/>
      <c r="X881" s="3"/>
    </row>
    <row r="882" spans="1:24" s="2" customFormat="1" ht="24" hidden="1" customHeight="1" x14ac:dyDescent="0.2">
      <c r="A882" s="13">
        <v>852</v>
      </c>
      <c r="B882" s="14" t="s">
        <v>713</v>
      </c>
      <c r="C882" s="14" t="s">
        <v>999</v>
      </c>
      <c r="D882" s="14" t="s">
        <v>1016</v>
      </c>
      <c r="E882" s="15">
        <v>214240290030002</v>
      </c>
      <c r="F882" s="13">
        <v>52</v>
      </c>
      <c r="G882" s="13">
        <v>98</v>
      </c>
      <c r="H882" s="13">
        <v>150</v>
      </c>
      <c r="I882" s="11">
        <v>46480613.333333336</v>
      </c>
      <c r="J882" s="11">
        <v>42531173.333333336</v>
      </c>
      <c r="K882" s="11">
        <v>46480613.333333336</v>
      </c>
      <c r="L882" s="11">
        <v>42531173.333333336</v>
      </c>
      <c r="M882" s="11">
        <f t="shared" si="38"/>
        <v>37184490.666666672</v>
      </c>
      <c r="N882" s="11">
        <f t="shared" si="38"/>
        <v>34024938.666666672</v>
      </c>
      <c r="O882" s="93">
        <v>55776736</v>
      </c>
      <c r="P882" s="32">
        <v>0.2</v>
      </c>
      <c r="S882" s="32"/>
      <c r="U882" s="3"/>
      <c r="V882" s="3"/>
      <c r="W882" s="3"/>
      <c r="X882" s="3"/>
    </row>
    <row r="883" spans="1:24" s="2" customFormat="1" ht="24" hidden="1" customHeight="1" x14ac:dyDescent="0.2">
      <c r="A883" s="8">
        <v>853</v>
      </c>
      <c r="B883" s="9" t="s">
        <v>713</v>
      </c>
      <c r="C883" s="9" t="s">
        <v>999</v>
      </c>
      <c r="D883" s="9" t="s">
        <v>1017</v>
      </c>
      <c r="E883" s="10">
        <v>711320290030002</v>
      </c>
      <c r="F883" s="8">
        <v>46</v>
      </c>
      <c r="G883" s="8">
        <v>104</v>
      </c>
      <c r="H883" s="8">
        <v>150</v>
      </c>
      <c r="I883" s="11">
        <v>33755840</v>
      </c>
      <c r="J883" s="11">
        <v>30803146.666666668</v>
      </c>
      <c r="K883" s="12">
        <v>33755840</v>
      </c>
      <c r="L883" s="12">
        <v>30803146.666666668</v>
      </c>
      <c r="M883" s="12">
        <f t="shared" si="38"/>
        <v>27004672</v>
      </c>
      <c r="N883" s="12">
        <f t="shared" si="38"/>
        <v>24642517.333333336</v>
      </c>
      <c r="O883" s="93">
        <v>40507008</v>
      </c>
      <c r="P883" s="32">
        <v>0.2</v>
      </c>
      <c r="S883" s="32"/>
      <c r="U883" s="3"/>
      <c r="V883" s="3"/>
      <c r="W883" s="3"/>
      <c r="X883" s="3"/>
    </row>
    <row r="884" spans="1:24" s="2" customFormat="1" ht="24" hidden="1" customHeight="1" x14ac:dyDescent="0.2">
      <c r="A884" s="13">
        <v>854</v>
      </c>
      <c r="B884" s="14" t="s">
        <v>713</v>
      </c>
      <c r="C884" s="14" t="s">
        <v>999</v>
      </c>
      <c r="D884" s="14" t="s">
        <v>1018</v>
      </c>
      <c r="E884" s="15" t="s">
        <v>1019</v>
      </c>
      <c r="F884" s="13">
        <v>44</v>
      </c>
      <c r="G884" s="13">
        <v>106</v>
      </c>
      <c r="H884" s="13">
        <v>150</v>
      </c>
      <c r="I884" s="11">
        <v>36823440</v>
      </c>
      <c r="J884" s="11">
        <v>32330920</v>
      </c>
      <c r="K884" s="11">
        <v>36823440</v>
      </c>
      <c r="L884" s="11">
        <v>32330920</v>
      </c>
      <c r="M884" s="11">
        <f t="shared" si="38"/>
        <v>29458752</v>
      </c>
      <c r="N884" s="11">
        <f t="shared" si="38"/>
        <v>25864736</v>
      </c>
      <c r="O884" s="93">
        <v>44188128</v>
      </c>
      <c r="P884" s="32">
        <v>0.2</v>
      </c>
      <c r="S884" s="32"/>
      <c r="U884" s="3"/>
      <c r="V884" s="3"/>
      <c r="W884" s="3"/>
      <c r="X884" s="3"/>
    </row>
    <row r="885" spans="1:24" s="2" customFormat="1" ht="24" hidden="1" customHeight="1" x14ac:dyDescent="0.2">
      <c r="A885" s="8">
        <v>855</v>
      </c>
      <c r="B885" s="9" t="s">
        <v>713</v>
      </c>
      <c r="C885" s="9" t="s">
        <v>999</v>
      </c>
      <c r="D885" s="9" t="s">
        <v>1020</v>
      </c>
      <c r="E885" s="10">
        <v>311830290010021</v>
      </c>
      <c r="F885" s="8">
        <v>40</v>
      </c>
      <c r="G885" s="8">
        <v>52</v>
      </c>
      <c r="H885" s="8">
        <v>92</v>
      </c>
      <c r="I885" s="11">
        <v>23558333.333333332</v>
      </c>
      <c r="J885" s="11">
        <v>21433440</v>
      </c>
      <c r="K885" s="12">
        <v>23558333.333333332</v>
      </c>
      <c r="L885" s="12">
        <v>21433440</v>
      </c>
      <c r="M885" s="12">
        <f t="shared" si="38"/>
        <v>18846666.666666668</v>
      </c>
      <c r="N885" s="12">
        <f t="shared" si="38"/>
        <v>17146752</v>
      </c>
      <c r="O885" s="93">
        <v>28270000</v>
      </c>
      <c r="P885" s="32">
        <v>0.2</v>
      </c>
      <c r="S885" s="32"/>
      <c r="U885" s="3"/>
      <c r="V885" s="3"/>
      <c r="W885" s="3"/>
      <c r="X885" s="3"/>
    </row>
    <row r="886" spans="1:24" s="2" customFormat="1" ht="24" hidden="1" customHeight="1" x14ac:dyDescent="0.2">
      <c r="A886" s="13">
        <v>856</v>
      </c>
      <c r="B886" s="14" t="s">
        <v>713</v>
      </c>
      <c r="C886" s="14" t="s">
        <v>999</v>
      </c>
      <c r="D886" s="14" t="s">
        <v>1021</v>
      </c>
      <c r="E886" s="15">
        <v>711920290030001</v>
      </c>
      <c r="F886" s="13">
        <v>29</v>
      </c>
      <c r="G886" s="13">
        <v>184</v>
      </c>
      <c r="H886" s="13">
        <v>213</v>
      </c>
      <c r="I886" s="11">
        <v>47297440</v>
      </c>
      <c r="J886" s="11">
        <v>42899893.333333336</v>
      </c>
      <c r="K886" s="11">
        <v>47297440</v>
      </c>
      <c r="L886" s="11">
        <v>42899893.333333336</v>
      </c>
      <c r="M886" s="11">
        <f t="shared" si="38"/>
        <v>37837952</v>
      </c>
      <c r="N886" s="11">
        <f t="shared" si="38"/>
        <v>34319914.666666672</v>
      </c>
      <c r="O886" s="93">
        <v>56756928</v>
      </c>
      <c r="P886" s="32">
        <v>0.2</v>
      </c>
      <c r="S886" s="32"/>
      <c r="U886" s="3"/>
      <c r="V886" s="3"/>
      <c r="W886" s="3"/>
      <c r="X886" s="3"/>
    </row>
    <row r="887" spans="1:24" s="2" customFormat="1" ht="24" hidden="1" customHeight="1" x14ac:dyDescent="0.2">
      <c r="A887" s="8">
        <v>857</v>
      </c>
      <c r="B887" s="9" t="s">
        <v>713</v>
      </c>
      <c r="C887" s="9" t="s">
        <v>999</v>
      </c>
      <c r="D887" s="9" t="s">
        <v>1022</v>
      </c>
      <c r="E887" s="10" t="s">
        <v>1023</v>
      </c>
      <c r="F887" s="8">
        <v>37</v>
      </c>
      <c r="G887" s="8">
        <v>149</v>
      </c>
      <c r="H887" s="8">
        <v>186</v>
      </c>
      <c r="I887" s="11">
        <v>44504880</v>
      </c>
      <c r="J887" s="11">
        <v>39084920</v>
      </c>
      <c r="K887" s="12">
        <v>44504880</v>
      </c>
      <c r="L887" s="12">
        <v>39084920</v>
      </c>
      <c r="M887" s="12">
        <f t="shared" si="38"/>
        <v>35603904</v>
      </c>
      <c r="N887" s="12">
        <f t="shared" si="38"/>
        <v>31267936</v>
      </c>
      <c r="O887" s="93">
        <v>53405856</v>
      </c>
      <c r="P887" s="32">
        <v>0.2</v>
      </c>
      <c r="S887" s="32"/>
      <c r="U887" s="3"/>
      <c r="V887" s="3"/>
      <c r="W887" s="3"/>
      <c r="X887" s="3"/>
    </row>
    <row r="888" spans="1:24" s="2" customFormat="1" ht="24" hidden="1" customHeight="1" x14ac:dyDescent="0.2">
      <c r="A888" s="13">
        <v>858</v>
      </c>
      <c r="B888" s="14" t="s">
        <v>713</v>
      </c>
      <c r="C888" s="14" t="s">
        <v>999</v>
      </c>
      <c r="D888" s="14" t="s">
        <v>1024</v>
      </c>
      <c r="E888" s="15">
        <v>722120290010001</v>
      </c>
      <c r="F888" s="13">
        <v>54</v>
      </c>
      <c r="G888" s="13">
        <v>156</v>
      </c>
      <c r="H888" s="13">
        <v>210</v>
      </c>
      <c r="I888" s="11">
        <v>45976480</v>
      </c>
      <c r="J888" s="11">
        <v>41887413.333333336</v>
      </c>
      <c r="K888" s="11">
        <v>45976480</v>
      </c>
      <c r="L888" s="11">
        <v>41887413.333333336</v>
      </c>
      <c r="M888" s="11">
        <f t="shared" si="38"/>
        <v>36781184</v>
      </c>
      <c r="N888" s="11">
        <f t="shared" si="38"/>
        <v>33509930.666666672</v>
      </c>
      <c r="O888" s="93">
        <v>55171776</v>
      </c>
      <c r="P888" s="32">
        <v>0.2</v>
      </c>
      <c r="S888" s="32"/>
      <c r="U888" s="3"/>
      <c r="V888" s="3"/>
      <c r="W888" s="3"/>
      <c r="X888" s="3"/>
    </row>
    <row r="889" spans="1:24" s="2" customFormat="1" ht="24" hidden="1" customHeight="1" x14ac:dyDescent="0.2">
      <c r="A889" s="8">
        <v>859</v>
      </c>
      <c r="B889" s="9" t="s">
        <v>713</v>
      </c>
      <c r="C889" s="9" t="s">
        <v>999</v>
      </c>
      <c r="D889" s="9" t="s">
        <v>1025</v>
      </c>
      <c r="E889" s="10" t="s">
        <v>1026</v>
      </c>
      <c r="F889" s="8">
        <v>65</v>
      </c>
      <c r="G889" s="8">
        <v>135</v>
      </c>
      <c r="H889" s="8">
        <v>200</v>
      </c>
      <c r="I889" s="11">
        <v>48814800</v>
      </c>
      <c r="J889" s="11">
        <v>42589160</v>
      </c>
      <c r="K889" s="12">
        <v>48814800</v>
      </c>
      <c r="L889" s="12">
        <v>42589160</v>
      </c>
      <c r="M889" s="12">
        <f t="shared" si="38"/>
        <v>39051840</v>
      </c>
      <c r="N889" s="12">
        <f t="shared" si="38"/>
        <v>34071328</v>
      </c>
      <c r="O889" s="93">
        <v>58577760</v>
      </c>
      <c r="P889" s="32">
        <v>0.2</v>
      </c>
      <c r="S889" s="32"/>
      <c r="U889" s="3"/>
      <c r="V889" s="3"/>
      <c r="W889" s="3"/>
      <c r="X889" s="3"/>
    </row>
    <row r="890" spans="1:24" s="2" customFormat="1" ht="24" hidden="1" customHeight="1" x14ac:dyDescent="0.2">
      <c r="A890" s="13">
        <v>860</v>
      </c>
      <c r="B890" s="14" t="s">
        <v>713</v>
      </c>
      <c r="C890" s="14" t="s">
        <v>999</v>
      </c>
      <c r="D890" s="14" t="s">
        <v>1027</v>
      </c>
      <c r="E890" s="15">
        <v>711320290040002</v>
      </c>
      <c r="F890" s="13">
        <v>46</v>
      </c>
      <c r="G890" s="13">
        <v>104</v>
      </c>
      <c r="H890" s="13">
        <v>150</v>
      </c>
      <c r="I890" s="11">
        <v>33566240</v>
      </c>
      <c r="J890" s="11">
        <v>30566506.666666668</v>
      </c>
      <c r="K890" s="11">
        <v>33566240</v>
      </c>
      <c r="L890" s="11">
        <v>30566506.666666668</v>
      </c>
      <c r="M890" s="11">
        <f t="shared" si="38"/>
        <v>26852992</v>
      </c>
      <c r="N890" s="11">
        <f t="shared" si="38"/>
        <v>24453205.333333336</v>
      </c>
      <c r="O890" s="93">
        <v>40279488</v>
      </c>
      <c r="P890" s="32">
        <v>0.2</v>
      </c>
      <c r="S890" s="32"/>
      <c r="U890" s="3"/>
      <c r="V890" s="3"/>
      <c r="W890" s="3"/>
      <c r="X890" s="3"/>
    </row>
    <row r="891" spans="1:24" s="2" customFormat="1" ht="24" hidden="1" customHeight="1" x14ac:dyDescent="0.2">
      <c r="A891" s="8">
        <v>861</v>
      </c>
      <c r="B891" s="9" t="s">
        <v>713</v>
      </c>
      <c r="C891" s="9" t="s">
        <v>999</v>
      </c>
      <c r="D891" s="9" t="s">
        <v>1028</v>
      </c>
      <c r="E891" s="10">
        <v>814220290010001</v>
      </c>
      <c r="F891" s="8">
        <v>47</v>
      </c>
      <c r="G891" s="8">
        <v>153</v>
      </c>
      <c r="H891" s="8">
        <v>200</v>
      </c>
      <c r="I891" s="11">
        <v>44466400</v>
      </c>
      <c r="J891" s="11">
        <v>40311413.333333336</v>
      </c>
      <c r="K891" s="12">
        <v>44466400</v>
      </c>
      <c r="L891" s="12">
        <v>40311413.333333336</v>
      </c>
      <c r="M891" s="12">
        <f t="shared" si="38"/>
        <v>35573120</v>
      </c>
      <c r="N891" s="12">
        <f t="shared" si="38"/>
        <v>32249130.666666672</v>
      </c>
      <c r="O891" s="93">
        <v>53359680</v>
      </c>
      <c r="P891" s="32">
        <v>0.2</v>
      </c>
      <c r="S891" s="32"/>
      <c r="U891" s="3"/>
      <c r="V891" s="3"/>
      <c r="W891" s="3"/>
      <c r="X891" s="3"/>
    </row>
    <row r="892" spans="1:24" s="2" customFormat="1" ht="24" hidden="1" customHeight="1" x14ac:dyDescent="0.2">
      <c r="A892" s="13">
        <v>862</v>
      </c>
      <c r="B892" s="14" t="s">
        <v>713</v>
      </c>
      <c r="C892" s="14" t="s">
        <v>999</v>
      </c>
      <c r="D892" s="14" t="s">
        <v>1029</v>
      </c>
      <c r="E892" s="15">
        <v>311230290170001</v>
      </c>
      <c r="F892" s="13">
        <v>101</v>
      </c>
      <c r="G892" s="13">
        <v>244</v>
      </c>
      <c r="H892" s="13">
        <v>345</v>
      </c>
      <c r="I892" s="11">
        <v>88637213.333333328</v>
      </c>
      <c r="J892" s="11">
        <v>80696320</v>
      </c>
      <c r="K892" s="11">
        <v>88637213.333333328</v>
      </c>
      <c r="L892" s="11">
        <v>80696320</v>
      </c>
      <c r="M892" s="11">
        <f t="shared" si="38"/>
        <v>70909770.666666672</v>
      </c>
      <c r="N892" s="11">
        <f t="shared" si="38"/>
        <v>64557056</v>
      </c>
      <c r="O892" s="93">
        <v>106364656</v>
      </c>
      <c r="P892" s="32">
        <v>0.2</v>
      </c>
      <c r="S892" s="32"/>
      <c r="U892" s="3"/>
      <c r="V892" s="3"/>
      <c r="W892" s="3"/>
      <c r="X892" s="3"/>
    </row>
    <row r="893" spans="1:24" s="2" customFormat="1" ht="24" hidden="1" customHeight="1" x14ac:dyDescent="0.2">
      <c r="A893" s="8">
        <v>863</v>
      </c>
      <c r="B893" s="9" t="s">
        <v>713</v>
      </c>
      <c r="C893" s="9" t="s">
        <v>999</v>
      </c>
      <c r="D893" s="9" t="s">
        <v>1030</v>
      </c>
      <c r="E893" s="10">
        <v>214240290220001</v>
      </c>
      <c r="F893" s="8">
        <v>16</v>
      </c>
      <c r="G893" s="8">
        <v>84</v>
      </c>
      <c r="H893" s="8">
        <v>100</v>
      </c>
      <c r="I893" s="11">
        <v>31117693.333333332</v>
      </c>
      <c r="J893" s="11">
        <v>28432186.666666668</v>
      </c>
      <c r="K893" s="12">
        <v>31117693.333333332</v>
      </c>
      <c r="L893" s="12">
        <v>28432186.666666668</v>
      </c>
      <c r="M893" s="12">
        <f t="shared" si="38"/>
        <v>24894154.666666668</v>
      </c>
      <c r="N893" s="12">
        <f t="shared" si="38"/>
        <v>22745749.333333336</v>
      </c>
      <c r="O893" s="93">
        <v>37341232</v>
      </c>
      <c r="P893" s="32">
        <v>0.2</v>
      </c>
      <c r="S893" s="32"/>
      <c r="U893" s="3"/>
      <c r="V893" s="3"/>
      <c r="W893" s="3"/>
      <c r="X893" s="3"/>
    </row>
    <row r="894" spans="1:24" s="2" customFormat="1" ht="24" hidden="1" customHeight="1" x14ac:dyDescent="0.2">
      <c r="A894" s="13">
        <v>864</v>
      </c>
      <c r="B894" s="14" t="s">
        <v>713</v>
      </c>
      <c r="C894" s="14" t="s">
        <v>999</v>
      </c>
      <c r="D894" s="14" t="s">
        <v>1031</v>
      </c>
      <c r="E894" s="15">
        <v>214240290230001</v>
      </c>
      <c r="F894" s="13">
        <v>22</v>
      </c>
      <c r="G894" s="13">
        <v>78</v>
      </c>
      <c r="H894" s="13">
        <v>100</v>
      </c>
      <c r="I894" s="11">
        <v>31609760</v>
      </c>
      <c r="J894" s="11">
        <v>28919146.666666668</v>
      </c>
      <c r="K894" s="11">
        <v>31609760</v>
      </c>
      <c r="L894" s="11">
        <v>28919146.666666668</v>
      </c>
      <c r="M894" s="11">
        <f t="shared" si="38"/>
        <v>25287808</v>
      </c>
      <c r="N894" s="11">
        <f t="shared" si="38"/>
        <v>23135317.333333336</v>
      </c>
      <c r="O894" s="93">
        <v>37931712</v>
      </c>
      <c r="P894" s="32">
        <v>0.2</v>
      </c>
      <c r="S894" s="32"/>
      <c r="U894" s="3"/>
      <c r="V894" s="3"/>
      <c r="W894" s="3"/>
      <c r="X894" s="3"/>
    </row>
    <row r="895" spans="1:24" s="2" customFormat="1" ht="24" hidden="1" customHeight="1" x14ac:dyDescent="0.2">
      <c r="A895" s="8">
        <v>865</v>
      </c>
      <c r="B895" s="9" t="s">
        <v>713</v>
      </c>
      <c r="C895" s="9" t="s">
        <v>999</v>
      </c>
      <c r="D895" s="9" t="s">
        <v>1032</v>
      </c>
      <c r="E895" s="10">
        <v>214240290080001</v>
      </c>
      <c r="F895" s="8">
        <v>42</v>
      </c>
      <c r="G895" s="8">
        <v>78</v>
      </c>
      <c r="H895" s="8">
        <v>120</v>
      </c>
      <c r="I895" s="11">
        <v>37063453.333333336</v>
      </c>
      <c r="J895" s="11">
        <v>33888506.666666664</v>
      </c>
      <c r="K895" s="12">
        <v>37063453.333333336</v>
      </c>
      <c r="L895" s="12">
        <v>33888506.666666664</v>
      </c>
      <c r="M895" s="12">
        <f t="shared" si="38"/>
        <v>29650762.666666672</v>
      </c>
      <c r="N895" s="12">
        <f t="shared" si="38"/>
        <v>27110805.333333332</v>
      </c>
      <c r="O895" s="93">
        <v>44476144</v>
      </c>
      <c r="P895" s="32">
        <v>0.2</v>
      </c>
      <c r="S895" s="32"/>
      <c r="U895" s="3"/>
      <c r="V895" s="3"/>
      <c r="W895" s="3"/>
      <c r="X895" s="3"/>
    </row>
    <row r="896" spans="1:24" s="2" customFormat="1" ht="24" hidden="1" customHeight="1" x14ac:dyDescent="0.2">
      <c r="A896" s="13">
        <v>866</v>
      </c>
      <c r="B896" s="14" t="s">
        <v>713</v>
      </c>
      <c r="C896" s="14" t="s">
        <v>999</v>
      </c>
      <c r="D896" s="14" t="s">
        <v>1033</v>
      </c>
      <c r="E896" s="15">
        <v>214240290130011</v>
      </c>
      <c r="F896" s="13">
        <v>10</v>
      </c>
      <c r="G896" s="13">
        <v>38</v>
      </c>
      <c r="H896" s="13">
        <v>48</v>
      </c>
      <c r="I896" s="11">
        <v>14856226.666666666</v>
      </c>
      <c r="J896" s="11">
        <v>13588133.333333334</v>
      </c>
      <c r="K896" s="11">
        <v>14856226.666666666</v>
      </c>
      <c r="L896" s="11">
        <v>13588133.333333334</v>
      </c>
      <c r="M896" s="11">
        <f t="shared" si="38"/>
        <v>11884981.333333334</v>
      </c>
      <c r="N896" s="11">
        <f t="shared" si="38"/>
        <v>10870506.666666668</v>
      </c>
      <c r="O896" s="93">
        <v>17827472</v>
      </c>
      <c r="P896" s="32">
        <v>0.2</v>
      </c>
      <c r="S896" s="32"/>
      <c r="U896" s="3"/>
      <c r="V896" s="3"/>
      <c r="W896" s="3"/>
      <c r="X896" s="3"/>
    </row>
    <row r="897" spans="1:24" s="2" customFormat="1" ht="24" hidden="1" customHeight="1" x14ac:dyDescent="0.2">
      <c r="A897" s="8">
        <v>867</v>
      </c>
      <c r="B897" s="9" t="s">
        <v>713</v>
      </c>
      <c r="C897" s="9" t="s">
        <v>999</v>
      </c>
      <c r="D897" s="9" t="s">
        <v>1034</v>
      </c>
      <c r="E897" s="10">
        <v>214240290000041</v>
      </c>
      <c r="F897" s="8">
        <v>8</v>
      </c>
      <c r="G897" s="8">
        <v>24</v>
      </c>
      <c r="H897" s="8">
        <v>32</v>
      </c>
      <c r="I897" s="11">
        <v>10089440</v>
      </c>
      <c r="J897" s="11">
        <v>9214906.666666666</v>
      </c>
      <c r="K897" s="12">
        <v>10089440</v>
      </c>
      <c r="L897" s="12">
        <v>9214906.666666666</v>
      </c>
      <c r="M897" s="12">
        <f t="shared" si="38"/>
        <v>8071552</v>
      </c>
      <c r="N897" s="12">
        <f t="shared" si="38"/>
        <v>7371925.333333333</v>
      </c>
      <c r="O897" s="93">
        <v>12107328</v>
      </c>
      <c r="P897" s="32">
        <v>0.2</v>
      </c>
      <c r="S897" s="32"/>
      <c r="U897" s="3"/>
      <c r="V897" s="3"/>
      <c r="W897" s="3"/>
      <c r="X897" s="3"/>
    </row>
    <row r="898" spans="1:24" s="2" customFormat="1" ht="24" hidden="1" customHeight="1" x14ac:dyDescent="0.2">
      <c r="A898" s="13">
        <v>868</v>
      </c>
      <c r="B898" s="14" t="s">
        <v>713</v>
      </c>
      <c r="C898" s="14" t="s">
        <v>999</v>
      </c>
      <c r="D898" s="14" t="s">
        <v>1035</v>
      </c>
      <c r="E898" s="15">
        <v>214240290030051</v>
      </c>
      <c r="F898" s="13">
        <v>24</v>
      </c>
      <c r="G898" s="13">
        <v>36</v>
      </c>
      <c r="H898" s="13">
        <v>60</v>
      </c>
      <c r="I898" s="11">
        <v>18424093.333333332</v>
      </c>
      <c r="J898" s="11">
        <v>16835066.666666668</v>
      </c>
      <c r="K898" s="11">
        <v>18424093.333333332</v>
      </c>
      <c r="L898" s="11">
        <v>16835066.666666668</v>
      </c>
      <c r="M898" s="11">
        <f t="shared" si="38"/>
        <v>14739274.666666666</v>
      </c>
      <c r="N898" s="11">
        <f t="shared" si="38"/>
        <v>13468053.333333336</v>
      </c>
      <c r="O898" s="93">
        <v>22108912</v>
      </c>
      <c r="P898" s="32">
        <v>0.2</v>
      </c>
      <c r="S898" s="32"/>
      <c r="U898" s="3"/>
      <c r="V898" s="3"/>
      <c r="W898" s="3"/>
      <c r="X898" s="3"/>
    </row>
    <row r="899" spans="1:24" s="2" customFormat="1" ht="24" hidden="1" customHeight="1" x14ac:dyDescent="0.2">
      <c r="A899" s="8">
        <v>869</v>
      </c>
      <c r="B899" s="9" t="s">
        <v>713</v>
      </c>
      <c r="C899" s="9" t="s">
        <v>999</v>
      </c>
      <c r="D899" s="9" t="s">
        <v>1036</v>
      </c>
      <c r="E899" s="10">
        <v>214240290030021</v>
      </c>
      <c r="F899" s="8">
        <v>39</v>
      </c>
      <c r="G899" s="8">
        <v>111</v>
      </c>
      <c r="H899" s="8">
        <v>150</v>
      </c>
      <c r="I899" s="11">
        <v>47458146.666666664</v>
      </c>
      <c r="J899" s="11">
        <v>43524640</v>
      </c>
      <c r="K899" s="12">
        <v>47458146.666666664</v>
      </c>
      <c r="L899" s="12">
        <v>43524640</v>
      </c>
      <c r="M899" s="12">
        <f t="shared" si="38"/>
        <v>37966517.333333336</v>
      </c>
      <c r="N899" s="12">
        <f t="shared" si="38"/>
        <v>34819712</v>
      </c>
      <c r="O899" s="93">
        <v>56949776</v>
      </c>
      <c r="P899" s="32">
        <v>0.2</v>
      </c>
      <c r="S899" s="32"/>
      <c r="U899" s="3"/>
      <c r="V899" s="3"/>
      <c r="W899" s="3"/>
      <c r="X899" s="3"/>
    </row>
    <row r="900" spans="1:24" s="2" customFormat="1" ht="24" hidden="1" customHeight="1" x14ac:dyDescent="0.2">
      <c r="A900" s="13">
        <v>870</v>
      </c>
      <c r="B900" s="14" t="s">
        <v>713</v>
      </c>
      <c r="C900" s="14" t="s">
        <v>999</v>
      </c>
      <c r="D900" s="14" t="s">
        <v>1037</v>
      </c>
      <c r="E900" s="15">
        <v>214240290000061</v>
      </c>
      <c r="F900" s="13">
        <v>14</v>
      </c>
      <c r="G900" s="13">
        <v>56</v>
      </c>
      <c r="H900" s="13">
        <v>70</v>
      </c>
      <c r="I900" s="11">
        <v>21965693.333333332</v>
      </c>
      <c r="J900" s="11">
        <v>20011920</v>
      </c>
      <c r="K900" s="11">
        <v>21965693.333333332</v>
      </c>
      <c r="L900" s="11">
        <v>20011920</v>
      </c>
      <c r="M900" s="11">
        <f t="shared" si="38"/>
        <v>17572554.666666668</v>
      </c>
      <c r="N900" s="11">
        <f t="shared" si="38"/>
        <v>16009536</v>
      </c>
      <c r="O900" s="93">
        <v>26358832</v>
      </c>
      <c r="P900" s="32">
        <v>0.2</v>
      </c>
      <c r="S900" s="32"/>
      <c r="U900" s="3"/>
      <c r="V900" s="3"/>
      <c r="W900" s="3"/>
      <c r="X900" s="3"/>
    </row>
    <row r="901" spans="1:24" s="2" customFormat="1" ht="24" hidden="1" customHeight="1" x14ac:dyDescent="0.2">
      <c r="A901" s="8">
        <v>871</v>
      </c>
      <c r="B901" s="9" t="s">
        <v>713</v>
      </c>
      <c r="C901" s="9" t="s">
        <v>999</v>
      </c>
      <c r="D901" s="9" t="s">
        <v>1038</v>
      </c>
      <c r="E901" s="10">
        <v>711920290270001</v>
      </c>
      <c r="F901" s="8">
        <v>62</v>
      </c>
      <c r="G901" s="8">
        <v>188</v>
      </c>
      <c r="H901" s="8">
        <v>250</v>
      </c>
      <c r="I901" s="11">
        <v>55157440</v>
      </c>
      <c r="J901" s="11">
        <v>50142773.333333336</v>
      </c>
      <c r="K901" s="12">
        <v>55157440</v>
      </c>
      <c r="L901" s="12">
        <v>50142773.333333336</v>
      </c>
      <c r="M901" s="12">
        <f t="shared" si="38"/>
        <v>44125952</v>
      </c>
      <c r="N901" s="12">
        <f t="shared" si="38"/>
        <v>40114218.666666672</v>
      </c>
      <c r="O901" s="93">
        <v>66188928</v>
      </c>
      <c r="P901" s="32">
        <v>0.2</v>
      </c>
      <c r="S901" s="32"/>
      <c r="U901" s="3"/>
      <c r="V901" s="3"/>
      <c r="W901" s="3"/>
      <c r="X901" s="3"/>
    </row>
    <row r="902" spans="1:24" s="2" customFormat="1" ht="24" hidden="1" customHeight="1" x14ac:dyDescent="0.2">
      <c r="A902" s="13">
        <v>872</v>
      </c>
      <c r="B902" s="14" t="s">
        <v>713</v>
      </c>
      <c r="C902" s="14" t="s">
        <v>999</v>
      </c>
      <c r="D902" s="14" t="s">
        <v>1039</v>
      </c>
      <c r="E902" s="15" t="s">
        <v>1040</v>
      </c>
      <c r="F902" s="13">
        <v>62</v>
      </c>
      <c r="G902" s="13">
        <v>188</v>
      </c>
      <c r="H902" s="13">
        <v>250</v>
      </c>
      <c r="I902" s="11">
        <v>61340640</v>
      </c>
      <c r="J902" s="11">
        <v>53858960</v>
      </c>
      <c r="K902" s="11">
        <v>61340640</v>
      </c>
      <c r="L902" s="11">
        <v>53858960</v>
      </c>
      <c r="M902" s="11">
        <f t="shared" si="38"/>
        <v>49072512</v>
      </c>
      <c r="N902" s="11">
        <f t="shared" si="38"/>
        <v>43087168</v>
      </c>
      <c r="O902" s="93">
        <v>73608768</v>
      </c>
      <c r="P902" s="32">
        <v>0.2</v>
      </c>
      <c r="S902" s="32"/>
      <c r="U902" s="3"/>
      <c r="V902" s="3"/>
      <c r="W902" s="3"/>
      <c r="X902" s="3"/>
    </row>
    <row r="903" spans="1:24" s="2" customFormat="1" ht="24" hidden="1" customHeight="1" x14ac:dyDescent="0.2">
      <c r="A903" s="8">
        <v>873</v>
      </c>
      <c r="B903" s="9" t="s">
        <v>713</v>
      </c>
      <c r="C903" s="9" t="s">
        <v>999</v>
      </c>
      <c r="D903" s="9" t="s">
        <v>1041</v>
      </c>
      <c r="E903" s="10">
        <v>711420290050001</v>
      </c>
      <c r="F903" s="8">
        <v>46</v>
      </c>
      <c r="G903" s="8">
        <v>98</v>
      </c>
      <c r="H903" s="8">
        <v>144</v>
      </c>
      <c r="I903" s="11">
        <v>31344800</v>
      </c>
      <c r="J903" s="11">
        <v>28582746.666666668</v>
      </c>
      <c r="K903" s="12">
        <v>31344800</v>
      </c>
      <c r="L903" s="12">
        <v>28582746.666666668</v>
      </c>
      <c r="M903" s="12">
        <f t="shared" si="38"/>
        <v>25075840</v>
      </c>
      <c r="N903" s="12">
        <f t="shared" si="38"/>
        <v>22866197.333333336</v>
      </c>
      <c r="O903" s="93">
        <v>37613760</v>
      </c>
      <c r="P903" s="32">
        <v>0.2</v>
      </c>
      <c r="S903" s="32"/>
      <c r="U903" s="3"/>
      <c r="V903" s="3"/>
      <c r="W903" s="3"/>
      <c r="X903" s="3"/>
    </row>
    <row r="904" spans="1:24" s="2" customFormat="1" ht="24" hidden="1" customHeight="1" x14ac:dyDescent="0.2">
      <c r="A904" s="13">
        <v>874</v>
      </c>
      <c r="B904" s="14" t="s">
        <v>713</v>
      </c>
      <c r="C904" s="14" t="s">
        <v>999</v>
      </c>
      <c r="D904" s="14" t="s">
        <v>1042</v>
      </c>
      <c r="E904" s="15" t="s">
        <v>1043</v>
      </c>
      <c r="F904" s="13">
        <v>46</v>
      </c>
      <c r="G904" s="13">
        <v>98</v>
      </c>
      <c r="H904" s="13">
        <v>144</v>
      </c>
      <c r="I904" s="11">
        <v>34585680</v>
      </c>
      <c r="J904" s="11">
        <v>30543400</v>
      </c>
      <c r="K904" s="11">
        <v>34585680</v>
      </c>
      <c r="L904" s="11">
        <v>30543400</v>
      </c>
      <c r="M904" s="11">
        <f t="shared" si="38"/>
        <v>27668544</v>
      </c>
      <c r="N904" s="11">
        <f t="shared" si="38"/>
        <v>24434720</v>
      </c>
      <c r="O904" s="93">
        <v>41502816</v>
      </c>
      <c r="P904" s="32">
        <v>0.2</v>
      </c>
      <c r="S904" s="32"/>
      <c r="U904" s="3"/>
      <c r="V904" s="3"/>
      <c r="W904" s="3"/>
      <c r="X904" s="3"/>
    </row>
    <row r="905" spans="1:24" s="2" customFormat="1" ht="24" hidden="1" customHeight="1" x14ac:dyDescent="0.2">
      <c r="A905" s="8">
        <v>875</v>
      </c>
      <c r="B905" s="9" t="s">
        <v>713</v>
      </c>
      <c r="C905" s="9" t="s">
        <v>999</v>
      </c>
      <c r="D905" s="9" t="s">
        <v>1044</v>
      </c>
      <c r="E905" s="10">
        <v>325730290000021</v>
      </c>
      <c r="F905" s="8">
        <v>16</v>
      </c>
      <c r="G905" s="8">
        <v>32</v>
      </c>
      <c r="H905" s="8">
        <v>48</v>
      </c>
      <c r="I905" s="11">
        <v>12013026.666666666</v>
      </c>
      <c r="J905" s="11">
        <v>10777760</v>
      </c>
      <c r="K905" s="12">
        <v>12013026.666666666</v>
      </c>
      <c r="L905" s="12">
        <v>10777760</v>
      </c>
      <c r="M905" s="12">
        <f t="shared" si="38"/>
        <v>9610421.333333334</v>
      </c>
      <c r="N905" s="12">
        <f t="shared" si="38"/>
        <v>8622208</v>
      </c>
      <c r="O905" s="93">
        <v>14415632</v>
      </c>
      <c r="P905" s="32">
        <v>0.2</v>
      </c>
      <c r="S905" s="32"/>
      <c r="U905" s="3"/>
      <c r="V905" s="3"/>
      <c r="W905" s="3"/>
      <c r="X905" s="3"/>
    </row>
    <row r="906" spans="1:24" s="2" customFormat="1" ht="24" hidden="1" customHeight="1" x14ac:dyDescent="0.2">
      <c r="A906" s="13">
        <v>876</v>
      </c>
      <c r="B906" s="14" t="s">
        <v>713</v>
      </c>
      <c r="C906" s="14" t="s">
        <v>999</v>
      </c>
      <c r="D906" s="14" t="s">
        <v>1045</v>
      </c>
      <c r="E906" s="15">
        <v>311230290000181</v>
      </c>
      <c r="F906" s="13">
        <v>28</v>
      </c>
      <c r="G906" s="13">
        <v>54</v>
      </c>
      <c r="H906" s="13">
        <v>82</v>
      </c>
      <c r="I906" s="11">
        <v>22063746.666666668</v>
      </c>
      <c r="J906" s="11">
        <v>20103200</v>
      </c>
      <c r="K906" s="11">
        <v>22063746.666666668</v>
      </c>
      <c r="L906" s="11">
        <v>20103200</v>
      </c>
      <c r="M906" s="11">
        <f t="shared" si="38"/>
        <v>17650997.333333336</v>
      </c>
      <c r="N906" s="11">
        <f t="shared" si="38"/>
        <v>16082560</v>
      </c>
      <c r="O906" s="93">
        <v>26476496</v>
      </c>
      <c r="P906" s="32">
        <v>0.2</v>
      </c>
      <c r="S906" s="32"/>
      <c r="U906" s="3"/>
      <c r="V906" s="3"/>
      <c r="W906" s="3"/>
      <c r="X906" s="3"/>
    </row>
    <row r="907" spans="1:24" s="2" customFormat="1" ht="24" hidden="1" customHeight="1" x14ac:dyDescent="0.2">
      <c r="A907" s="8">
        <v>877</v>
      </c>
      <c r="B907" s="9" t="s">
        <v>713</v>
      </c>
      <c r="C907" s="9" t="s">
        <v>999</v>
      </c>
      <c r="D907" s="9" t="s">
        <v>1046</v>
      </c>
      <c r="E907" s="10">
        <v>721420290070001</v>
      </c>
      <c r="F907" s="8">
        <v>7</v>
      </c>
      <c r="G907" s="8">
        <v>9</v>
      </c>
      <c r="H907" s="8">
        <v>16</v>
      </c>
      <c r="I907" s="11">
        <v>3639200</v>
      </c>
      <c r="J907" s="11">
        <v>3333706.6666666665</v>
      </c>
      <c r="K907" s="12">
        <v>3639200</v>
      </c>
      <c r="L907" s="12">
        <v>3333706.6666666665</v>
      </c>
      <c r="M907" s="12">
        <f t="shared" si="38"/>
        <v>2911360</v>
      </c>
      <c r="N907" s="12">
        <f t="shared" si="38"/>
        <v>2666965.3333333335</v>
      </c>
      <c r="O907" s="93">
        <v>4367040</v>
      </c>
      <c r="P907" s="32">
        <v>0.2</v>
      </c>
      <c r="S907" s="32"/>
      <c r="U907" s="3"/>
      <c r="V907" s="3"/>
      <c r="W907" s="3"/>
      <c r="X907" s="3"/>
    </row>
    <row r="908" spans="1:24" s="2" customFormat="1" ht="24" hidden="1" customHeight="1" x14ac:dyDescent="0.2">
      <c r="A908" s="13">
        <v>878</v>
      </c>
      <c r="B908" s="14" t="s">
        <v>713</v>
      </c>
      <c r="C908" s="14" t="s">
        <v>999</v>
      </c>
      <c r="D908" s="14" t="s">
        <v>1047</v>
      </c>
      <c r="E908" s="15">
        <v>711420290040001</v>
      </c>
      <c r="F908" s="13">
        <v>7</v>
      </c>
      <c r="G908" s="13">
        <v>9</v>
      </c>
      <c r="H908" s="13">
        <v>16</v>
      </c>
      <c r="I908" s="11">
        <v>3546560</v>
      </c>
      <c r="J908" s="11">
        <v>3180586.6666666665</v>
      </c>
      <c r="K908" s="11">
        <v>3546560</v>
      </c>
      <c r="L908" s="11">
        <v>3180586.6666666665</v>
      </c>
      <c r="M908" s="11">
        <f t="shared" si="38"/>
        <v>2837248</v>
      </c>
      <c r="N908" s="11">
        <f t="shared" si="38"/>
        <v>2544469.3333333335</v>
      </c>
      <c r="O908" s="93">
        <v>4255872</v>
      </c>
      <c r="P908" s="32">
        <v>0.2</v>
      </c>
      <c r="S908" s="32"/>
      <c r="U908" s="3"/>
      <c r="V908" s="3"/>
      <c r="W908" s="3"/>
      <c r="X908" s="3"/>
    </row>
    <row r="909" spans="1:24" s="2" customFormat="1" ht="24" hidden="1" customHeight="1" x14ac:dyDescent="0.2">
      <c r="A909" s="8">
        <v>879</v>
      </c>
      <c r="B909" s="9" t="s">
        <v>713</v>
      </c>
      <c r="C909" s="9" t="s">
        <v>999</v>
      </c>
      <c r="D909" s="9" t="s">
        <v>1048</v>
      </c>
      <c r="E909" s="10">
        <v>711420290100001</v>
      </c>
      <c r="F909" s="8">
        <v>6</v>
      </c>
      <c r="G909" s="8">
        <v>10</v>
      </c>
      <c r="H909" s="8">
        <v>16</v>
      </c>
      <c r="I909" s="11">
        <v>3538560</v>
      </c>
      <c r="J909" s="11">
        <v>3225680</v>
      </c>
      <c r="K909" s="12">
        <v>3538560</v>
      </c>
      <c r="L909" s="12">
        <v>3225680</v>
      </c>
      <c r="M909" s="12">
        <f t="shared" si="38"/>
        <v>2830848</v>
      </c>
      <c r="N909" s="12">
        <f t="shared" si="38"/>
        <v>2580544</v>
      </c>
      <c r="O909" s="93">
        <v>4246272</v>
      </c>
      <c r="P909" s="32">
        <v>0.2</v>
      </c>
      <c r="S909" s="32"/>
      <c r="U909" s="3"/>
      <c r="V909" s="3"/>
      <c r="W909" s="3"/>
      <c r="X909" s="3"/>
    </row>
    <row r="910" spans="1:24" s="2" customFormat="1" ht="24" hidden="1" customHeight="1" x14ac:dyDescent="0.2">
      <c r="A910" s="13">
        <v>880</v>
      </c>
      <c r="B910" s="14" t="s">
        <v>713</v>
      </c>
      <c r="C910" s="14" t="s">
        <v>999</v>
      </c>
      <c r="D910" s="14" t="s">
        <v>1049</v>
      </c>
      <c r="E910" s="15">
        <v>721420290060001</v>
      </c>
      <c r="F910" s="13">
        <v>25</v>
      </c>
      <c r="G910" s="13">
        <v>65</v>
      </c>
      <c r="H910" s="13">
        <v>90</v>
      </c>
      <c r="I910" s="11">
        <v>20010400</v>
      </c>
      <c r="J910" s="11">
        <v>18181413.333333332</v>
      </c>
      <c r="K910" s="11">
        <v>20010400</v>
      </c>
      <c r="L910" s="11">
        <v>18181413.333333332</v>
      </c>
      <c r="M910" s="11">
        <f t="shared" si="38"/>
        <v>16008320</v>
      </c>
      <c r="N910" s="11">
        <f t="shared" si="38"/>
        <v>14545130.666666666</v>
      </c>
      <c r="O910" s="93">
        <v>24012480</v>
      </c>
      <c r="P910" s="32">
        <v>0.2</v>
      </c>
      <c r="S910" s="32"/>
      <c r="U910" s="3"/>
      <c r="V910" s="3"/>
      <c r="W910" s="3"/>
      <c r="X910" s="3"/>
    </row>
    <row r="911" spans="1:24" s="2" customFormat="1" ht="24" hidden="1" customHeight="1" x14ac:dyDescent="0.2">
      <c r="A911" s="8">
        <v>881</v>
      </c>
      <c r="B911" s="9" t="s">
        <v>713</v>
      </c>
      <c r="C911" s="9" t="s">
        <v>999</v>
      </c>
      <c r="D911" s="9" t="s">
        <v>1050</v>
      </c>
      <c r="E911" s="10">
        <v>722120290030001</v>
      </c>
      <c r="F911" s="8">
        <v>9</v>
      </c>
      <c r="G911" s="8">
        <v>17</v>
      </c>
      <c r="H911" s="8">
        <v>26</v>
      </c>
      <c r="I911" s="11">
        <v>6022560</v>
      </c>
      <c r="J911" s="11">
        <v>5475920</v>
      </c>
      <c r="K911" s="12">
        <v>6022560</v>
      </c>
      <c r="L911" s="12">
        <v>5475920</v>
      </c>
      <c r="M911" s="12">
        <f t="shared" si="38"/>
        <v>4818048</v>
      </c>
      <c r="N911" s="12">
        <f t="shared" si="38"/>
        <v>4380736</v>
      </c>
      <c r="O911" s="93">
        <v>7227072</v>
      </c>
      <c r="P911" s="32">
        <v>0.2</v>
      </c>
      <c r="S911" s="32"/>
      <c r="U911" s="3"/>
      <c r="V911" s="3"/>
      <c r="W911" s="3"/>
      <c r="X911" s="3"/>
    </row>
    <row r="912" spans="1:24" s="2" customFormat="1" ht="24" hidden="1" customHeight="1" x14ac:dyDescent="0.2">
      <c r="A912" s="13">
        <v>882</v>
      </c>
      <c r="B912" s="14" t="s">
        <v>713</v>
      </c>
      <c r="C912" s="14" t="s">
        <v>999</v>
      </c>
      <c r="D912" s="14" t="s">
        <v>1051</v>
      </c>
      <c r="E912" s="15">
        <v>931310290000011</v>
      </c>
      <c r="F912" s="13">
        <v>14</v>
      </c>
      <c r="G912" s="13">
        <v>17</v>
      </c>
      <c r="H912" s="13">
        <v>31</v>
      </c>
      <c r="I912" s="11">
        <v>5762586.666666667</v>
      </c>
      <c r="J912" s="11">
        <v>5286986.666666667</v>
      </c>
      <c r="K912" s="11">
        <v>5762586.666666667</v>
      </c>
      <c r="L912" s="11">
        <v>5286986.666666667</v>
      </c>
      <c r="M912" s="11">
        <f t="shared" si="38"/>
        <v>4610069.333333334</v>
      </c>
      <c r="N912" s="11">
        <f t="shared" si="38"/>
        <v>4229589.333333334</v>
      </c>
      <c r="O912" s="93">
        <v>6915104</v>
      </c>
      <c r="P912" s="32">
        <v>0.2</v>
      </c>
      <c r="S912" s="32"/>
      <c r="U912" s="3"/>
      <c r="V912" s="3"/>
      <c r="W912" s="3"/>
      <c r="X912" s="3"/>
    </row>
    <row r="913" spans="1:24" s="2" customFormat="1" ht="24" hidden="1" customHeight="1" x14ac:dyDescent="0.2">
      <c r="A913" s="8">
        <v>883</v>
      </c>
      <c r="B913" s="9" t="s">
        <v>713</v>
      </c>
      <c r="C913" s="9" t="s">
        <v>999</v>
      </c>
      <c r="D913" s="9" t="s">
        <v>1052</v>
      </c>
      <c r="E913" s="10">
        <v>711420290070001</v>
      </c>
      <c r="F913" s="8">
        <v>6</v>
      </c>
      <c r="G913" s="8">
        <v>10</v>
      </c>
      <c r="H913" s="8">
        <v>16</v>
      </c>
      <c r="I913" s="11">
        <v>3531360</v>
      </c>
      <c r="J913" s="11">
        <v>3211760</v>
      </c>
      <c r="K913" s="12">
        <v>3531360</v>
      </c>
      <c r="L913" s="12">
        <v>3211760</v>
      </c>
      <c r="M913" s="12">
        <f t="shared" si="38"/>
        <v>2825088</v>
      </c>
      <c r="N913" s="12">
        <f t="shared" si="38"/>
        <v>2569408</v>
      </c>
      <c r="O913" s="93">
        <v>4237632</v>
      </c>
      <c r="P913" s="32">
        <v>0.2</v>
      </c>
      <c r="S913" s="32"/>
      <c r="U913" s="3"/>
      <c r="V913" s="3"/>
      <c r="W913" s="3"/>
      <c r="X913" s="3"/>
    </row>
    <row r="914" spans="1:24" s="2" customFormat="1" ht="24" hidden="1" customHeight="1" x14ac:dyDescent="0.2">
      <c r="A914" s="13">
        <v>884</v>
      </c>
      <c r="B914" s="14" t="s">
        <v>713</v>
      </c>
      <c r="C914" s="14" t="s">
        <v>999</v>
      </c>
      <c r="D914" s="14" t="s">
        <v>1053</v>
      </c>
      <c r="E914" s="15">
        <v>712620290050001</v>
      </c>
      <c r="F914" s="13">
        <v>13</v>
      </c>
      <c r="G914" s="13">
        <v>10</v>
      </c>
      <c r="H914" s="13">
        <v>23</v>
      </c>
      <c r="I914" s="11">
        <v>5011040</v>
      </c>
      <c r="J914" s="11">
        <v>4570106.666666667</v>
      </c>
      <c r="K914" s="11">
        <v>5011040</v>
      </c>
      <c r="L914" s="11">
        <v>4570106.666666667</v>
      </c>
      <c r="M914" s="11">
        <f t="shared" si="38"/>
        <v>4008832</v>
      </c>
      <c r="N914" s="11">
        <f t="shared" si="38"/>
        <v>3656085.333333334</v>
      </c>
      <c r="O914" s="93">
        <v>6013248</v>
      </c>
      <c r="P914" s="32">
        <v>0.2</v>
      </c>
      <c r="S914" s="32"/>
      <c r="U914" s="3"/>
      <c r="V914" s="3"/>
      <c r="W914" s="3"/>
      <c r="X914" s="3"/>
    </row>
    <row r="915" spans="1:24" s="2" customFormat="1" ht="24" hidden="1" customHeight="1" x14ac:dyDescent="0.2">
      <c r="A915" s="8">
        <v>885</v>
      </c>
      <c r="B915" s="9" t="s">
        <v>713</v>
      </c>
      <c r="C915" s="9" t="s">
        <v>999</v>
      </c>
      <c r="D915" s="9" t="s">
        <v>1054</v>
      </c>
      <c r="E915" s="10">
        <v>712620290040001</v>
      </c>
      <c r="F915" s="8">
        <v>13</v>
      </c>
      <c r="G915" s="8">
        <v>15</v>
      </c>
      <c r="H915" s="8">
        <v>28</v>
      </c>
      <c r="I915" s="11">
        <v>6206080</v>
      </c>
      <c r="J915" s="11">
        <v>5667093.333333333</v>
      </c>
      <c r="K915" s="12">
        <v>6206080</v>
      </c>
      <c r="L915" s="12">
        <v>5667093.333333333</v>
      </c>
      <c r="M915" s="12">
        <f t="shared" si="38"/>
        <v>4964864</v>
      </c>
      <c r="N915" s="12">
        <f t="shared" si="38"/>
        <v>4533674.666666667</v>
      </c>
      <c r="O915" s="93">
        <v>7447296</v>
      </c>
      <c r="P915" s="32">
        <v>0.2</v>
      </c>
      <c r="S915" s="32"/>
      <c r="U915" s="3"/>
      <c r="V915" s="3"/>
      <c r="W915" s="3"/>
      <c r="X915" s="3"/>
    </row>
    <row r="916" spans="1:24" s="2" customFormat="1" ht="24" hidden="1" customHeight="1" x14ac:dyDescent="0.2">
      <c r="A916" s="13">
        <v>886</v>
      </c>
      <c r="B916" s="14" t="s">
        <v>713</v>
      </c>
      <c r="C916" s="14" t="s">
        <v>999</v>
      </c>
      <c r="D916" s="14" t="s">
        <v>1055</v>
      </c>
      <c r="E916" s="15">
        <v>931410290070001</v>
      </c>
      <c r="F916" s="13">
        <v>8</v>
      </c>
      <c r="G916" s="13">
        <v>8</v>
      </c>
      <c r="H916" s="13">
        <v>16</v>
      </c>
      <c r="I916" s="11">
        <v>3039493.3333333335</v>
      </c>
      <c r="J916" s="11">
        <v>2778560</v>
      </c>
      <c r="K916" s="11">
        <v>3039493.3333333335</v>
      </c>
      <c r="L916" s="11">
        <v>2778560</v>
      </c>
      <c r="M916" s="11">
        <f t="shared" si="38"/>
        <v>2431594.666666667</v>
      </c>
      <c r="N916" s="11">
        <f t="shared" si="38"/>
        <v>2222848</v>
      </c>
      <c r="O916" s="93">
        <v>3647392</v>
      </c>
      <c r="P916" s="32">
        <v>0.2</v>
      </c>
      <c r="S916" s="32"/>
      <c r="U916" s="3"/>
      <c r="V916" s="3"/>
      <c r="W916" s="3"/>
      <c r="X916" s="3"/>
    </row>
    <row r="917" spans="1:24" s="2" customFormat="1" ht="24" hidden="1" customHeight="1" x14ac:dyDescent="0.2">
      <c r="A917" s="8">
        <v>887</v>
      </c>
      <c r="B917" s="9" t="s">
        <v>713</v>
      </c>
      <c r="C917" s="9" t="s">
        <v>999</v>
      </c>
      <c r="D917" s="9" t="s">
        <v>1056</v>
      </c>
      <c r="E917" s="10">
        <v>311230290230001</v>
      </c>
      <c r="F917" s="8">
        <v>40</v>
      </c>
      <c r="G917" s="8">
        <v>60</v>
      </c>
      <c r="H917" s="8">
        <v>100</v>
      </c>
      <c r="I917" s="11">
        <v>25891613.333333332</v>
      </c>
      <c r="J917" s="11">
        <v>23691520</v>
      </c>
      <c r="K917" s="12">
        <v>25891613.333333332</v>
      </c>
      <c r="L917" s="12">
        <v>23691520</v>
      </c>
      <c r="M917" s="12">
        <f t="shared" si="38"/>
        <v>20713290.666666668</v>
      </c>
      <c r="N917" s="12">
        <f t="shared" si="38"/>
        <v>18953216</v>
      </c>
      <c r="O917" s="93">
        <v>31069936</v>
      </c>
      <c r="P917" s="32">
        <v>0.2</v>
      </c>
      <c r="S917" s="32"/>
      <c r="U917" s="3"/>
      <c r="V917" s="3"/>
      <c r="W917" s="3"/>
      <c r="X917" s="3"/>
    </row>
    <row r="918" spans="1:24" s="2" customFormat="1" ht="24" hidden="1" customHeight="1" x14ac:dyDescent="0.2">
      <c r="A918" s="13">
        <v>888</v>
      </c>
      <c r="B918" s="14" t="s">
        <v>713</v>
      </c>
      <c r="C918" s="14" t="s">
        <v>999</v>
      </c>
      <c r="D918" s="14" t="s">
        <v>1057</v>
      </c>
      <c r="E918" s="15">
        <v>311230290000021</v>
      </c>
      <c r="F918" s="13">
        <v>32</v>
      </c>
      <c r="G918" s="13">
        <v>16</v>
      </c>
      <c r="H918" s="13">
        <v>48</v>
      </c>
      <c r="I918" s="11">
        <v>12875933.333333334</v>
      </c>
      <c r="J918" s="11">
        <v>11767520</v>
      </c>
      <c r="K918" s="11">
        <v>12875933.333333334</v>
      </c>
      <c r="L918" s="11">
        <v>11767520</v>
      </c>
      <c r="M918" s="11">
        <f t="shared" si="38"/>
        <v>10300746.666666668</v>
      </c>
      <c r="N918" s="11">
        <f t="shared" si="38"/>
        <v>9414016</v>
      </c>
      <c r="O918" s="93">
        <v>15451120</v>
      </c>
      <c r="P918" s="32">
        <v>0.2</v>
      </c>
      <c r="S918" s="32"/>
      <c r="U918" s="3"/>
      <c r="V918" s="3"/>
      <c r="W918" s="3"/>
      <c r="X918" s="3"/>
    </row>
    <row r="919" spans="1:24" s="2" customFormat="1" ht="24" hidden="1" customHeight="1" x14ac:dyDescent="0.2">
      <c r="A919" s="8">
        <v>889</v>
      </c>
      <c r="B919" s="9" t="s">
        <v>713</v>
      </c>
      <c r="C919" s="9" t="s">
        <v>999</v>
      </c>
      <c r="D919" s="9" t="s">
        <v>1058</v>
      </c>
      <c r="E919" s="10" t="s">
        <v>1059</v>
      </c>
      <c r="F919" s="8">
        <v>44</v>
      </c>
      <c r="G919" s="8">
        <v>109</v>
      </c>
      <c r="H919" s="8">
        <v>153</v>
      </c>
      <c r="I919" s="11">
        <v>37728720</v>
      </c>
      <c r="J919" s="11">
        <v>32680440</v>
      </c>
      <c r="K919" s="12">
        <v>37728720</v>
      </c>
      <c r="L919" s="12">
        <v>32680440</v>
      </c>
      <c r="M919" s="12">
        <f t="shared" si="38"/>
        <v>30182976</v>
      </c>
      <c r="N919" s="12">
        <f t="shared" si="38"/>
        <v>26144352</v>
      </c>
      <c r="O919" s="93">
        <v>45274464</v>
      </c>
      <c r="P919" s="32">
        <v>0.2</v>
      </c>
      <c r="S919" s="32"/>
      <c r="U919" s="3"/>
      <c r="V919" s="3"/>
      <c r="W919" s="3"/>
      <c r="X919" s="3"/>
    </row>
    <row r="920" spans="1:24" s="2" customFormat="1" ht="24" hidden="1" customHeight="1" x14ac:dyDescent="0.2">
      <c r="A920" s="13">
        <v>890</v>
      </c>
      <c r="B920" s="14" t="s">
        <v>713</v>
      </c>
      <c r="C920" s="14" t="s">
        <v>999</v>
      </c>
      <c r="D920" s="14" t="s">
        <v>1060</v>
      </c>
      <c r="E920" s="15">
        <v>711420290030001</v>
      </c>
      <c r="F920" s="13">
        <v>55</v>
      </c>
      <c r="G920" s="13">
        <v>111</v>
      </c>
      <c r="H920" s="13">
        <v>166</v>
      </c>
      <c r="I920" s="11">
        <v>36226720</v>
      </c>
      <c r="J920" s="11">
        <v>33138533.333333332</v>
      </c>
      <c r="K920" s="11">
        <v>36226720</v>
      </c>
      <c r="L920" s="11">
        <v>33138533.333333332</v>
      </c>
      <c r="M920" s="11">
        <f t="shared" si="38"/>
        <v>28981376</v>
      </c>
      <c r="N920" s="11">
        <f t="shared" si="38"/>
        <v>26510826.666666668</v>
      </c>
      <c r="O920" s="93">
        <v>43472064</v>
      </c>
      <c r="P920" s="32">
        <v>0.2</v>
      </c>
      <c r="S920" s="32"/>
      <c r="U920" s="3"/>
      <c r="V920" s="3"/>
      <c r="W920" s="3"/>
      <c r="X920" s="3"/>
    </row>
    <row r="921" spans="1:24" s="2" customFormat="1" ht="24" hidden="1" customHeight="1" x14ac:dyDescent="0.2">
      <c r="A921" s="8">
        <v>891</v>
      </c>
      <c r="B921" s="9" t="s">
        <v>713</v>
      </c>
      <c r="C921" s="9" t="s">
        <v>999</v>
      </c>
      <c r="D921" s="9" t="s">
        <v>1061</v>
      </c>
      <c r="E921" s="10" t="s">
        <v>1062</v>
      </c>
      <c r="F921" s="8">
        <v>32</v>
      </c>
      <c r="G921" s="8">
        <v>53</v>
      </c>
      <c r="H921" s="8">
        <v>85</v>
      </c>
      <c r="I921" s="11">
        <v>20885040</v>
      </c>
      <c r="J921" s="11">
        <v>18178680</v>
      </c>
      <c r="K921" s="12">
        <v>20885040</v>
      </c>
      <c r="L921" s="12">
        <v>18178680</v>
      </c>
      <c r="M921" s="12">
        <f t="shared" si="38"/>
        <v>16708032</v>
      </c>
      <c r="N921" s="12">
        <f t="shared" si="38"/>
        <v>14542944</v>
      </c>
      <c r="O921" s="93">
        <v>25062048</v>
      </c>
      <c r="P921" s="32">
        <v>0.2</v>
      </c>
      <c r="S921" s="32"/>
      <c r="U921" s="3"/>
      <c r="V921" s="3"/>
      <c r="W921" s="3"/>
      <c r="X921" s="3"/>
    </row>
    <row r="922" spans="1:24" s="2" customFormat="1" ht="24" hidden="1" customHeight="1" x14ac:dyDescent="0.2">
      <c r="A922" s="13">
        <v>892</v>
      </c>
      <c r="B922" s="14" t="s">
        <v>713</v>
      </c>
      <c r="C922" s="14" t="s">
        <v>999</v>
      </c>
      <c r="D922" s="14" t="s">
        <v>1063</v>
      </c>
      <c r="E922" s="15" t="s">
        <v>1064</v>
      </c>
      <c r="F922" s="13">
        <v>56</v>
      </c>
      <c r="G922" s="13">
        <v>118</v>
      </c>
      <c r="H922" s="13">
        <v>174</v>
      </c>
      <c r="I922" s="11">
        <v>42276240</v>
      </c>
      <c r="J922" s="11">
        <v>36962280</v>
      </c>
      <c r="K922" s="11">
        <v>42276240</v>
      </c>
      <c r="L922" s="11">
        <v>36962280</v>
      </c>
      <c r="M922" s="11">
        <f t="shared" si="38"/>
        <v>33820992</v>
      </c>
      <c r="N922" s="11">
        <f t="shared" si="38"/>
        <v>29569824</v>
      </c>
      <c r="O922" s="93">
        <v>50731488</v>
      </c>
      <c r="P922" s="32">
        <v>0.2</v>
      </c>
      <c r="S922" s="32"/>
      <c r="U922" s="3"/>
      <c r="V922" s="3"/>
      <c r="W922" s="3"/>
      <c r="X922" s="3"/>
    </row>
    <row r="923" spans="1:24" s="2" customFormat="1" ht="24" hidden="1" customHeight="1" x14ac:dyDescent="0.2">
      <c r="A923" s="8">
        <v>893</v>
      </c>
      <c r="B923" s="9" t="s">
        <v>713</v>
      </c>
      <c r="C923" s="9" t="s">
        <v>999</v>
      </c>
      <c r="D923" s="9" t="s">
        <v>1065</v>
      </c>
      <c r="E923" s="10" t="s">
        <v>1066</v>
      </c>
      <c r="F923" s="8">
        <v>32</v>
      </c>
      <c r="G923" s="8">
        <v>78</v>
      </c>
      <c r="H923" s="8">
        <v>110</v>
      </c>
      <c r="I923" s="11">
        <v>26684400</v>
      </c>
      <c r="J923" s="11">
        <v>23302120</v>
      </c>
      <c r="K923" s="12">
        <v>26684400</v>
      </c>
      <c r="L923" s="12">
        <v>23302120</v>
      </c>
      <c r="M923" s="12">
        <f t="shared" si="38"/>
        <v>21347520</v>
      </c>
      <c r="N923" s="12">
        <f t="shared" si="38"/>
        <v>18641696</v>
      </c>
      <c r="O923" s="93">
        <v>32021280</v>
      </c>
      <c r="P923" s="32">
        <v>0.2</v>
      </c>
      <c r="S923" s="32"/>
      <c r="U923" s="3"/>
      <c r="V923" s="3"/>
      <c r="W923" s="3"/>
      <c r="X923" s="3"/>
    </row>
    <row r="924" spans="1:24" s="2" customFormat="1" ht="24" hidden="1" customHeight="1" x14ac:dyDescent="0.2">
      <c r="A924" s="13">
        <v>894</v>
      </c>
      <c r="B924" s="14" t="s">
        <v>713</v>
      </c>
      <c r="C924" s="14" t="s">
        <v>999</v>
      </c>
      <c r="D924" s="14" t="s">
        <v>1067</v>
      </c>
      <c r="E924" s="15">
        <v>711920290260001</v>
      </c>
      <c r="F924" s="13">
        <v>15</v>
      </c>
      <c r="G924" s="13">
        <v>95</v>
      </c>
      <c r="H924" s="13">
        <v>110</v>
      </c>
      <c r="I924" s="11">
        <v>24578560</v>
      </c>
      <c r="J924" s="11">
        <v>22413893.333333332</v>
      </c>
      <c r="K924" s="11">
        <v>24578560</v>
      </c>
      <c r="L924" s="11">
        <v>22413893.333333332</v>
      </c>
      <c r="M924" s="11">
        <f t="shared" si="38"/>
        <v>19662848</v>
      </c>
      <c r="N924" s="11">
        <f t="shared" si="38"/>
        <v>17931114.666666668</v>
      </c>
      <c r="O924" s="93">
        <v>29494272</v>
      </c>
      <c r="P924" s="32">
        <v>0.2</v>
      </c>
      <c r="S924" s="32"/>
      <c r="U924" s="3"/>
      <c r="V924" s="3"/>
      <c r="W924" s="3"/>
      <c r="X924" s="3"/>
    </row>
    <row r="925" spans="1:24" s="2" customFormat="1" ht="24" hidden="1" customHeight="1" x14ac:dyDescent="0.2">
      <c r="A925" s="8">
        <v>895</v>
      </c>
      <c r="B925" s="9" t="s">
        <v>713</v>
      </c>
      <c r="C925" s="9" t="s">
        <v>999</v>
      </c>
      <c r="D925" s="9" t="s">
        <v>1068</v>
      </c>
      <c r="E925" s="10">
        <v>712620290060001</v>
      </c>
      <c r="F925" s="8">
        <v>38</v>
      </c>
      <c r="G925" s="8">
        <v>88</v>
      </c>
      <c r="H925" s="8">
        <v>126</v>
      </c>
      <c r="I925" s="11">
        <v>27816480</v>
      </c>
      <c r="J925" s="11">
        <v>25194320</v>
      </c>
      <c r="K925" s="12">
        <v>27816480</v>
      </c>
      <c r="L925" s="12">
        <v>25194320</v>
      </c>
      <c r="M925" s="12">
        <f t="shared" si="38"/>
        <v>22253184</v>
      </c>
      <c r="N925" s="12">
        <f t="shared" si="38"/>
        <v>20155456</v>
      </c>
      <c r="O925" s="93">
        <v>33379776</v>
      </c>
      <c r="P925" s="32">
        <v>0.2</v>
      </c>
      <c r="S925" s="32"/>
      <c r="U925" s="3"/>
      <c r="V925" s="3"/>
      <c r="W925" s="3"/>
      <c r="X925" s="3"/>
    </row>
    <row r="926" spans="1:24" s="2" customFormat="1" ht="24" hidden="1" customHeight="1" x14ac:dyDescent="0.2">
      <c r="A926" s="13">
        <v>896</v>
      </c>
      <c r="B926" s="14" t="s">
        <v>713</v>
      </c>
      <c r="C926" s="14" t="s">
        <v>999</v>
      </c>
      <c r="D926" s="14" t="s">
        <v>1069</v>
      </c>
      <c r="E926" s="15">
        <v>712620290010001</v>
      </c>
      <c r="F926" s="13">
        <v>65</v>
      </c>
      <c r="G926" s="13">
        <v>162</v>
      </c>
      <c r="H926" s="13">
        <v>227</v>
      </c>
      <c r="I926" s="11">
        <v>49720480</v>
      </c>
      <c r="J926" s="11">
        <v>45391893.333333336</v>
      </c>
      <c r="K926" s="11">
        <v>49720480</v>
      </c>
      <c r="L926" s="11">
        <v>45391893.333333336</v>
      </c>
      <c r="M926" s="11">
        <f t="shared" si="38"/>
        <v>39776384</v>
      </c>
      <c r="N926" s="11">
        <f t="shared" si="38"/>
        <v>36313514.666666672</v>
      </c>
      <c r="O926" s="93">
        <v>59664576</v>
      </c>
      <c r="P926" s="32">
        <v>0.2</v>
      </c>
      <c r="S926" s="32"/>
      <c r="U926" s="3"/>
      <c r="V926" s="3"/>
      <c r="W926" s="3"/>
      <c r="X926" s="3"/>
    </row>
    <row r="927" spans="1:24" s="2" customFormat="1" ht="24" hidden="1" customHeight="1" x14ac:dyDescent="0.2">
      <c r="A927" s="8">
        <v>897</v>
      </c>
      <c r="B927" s="9" t="s">
        <v>713</v>
      </c>
      <c r="C927" s="9" t="s">
        <v>999</v>
      </c>
      <c r="D927" s="9" t="s">
        <v>1070</v>
      </c>
      <c r="E927" s="10">
        <v>311230290460001</v>
      </c>
      <c r="F927" s="8">
        <v>36</v>
      </c>
      <c r="G927" s="8">
        <v>70</v>
      </c>
      <c r="H927" s="8">
        <v>106</v>
      </c>
      <c r="I927" s="11">
        <v>26477413.333333332</v>
      </c>
      <c r="J927" s="11">
        <v>23985760</v>
      </c>
      <c r="K927" s="12">
        <v>26477413.333333332</v>
      </c>
      <c r="L927" s="12">
        <v>23985760</v>
      </c>
      <c r="M927" s="12">
        <f t="shared" si="38"/>
        <v>21181930.666666668</v>
      </c>
      <c r="N927" s="12">
        <f t="shared" si="38"/>
        <v>19188608</v>
      </c>
      <c r="O927" s="93">
        <v>31772896</v>
      </c>
      <c r="P927" s="32">
        <v>0.2</v>
      </c>
      <c r="S927" s="32"/>
      <c r="U927" s="3"/>
      <c r="V927" s="3"/>
      <c r="W927" s="3"/>
      <c r="X927" s="3"/>
    </row>
    <row r="928" spans="1:24" s="2" customFormat="1" ht="24" hidden="1" customHeight="1" x14ac:dyDescent="0.2">
      <c r="A928" s="13">
        <v>898</v>
      </c>
      <c r="B928" s="14" t="s">
        <v>713</v>
      </c>
      <c r="C928" s="14" t="s">
        <v>999</v>
      </c>
      <c r="D928" s="14" t="s">
        <v>1071</v>
      </c>
      <c r="E928" s="15">
        <v>312330290020001</v>
      </c>
      <c r="F928" s="13">
        <v>63</v>
      </c>
      <c r="G928" s="13">
        <v>87</v>
      </c>
      <c r="H928" s="13">
        <v>150</v>
      </c>
      <c r="I928" s="11">
        <v>38348640</v>
      </c>
      <c r="J928" s="11">
        <v>34635360</v>
      </c>
      <c r="K928" s="11">
        <v>38348640</v>
      </c>
      <c r="L928" s="11">
        <v>34635360</v>
      </c>
      <c r="M928" s="11">
        <f t="shared" ref="M928:N991" si="42">K928*0.8</f>
        <v>30678912</v>
      </c>
      <c r="N928" s="11">
        <f t="shared" si="42"/>
        <v>27708288</v>
      </c>
      <c r="O928" s="93">
        <v>46018368</v>
      </c>
      <c r="P928" s="32">
        <v>0.2</v>
      </c>
      <c r="S928" s="32"/>
      <c r="U928" s="3"/>
      <c r="V928" s="3"/>
      <c r="W928" s="3"/>
      <c r="X928" s="3"/>
    </row>
    <row r="929" spans="1:24" s="2" customFormat="1" ht="24" hidden="1" customHeight="1" x14ac:dyDescent="0.2">
      <c r="A929" s="8">
        <v>899</v>
      </c>
      <c r="B929" s="9" t="s">
        <v>713</v>
      </c>
      <c r="C929" s="9" t="s">
        <v>999</v>
      </c>
      <c r="D929" s="9" t="s">
        <v>1072</v>
      </c>
      <c r="E929" s="10">
        <v>311230290240001</v>
      </c>
      <c r="F929" s="8">
        <v>28</v>
      </c>
      <c r="G929" s="8">
        <v>42</v>
      </c>
      <c r="H929" s="8">
        <v>70</v>
      </c>
      <c r="I929" s="11">
        <v>18177053.333333332</v>
      </c>
      <c r="J929" s="11">
        <v>16573920</v>
      </c>
      <c r="K929" s="12">
        <v>18177053.333333332</v>
      </c>
      <c r="L929" s="12">
        <v>16573920</v>
      </c>
      <c r="M929" s="12">
        <f t="shared" si="42"/>
        <v>14541642.666666666</v>
      </c>
      <c r="N929" s="12">
        <f t="shared" si="42"/>
        <v>13259136</v>
      </c>
      <c r="O929" s="93">
        <v>21812464</v>
      </c>
      <c r="P929" s="32">
        <v>0.2</v>
      </c>
      <c r="S929" s="32"/>
      <c r="U929" s="3"/>
      <c r="V929" s="3"/>
      <c r="W929" s="3"/>
      <c r="X929" s="3"/>
    </row>
    <row r="930" spans="1:24" s="2" customFormat="1" ht="24" hidden="1" customHeight="1" x14ac:dyDescent="0.2">
      <c r="A930" s="13">
        <v>900</v>
      </c>
      <c r="B930" s="14" t="s">
        <v>713</v>
      </c>
      <c r="C930" s="14" t="s">
        <v>999</v>
      </c>
      <c r="D930" s="14" t="s">
        <v>1073</v>
      </c>
      <c r="E930" s="15">
        <v>712620290020001</v>
      </c>
      <c r="F930" s="13">
        <v>26</v>
      </c>
      <c r="G930" s="13">
        <v>64</v>
      </c>
      <c r="H930" s="13">
        <v>90</v>
      </c>
      <c r="I930" s="11">
        <v>20313120</v>
      </c>
      <c r="J930" s="11">
        <v>18498240</v>
      </c>
      <c r="K930" s="11">
        <v>20313120</v>
      </c>
      <c r="L930" s="11">
        <v>18498240</v>
      </c>
      <c r="M930" s="11">
        <f t="shared" si="42"/>
        <v>16250496</v>
      </c>
      <c r="N930" s="11">
        <f t="shared" si="42"/>
        <v>14798592</v>
      </c>
      <c r="O930" s="93">
        <v>24375744</v>
      </c>
      <c r="P930" s="32">
        <v>0.2</v>
      </c>
      <c r="S930" s="32"/>
      <c r="U930" s="3"/>
      <c r="V930" s="3"/>
      <c r="W930" s="3"/>
      <c r="X930" s="3"/>
    </row>
    <row r="931" spans="1:24" s="2" customFormat="1" ht="24" hidden="1" customHeight="1" x14ac:dyDescent="0.2">
      <c r="A931" s="8">
        <v>901</v>
      </c>
      <c r="B931" s="9" t="s">
        <v>713</v>
      </c>
      <c r="C931" s="9" t="s">
        <v>999</v>
      </c>
      <c r="D931" s="9" t="s">
        <v>1074</v>
      </c>
      <c r="E931" s="10">
        <v>712620290030001</v>
      </c>
      <c r="F931" s="8">
        <v>53</v>
      </c>
      <c r="G931" s="8">
        <v>161</v>
      </c>
      <c r="H931" s="8">
        <v>214</v>
      </c>
      <c r="I931" s="11">
        <v>47692000</v>
      </c>
      <c r="J931" s="11">
        <v>43663333.333333336</v>
      </c>
      <c r="K931" s="12">
        <v>47692000</v>
      </c>
      <c r="L931" s="12">
        <v>43663333.333333336</v>
      </c>
      <c r="M931" s="12">
        <f t="shared" si="42"/>
        <v>38153600</v>
      </c>
      <c r="N931" s="12">
        <f t="shared" si="42"/>
        <v>34930666.666666672</v>
      </c>
      <c r="O931" s="93">
        <v>57230400</v>
      </c>
      <c r="P931" s="32">
        <v>0.2</v>
      </c>
      <c r="S931" s="32"/>
      <c r="U931" s="3"/>
      <c r="V931" s="3"/>
      <c r="W931" s="3"/>
      <c r="X931" s="3"/>
    </row>
    <row r="932" spans="1:24" s="2" customFormat="1" ht="24" hidden="1" customHeight="1" x14ac:dyDescent="0.2">
      <c r="A932" s="13">
        <v>902</v>
      </c>
      <c r="B932" s="14" t="s">
        <v>713</v>
      </c>
      <c r="C932" s="14" t="s">
        <v>999</v>
      </c>
      <c r="D932" s="14" t="s">
        <v>1075</v>
      </c>
      <c r="E932" s="15">
        <v>311230290450021</v>
      </c>
      <c r="F932" s="13">
        <v>32</v>
      </c>
      <c r="G932" s="13">
        <v>16</v>
      </c>
      <c r="H932" s="13">
        <v>48</v>
      </c>
      <c r="I932" s="11">
        <v>12494333.333333334</v>
      </c>
      <c r="J932" s="11">
        <v>11419520</v>
      </c>
      <c r="K932" s="11">
        <v>12494333.333333334</v>
      </c>
      <c r="L932" s="11">
        <v>11419520</v>
      </c>
      <c r="M932" s="11">
        <f t="shared" si="42"/>
        <v>9995466.6666666679</v>
      </c>
      <c r="N932" s="11">
        <f t="shared" si="42"/>
        <v>9135616</v>
      </c>
      <c r="O932" s="93">
        <v>14993200</v>
      </c>
      <c r="P932" s="32">
        <v>0.2</v>
      </c>
      <c r="S932" s="32"/>
      <c r="U932" s="3"/>
      <c r="V932" s="3"/>
      <c r="W932" s="3"/>
      <c r="X932" s="3"/>
    </row>
    <row r="933" spans="1:24" s="2" customFormat="1" ht="24" hidden="1" customHeight="1" x14ac:dyDescent="0.2">
      <c r="A933" s="8">
        <v>903</v>
      </c>
      <c r="B933" s="9" t="s">
        <v>713</v>
      </c>
      <c r="C933" s="9" t="s">
        <v>999</v>
      </c>
      <c r="D933" s="9" t="s">
        <v>1076</v>
      </c>
      <c r="E933" s="10">
        <v>311230290450011</v>
      </c>
      <c r="F933" s="8">
        <v>32</v>
      </c>
      <c r="G933" s="8">
        <v>16</v>
      </c>
      <c r="H933" s="8">
        <v>48</v>
      </c>
      <c r="I933" s="11">
        <v>12494333.333333334</v>
      </c>
      <c r="J933" s="11">
        <v>11419520</v>
      </c>
      <c r="K933" s="12">
        <v>12494333.333333334</v>
      </c>
      <c r="L933" s="12">
        <v>11419520</v>
      </c>
      <c r="M933" s="12">
        <f t="shared" si="42"/>
        <v>9995466.6666666679</v>
      </c>
      <c r="N933" s="12">
        <f t="shared" si="42"/>
        <v>9135616</v>
      </c>
      <c r="O933" s="93">
        <v>14993200</v>
      </c>
      <c r="P933" s="32">
        <v>0.2</v>
      </c>
      <c r="S933" s="32"/>
      <c r="U933" s="3"/>
      <c r="V933" s="3"/>
      <c r="W933" s="3"/>
      <c r="X933" s="3"/>
    </row>
    <row r="934" spans="1:24" s="2" customFormat="1" ht="24" hidden="1" customHeight="1" x14ac:dyDescent="0.2">
      <c r="A934" s="13">
        <v>904</v>
      </c>
      <c r="B934" s="14" t="s">
        <v>713</v>
      </c>
      <c r="C934" s="14" t="s">
        <v>999</v>
      </c>
      <c r="D934" s="14" t="s">
        <v>1077</v>
      </c>
      <c r="E934" s="15">
        <v>311230290000031</v>
      </c>
      <c r="F934" s="13">
        <v>29</v>
      </c>
      <c r="G934" s="13">
        <v>48</v>
      </c>
      <c r="H934" s="13">
        <v>77</v>
      </c>
      <c r="I934" s="11">
        <v>19875293.333333332</v>
      </c>
      <c r="J934" s="11">
        <v>18113440</v>
      </c>
      <c r="K934" s="11">
        <v>19875293.333333332</v>
      </c>
      <c r="L934" s="11">
        <v>18113440</v>
      </c>
      <c r="M934" s="11">
        <f t="shared" si="42"/>
        <v>15900234.666666666</v>
      </c>
      <c r="N934" s="11">
        <f t="shared" si="42"/>
        <v>14490752</v>
      </c>
      <c r="O934" s="93">
        <v>23850352</v>
      </c>
      <c r="P934" s="32">
        <v>0.2</v>
      </c>
      <c r="S934" s="32"/>
      <c r="U934" s="3"/>
      <c r="V934" s="3"/>
      <c r="W934" s="3"/>
      <c r="X934" s="3"/>
    </row>
    <row r="935" spans="1:24" s="2" customFormat="1" ht="24" hidden="1" customHeight="1" x14ac:dyDescent="0.2">
      <c r="A935" s="8">
        <v>905</v>
      </c>
      <c r="B935" s="9" t="s">
        <v>713</v>
      </c>
      <c r="C935" s="9" t="s">
        <v>999</v>
      </c>
      <c r="D935" s="9" t="s">
        <v>1078</v>
      </c>
      <c r="E935" s="10">
        <v>311230290450001</v>
      </c>
      <c r="F935" s="8">
        <v>34</v>
      </c>
      <c r="G935" s="8">
        <v>70</v>
      </c>
      <c r="H935" s="8">
        <v>104</v>
      </c>
      <c r="I935" s="11">
        <v>26669346.666666668</v>
      </c>
      <c r="J935" s="11">
        <v>24306720</v>
      </c>
      <c r="K935" s="12">
        <v>26669346.666666668</v>
      </c>
      <c r="L935" s="12">
        <v>24306720</v>
      </c>
      <c r="M935" s="12">
        <f t="shared" si="42"/>
        <v>21335477.333333336</v>
      </c>
      <c r="N935" s="12">
        <f t="shared" si="42"/>
        <v>19445376</v>
      </c>
      <c r="O935" s="93">
        <v>32003216</v>
      </c>
      <c r="P935" s="32">
        <v>0.2</v>
      </c>
      <c r="S935" s="32"/>
      <c r="U935" s="3"/>
      <c r="V935" s="3"/>
      <c r="W935" s="3"/>
      <c r="X935" s="3"/>
    </row>
    <row r="936" spans="1:24" s="2" customFormat="1" ht="24" hidden="1" customHeight="1" x14ac:dyDescent="0.2">
      <c r="A936" s="13">
        <v>906</v>
      </c>
      <c r="B936" s="14" t="s">
        <v>713</v>
      </c>
      <c r="C936" s="14" t="s">
        <v>999</v>
      </c>
      <c r="D936" s="14" t="s">
        <v>1079</v>
      </c>
      <c r="E936" s="15">
        <v>132340290010001</v>
      </c>
      <c r="F936" s="13">
        <v>224</v>
      </c>
      <c r="G936" s="13">
        <v>216</v>
      </c>
      <c r="H936" s="13">
        <v>440</v>
      </c>
      <c r="I936" s="11">
        <v>136964026.66666666</v>
      </c>
      <c r="J936" s="11">
        <v>125509360</v>
      </c>
      <c r="K936" s="11">
        <v>136964026.66666666</v>
      </c>
      <c r="L936" s="11">
        <v>125509360</v>
      </c>
      <c r="M936" s="11">
        <f t="shared" si="42"/>
        <v>109571221.33333333</v>
      </c>
      <c r="N936" s="11">
        <f t="shared" si="42"/>
        <v>100407488</v>
      </c>
      <c r="O936" s="93">
        <v>164356832</v>
      </c>
      <c r="P936" s="32">
        <v>0.2</v>
      </c>
      <c r="S936" s="32"/>
      <c r="U936" s="3"/>
      <c r="V936" s="3"/>
      <c r="W936" s="3"/>
      <c r="X936" s="3"/>
    </row>
    <row r="937" spans="1:24" s="2" customFormat="1" ht="24" hidden="1" customHeight="1" x14ac:dyDescent="0.2">
      <c r="A937" s="8">
        <v>907</v>
      </c>
      <c r="B937" s="9" t="s">
        <v>713</v>
      </c>
      <c r="C937" s="9" t="s">
        <v>999</v>
      </c>
      <c r="D937" s="9" t="s">
        <v>1080</v>
      </c>
      <c r="E937" s="10">
        <v>261940290020001</v>
      </c>
      <c r="F937" s="8">
        <v>34</v>
      </c>
      <c r="G937" s="8">
        <v>6</v>
      </c>
      <c r="H937" s="8">
        <v>40</v>
      </c>
      <c r="I937" s="11">
        <v>12247040</v>
      </c>
      <c r="J937" s="11">
        <v>11238106.666666666</v>
      </c>
      <c r="K937" s="12">
        <v>12247040</v>
      </c>
      <c r="L937" s="12">
        <v>11238106.666666666</v>
      </c>
      <c r="M937" s="12">
        <f t="shared" si="42"/>
        <v>9797632</v>
      </c>
      <c r="N937" s="12">
        <f t="shared" si="42"/>
        <v>8990485.333333334</v>
      </c>
      <c r="O937" s="93">
        <v>14696448</v>
      </c>
      <c r="P937" s="32">
        <v>0.2</v>
      </c>
      <c r="S937" s="32"/>
      <c r="U937" s="3"/>
      <c r="V937" s="3"/>
      <c r="W937" s="3"/>
      <c r="X937" s="3"/>
    </row>
    <row r="938" spans="1:24" s="2" customFormat="1" ht="24" hidden="1" customHeight="1" x14ac:dyDescent="0.2">
      <c r="A938" s="13">
        <v>908</v>
      </c>
      <c r="B938" s="14" t="s">
        <v>713</v>
      </c>
      <c r="C938" s="14" t="s">
        <v>999</v>
      </c>
      <c r="D938" s="14" t="s">
        <v>1081</v>
      </c>
      <c r="E938" s="15">
        <v>311230290470001</v>
      </c>
      <c r="F938" s="13">
        <v>120</v>
      </c>
      <c r="G938" s="13">
        <v>160</v>
      </c>
      <c r="H938" s="13">
        <v>280</v>
      </c>
      <c r="I938" s="11">
        <v>72090106.666666672</v>
      </c>
      <c r="J938" s="11">
        <v>65639200</v>
      </c>
      <c r="K938" s="11">
        <v>72090106.666666672</v>
      </c>
      <c r="L938" s="11">
        <v>65639200</v>
      </c>
      <c r="M938" s="11">
        <f t="shared" si="42"/>
        <v>57672085.333333343</v>
      </c>
      <c r="N938" s="11">
        <f t="shared" si="42"/>
        <v>52511360</v>
      </c>
      <c r="O938" s="93">
        <v>86508128</v>
      </c>
      <c r="P938" s="32">
        <v>0.2</v>
      </c>
      <c r="S938" s="32"/>
      <c r="U938" s="3"/>
      <c r="V938" s="3"/>
      <c r="W938" s="3"/>
      <c r="X938" s="3"/>
    </row>
    <row r="939" spans="1:24" s="2" customFormat="1" ht="24" hidden="1" customHeight="1" x14ac:dyDescent="0.2">
      <c r="A939" s="8">
        <v>909</v>
      </c>
      <c r="B939" s="9" t="s">
        <v>713</v>
      </c>
      <c r="C939" s="9" t="s">
        <v>999</v>
      </c>
      <c r="D939" s="9" t="s">
        <v>1082</v>
      </c>
      <c r="E939" s="10">
        <v>312330290010001</v>
      </c>
      <c r="F939" s="8">
        <v>58</v>
      </c>
      <c r="G939" s="8">
        <v>62</v>
      </c>
      <c r="H939" s="8">
        <v>120</v>
      </c>
      <c r="I939" s="11">
        <v>31396933.333333332</v>
      </c>
      <c r="J939" s="11">
        <v>28517760</v>
      </c>
      <c r="K939" s="12">
        <v>31396933.333333332</v>
      </c>
      <c r="L939" s="12">
        <v>28517760</v>
      </c>
      <c r="M939" s="12">
        <f t="shared" si="42"/>
        <v>25117546.666666668</v>
      </c>
      <c r="N939" s="12">
        <f t="shared" si="42"/>
        <v>22814208</v>
      </c>
      <c r="O939" s="93">
        <v>37676320</v>
      </c>
      <c r="P939" s="32">
        <v>0.2</v>
      </c>
      <c r="S939" s="32"/>
      <c r="U939" s="3"/>
      <c r="V939" s="3"/>
      <c r="W939" s="3"/>
      <c r="X939" s="3"/>
    </row>
    <row r="940" spans="1:24" s="2" customFormat="1" ht="24" hidden="1" customHeight="1" x14ac:dyDescent="0.2">
      <c r="A940" s="13">
        <v>910</v>
      </c>
      <c r="B940" s="14" t="s">
        <v>713</v>
      </c>
      <c r="C940" s="14" t="s">
        <v>999</v>
      </c>
      <c r="D940" s="14" t="s">
        <v>1083</v>
      </c>
      <c r="E940" s="15">
        <v>132340290010011</v>
      </c>
      <c r="F940" s="13">
        <v>35</v>
      </c>
      <c r="G940" s="13">
        <v>30</v>
      </c>
      <c r="H940" s="13">
        <v>65</v>
      </c>
      <c r="I940" s="11">
        <v>20408800</v>
      </c>
      <c r="J940" s="11">
        <v>18471573.333333332</v>
      </c>
      <c r="K940" s="11">
        <v>20408800</v>
      </c>
      <c r="L940" s="11">
        <v>18471573.333333332</v>
      </c>
      <c r="M940" s="11">
        <f t="shared" si="42"/>
        <v>16327040</v>
      </c>
      <c r="N940" s="11">
        <f t="shared" si="42"/>
        <v>14777258.666666666</v>
      </c>
      <c r="O940" s="93">
        <v>24490560</v>
      </c>
      <c r="P940" s="32">
        <v>0.2</v>
      </c>
      <c r="S940" s="32"/>
      <c r="U940" s="3"/>
      <c r="V940" s="3"/>
      <c r="W940" s="3"/>
      <c r="X940" s="3"/>
    </row>
    <row r="941" spans="1:24" s="2" customFormat="1" ht="24" hidden="1" customHeight="1" x14ac:dyDescent="0.2">
      <c r="A941" s="8">
        <v>911</v>
      </c>
      <c r="B941" s="9" t="s">
        <v>713</v>
      </c>
      <c r="C941" s="9" t="s">
        <v>999</v>
      </c>
      <c r="D941" s="9" t="s">
        <v>1084</v>
      </c>
      <c r="E941" s="10">
        <v>311130290080001</v>
      </c>
      <c r="F941" s="8">
        <v>173</v>
      </c>
      <c r="G941" s="8">
        <v>307</v>
      </c>
      <c r="H941" s="8">
        <v>480</v>
      </c>
      <c r="I941" s="11">
        <v>123846653.33333333</v>
      </c>
      <c r="J941" s="11">
        <v>112740800</v>
      </c>
      <c r="K941" s="12">
        <v>123846653.33333333</v>
      </c>
      <c r="L941" s="12">
        <v>112740800</v>
      </c>
      <c r="M941" s="12">
        <f t="shared" si="42"/>
        <v>99077322.666666672</v>
      </c>
      <c r="N941" s="12">
        <f t="shared" si="42"/>
        <v>90192640</v>
      </c>
      <c r="O941" s="93">
        <v>148615984</v>
      </c>
      <c r="P941" s="32">
        <v>0.2</v>
      </c>
      <c r="S941" s="32"/>
      <c r="U941" s="3"/>
      <c r="V941" s="3"/>
      <c r="W941" s="3"/>
      <c r="X941" s="3"/>
    </row>
    <row r="942" spans="1:24" s="2" customFormat="1" ht="24" hidden="1" customHeight="1" x14ac:dyDescent="0.2">
      <c r="A942" s="13">
        <v>912</v>
      </c>
      <c r="B942" s="14" t="s">
        <v>713</v>
      </c>
      <c r="C942" s="14" t="s">
        <v>999</v>
      </c>
      <c r="D942" s="14" t="s">
        <v>1085</v>
      </c>
      <c r="E942" s="15">
        <v>311230290510001</v>
      </c>
      <c r="F942" s="13">
        <v>50</v>
      </c>
      <c r="G942" s="13">
        <v>70</v>
      </c>
      <c r="H942" s="13">
        <v>120</v>
      </c>
      <c r="I942" s="11">
        <v>31427386.666666668</v>
      </c>
      <c r="J942" s="11">
        <v>28565760</v>
      </c>
      <c r="K942" s="11">
        <v>31427386.666666668</v>
      </c>
      <c r="L942" s="11">
        <v>28565760</v>
      </c>
      <c r="M942" s="11">
        <f t="shared" si="42"/>
        <v>25141909.333333336</v>
      </c>
      <c r="N942" s="11">
        <f t="shared" si="42"/>
        <v>22852608</v>
      </c>
      <c r="O942" s="93">
        <v>37712864</v>
      </c>
      <c r="P942" s="32">
        <v>0.2</v>
      </c>
      <c r="S942" s="32"/>
      <c r="U942" s="3"/>
      <c r="V942" s="3"/>
      <c r="W942" s="3"/>
      <c r="X942" s="3"/>
    </row>
    <row r="943" spans="1:24" s="2" customFormat="1" ht="24" hidden="1" customHeight="1" x14ac:dyDescent="0.2">
      <c r="A943" s="8">
        <v>913</v>
      </c>
      <c r="B943" s="9" t="s">
        <v>713</v>
      </c>
      <c r="C943" s="9" t="s">
        <v>999</v>
      </c>
      <c r="D943" s="9" t="s">
        <v>1086</v>
      </c>
      <c r="E943" s="10">
        <v>311230290430001</v>
      </c>
      <c r="F943" s="8">
        <v>145</v>
      </c>
      <c r="G943" s="8">
        <v>175</v>
      </c>
      <c r="H943" s="8">
        <v>320</v>
      </c>
      <c r="I943" s="11">
        <v>81839520</v>
      </c>
      <c r="J943" s="11">
        <v>74816800</v>
      </c>
      <c r="K943" s="12">
        <v>81839520</v>
      </c>
      <c r="L943" s="12">
        <v>74816800</v>
      </c>
      <c r="M943" s="12">
        <f t="shared" si="42"/>
        <v>65471616</v>
      </c>
      <c r="N943" s="12">
        <f t="shared" si="42"/>
        <v>59853440</v>
      </c>
      <c r="O943" s="93">
        <v>98207424</v>
      </c>
      <c r="P943" s="32">
        <v>0.2</v>
      </c>
      <c r="S943" s="32"/>
      <c r="U943" s="3"/>
      <c r="V943" s="3"/>
      <c r="W943" s="3"/>
      <c r="X943" s="3"/>
    </row>
    <row r="944" spans="1:24" s="2" customFormat="1" ht="24" hidden="1" customHeight="1" x14ac:dyDescent="0.2">
      <c r="A944" s="13">
        <v>914</v>
      </c>
      <c r="B944" s="14" t="s">
        <v>713</v>
      </c>
      <c r="C944" s="14" t="s">
        <v>999</v>
      </c>
      <c r="D944" s="14" t="s">
        <v>1087</v>
      </c>
      <c r="E944" s="15">
        <v>333430290020001</v>
      </c>
      <c r="F944" s="13">
        <v>38</v>
      </c>
      <c r="G944" s="13">
        <v>63</v>
      </c>
      <c r="H944" s="13">
        <v>101</v>
      </c>
      <c r="I944" s="11">
        <v>26265533.333333332</v>
      </c>
      <c r="J944" s="11">
        <v>23853280</v>
      </c>
      <c r="K944" s="11">
        <v>26265533.333333332</v>
      </c>
      <c r="L944" s="11">
        <v>23853280</v>
      </c>
      <c r="M944" s="11">
        <f t="shared" si="42"/>
        <v>21012426.666666668</v>
      </c>
      <c r="N944" s="11">
        <f t="shared" si="42"/>
        <v>19082624</v>
      </c>
      <c r="O944" s="93">
        <v>31518640</v>
      </c>
      <c r="P944" s="32">
        <v>0.2</v>
      </c>
      <c r="S944" s="32"/>
      <c r="U944" s="3"/>
      <c r="V944" s="3"/>
      <c r="W944" s="3"/>
      <c r="X944" s="3"/>
    </row>
    <row r="945" spans="1:24" s="2" customFormat="1" ht="24" hidden="1" customHeight="1" x14ac:dyDescent="0.2">
      <c r="A945" s="8">
        <v>915</v>
      </c>
      <c r="B945" s="9" t="s">
        <v>713</v>
      </c>
      <c r="C945" s="9" t="s">
        <v>999</v>
      </c>
      <c r="D945" s="9" t="s">
        <v>1088</v>
      </c>
      <c r="E945" s="10">
        <v>311230290470011</v>
      </c>
      <c r="F945" s="8">
        <v>36</v>
      </c>
      <c r="G945" s="8">
        <v>14</v>
      </c>
      <c r="H945" s="8">
        <v>50</v>
      </c>
      <c r="I945" s="11">
        <v>12855906.666666666</v>
      </c>
      <c r="J945" s="11">
        <v>11768640</v>
      </c>
      <c r="K945" s="12">
        <v>12855906.666666666</v>
      </c>
      <c r="L945" s="12">
        <v>11768640</v>
      </c>
      <c r="M945" s="12">
        <f t="shared" si="42"/>
        <v>10284725.333333334</v>
      </c>
      <c r="N945" s="12">
        <f t="shared" si="42"/>
        <v>9414912</v>
      </c>
      <c r="O945" s="93">
        <v>15427088</v>
      </c>
      <c r="P945" s="32">
        <v>0.2</v>
      </c>
      <c r="S945" s="32"/>
      <c r="U945" s="3"/>
      <c r="V945" s="3"/>
      <c r="W945" s="3"/>
      <c r="X945" s="3"/>
    </row>
    <row r="946" spans="1:24" s="2" customFormat="1" ht="24" hidden="1" customHeight="1" x14ac:dyDescent="0.2">
      <c r="A946" s="13">
        <v>916</v>
      </c>
      <c r="B946" s="14" t="s">
        <v>713</v>
      </c>
      <c r="C946" s="14" t="s">
        <v>999</v>
      </c>
      <c r="D946" s="14" t="s">
        <v>1089</v>
      </c>
      <c r="E946" s="15">
        <v>311230290260001</v>
      </c>
      <c r="F946" s="13">
        <v>53</v>
      </c>
      <c r="G946" s="13">
        <v>157</v>
      </c>
      <c r="H946" s="13">
        <v>210</v>
      </c>
      <c r="I946" s="11">
        <v>54220386.666666664</v>
      </c>
      <c r="J946" s="11">
        <v>49217760</v>
      </c>
      <c r="K946" s="11">
        <v>54220386.666666664</v>
      </c>
      <c r="L946" s="11">
        <v>49217760</v>
      </c>
      <c r="M946" s="11">
        <f t="shared" si="42"/>
        <v>43376309.333333336</v>
      </c>
      <c r="N946" s="11">
        <f t="shared" si="42"/>
        <v>39374208</v>
      </c>
      <c r="O946" s="93">
        <v>65064464</v>
      </c>
      <c r="P946" s="32">
        <v>0.2</v>
      </c>
      <c r="S946" s="32"/>
      <c r="U946" s="3"/>
      <c r="V946" s="3"/>
      <c r="W946" s="3"/>
      <c r="X946" s="3"/>
    </row>
    <row r="947" spans="1:24" s="2" customFormat="1" ht="24" hidden="1" customHeight="1" x14ac:dyDescent="0.2">
      <c r="A947" s="8">
        <v>917</v>
      </c>
      <c r="B947" s="9" t="s">
        <v>713</v>
      </c>
      <c r="C947" s="9" t="s">
        <v>999</v>
      </c>
      <c r="D947" s="9" t="s">
        <v>1090</v>
      </c>
      <c r="E947" s="10">
        <v>311230290250001</v>
      </c>
      <c r="F947" s="8">
        <v>20</v>
      </c>
      <c r="G947" s="8">
        <v>25</v>
      </c>
      <c r="H947" s="8">
        <v>45</v>
      </c>
      <c r="I947" s="11">
        <v>12021733.333333334</v>
      </c>
      <c r="J947" s="11">
        <v>11038240</v>
      </c>
      <c r="K947" s="12">
        <v>12021733.333333334</v>
      </c>
      <c r="L947" s="12">
        <v>11038240</v>
      </c>
      <c r="M947" s="12">
        <f t="shared" si="42"/>
        <v>9617386.6666666679</v>
      </c>
      <c r="N947" s="12">
        <f t="shared" si="42"/>
        <v>8830592</v>
      </c>
      <c r="O947" s="93">
        <v>14426080</v>
      </c>
      <c r="P947" s="32">
        <v>0.2</v>
      </c>
      <c r="S947" s="32"/>
      <c r="U947" s="3"/>
      <c r="V947" s="3"/>
      <c r="W947" s="3"/>
      <c r="X947" s="3"/>
    </row>
    <row r="948" spans="1:24" s="2" customFormat="1" ht="24" hidden="1" customHeight="1" x14ac:dyDescent="0.2">
      <c r="A948" s="13">
        <v>918</v>
      </c>
      <c r="B948" s="14" t="s">
        <v>713</v>
      </c>
      <c r="C948" s="14" t="s">
        <v>999</v>
      </c>
      <c r="D948" s="14" t="s">
        <v>1091</v>
      </c>
      <c r="E948" s="15">
        <v>311230290000221</v>
      </c>
      <c r="F948" s="13">
        <v>39</v>
      </c>
      <c r="G948" s="13">
        <v>64</v>
      </c>
      <c r="H948" s="13">
        <v>103</v>
      </c>
      <c r="I948" s="11">
        <v>30083140</v>
      </c>
      <c r="J948" s="11">
        <v>26490480</v>
      </c>
      <c r="K948" s="11">
        <v>30083140</v>
      </c>
      <c r="L948" s="11">
        <v>26490480</v>
      </c>
      <c r="M948" s="11">
        <f t="shared" si="42"/>
        <v>24066512</v>
      </c>
      <c r="N948" s="11">
        <f t="shared" si="42"/>
        <v>21192384</v>
      </c>
      <c r="O948" s="93">
        <v>36099768</v>
      </c>
      <c r="P948" s="32">
        <v>0.2</v>
      </c>
      <c r="S948" s="32"/>
      <c r="U948" s="3"/>
      <c r="V948" s="3"/>
      <c r="W948" s="3"/>
      <c r="X948" s="3"/>
    </row>
    <row r="949" spans="1:24" s="2" customFormat="1" ht="24" hidden="1" customHeight="1" x14ac:dyDescent="0.2">
      <c r="A949" s="8">
        <v>919</v>
      </c>
      <c r="B949" s="9" t="s">
        <v>713</v>
      </c>
      <c r="C949" s="9" t="s">
        <v>999</v>
      </c>
      <c r="D949" s="9" t="s">
        <v>1092</v>
      </c>
      <c r="E949" s="10">
        <v>311830290010001</v>
      </c>
      <c r="F949" s="8">
        <v>150</v>
      </c>
      <c r="G949" s="8">
        <v>254</v>
      </c>
      <c r="H949" s="8">
        <v>404</v>
      </c>
      <c r="I949" s="11">
        <v>103424573.33333333</v>
      </c>
      <c r="J949" s="11">
        <v>94267840</v>
      </c>
      <c r="K949" s="12">
        <v>103424573.33333333</v>
      </c>
      <c r="L949" s="12">
        <v>94267840</v>
      </c>
      <c r="M949" s="12">
        <f t="shared" si="42"/>
        <v>82739658.666666672</v>
      </c>
      <c r="N949" s="12">
        <f t="shared" si="42"/>
        <v>75414272</v>
      </c>
      <c r="O949" s="93">
        <v>124109488</v>
      </c>
      <c r="P949" s="32">
        <v>0.2</v>
      </c>
      <c r="S949" s="32"/>
      <c r="U949" s="3"/>
      <c r="V949" s="3"/>
      <c r="W949" s="3"/>
      <c r="X949" s="3"/>
    </row>
    <row r="950" spans="1:24" s="2" customFormat="1" ht="24" hidden="1" customHeight="1" x14ac:dyDescent="0.2">
      <c r="A950" s="13">
        <v>920</v>
      </c>
      <c r="B950" s="14" t="s">
        <v>713</v>
      </c>
      <c r="C950" s="14" t="s">
        <v>1093</v>
      </c>
      <c r="D950" s="14" t="s">
        <v>1094</v>
      </c>
      <c r="E950" s="15">
        <v>731420150210001</v>
      </c>
      <c r="F950" s="13">
        <v>188</v>
      </c>
      <c r="G950" s="13">
        <v>436</v>
      </c>
      <c r="H950" s="13">
        <v>624</v>
      </c>
      <c r="I950" s="11">
        <v>154002480</v>
      </c>
      <c r="J950" s="11">
        <v>134010440</v>
      </c>
      <c r="K950" s="11">
        <v>154002480</v>
      </c>
      <c r="L950" s="11">
        <v>134010440</v>
      </c>
      <c r="M950" s="11">
        <f t="shared" si="42"/>
        <v>123201984</v>
      </c>
      <c r="N950" s="11">
        <f t="shared" si="42"/>
        <v>107208352</v>
      </c>
      <c r="O950" s="93">
        <v>184802976</v>
      </c>
      <c r="P950" s="32">
        <v>0.2</v>
      </c>
      <c r="S950" s="32"/>
      <c r="U950" s="3"/>
      <c r="V950" s="3"/>
      <c r="W950" s="3"/>
      <c r="X950" s="3"/>
    </row>
    <row r="951" spans="1:24" s="2" customFormat="1" ht="24" hidden="1" customHeight="1" x14ac:dyDescent="0.2">
      <c r="A951" s="8">
        <v>921</v>
      </c>
      <c r="B951" s="9" t="s">
        <v>713</v>
      </c>
      <c r="C951" s="9" t="s">
        <v>1093</v>
      </c>
      <c r="D951" s="9" t="s">
        <v>1095</v>
      </c>
      <c r="E951" s="10" t="s">
        <v>1096</v>
      </c>
      <c r="F951" s="8">
        <v>188</v>
      </c>
      <c r="G951" s="8">
        <v>436</v>
      </c>
      <c r="H951" s="8">
        <v>624</v>
      </c>
      <c r="I951" s="11">
        <v>150736560</v>
      </c>
      <c r="J951" s="11">
        <v>131177960</v>
      </c>
      <c r="K951" s="12">
        <v>150736560</v>
      </c>
      <c r="L951" s="12">
        <v>131177960</v>
      </c>
      <c r="M951" s="12">
        <f t="shared" si="42"/>
        <v>120589248</v>
      </c>
      <c r="N951" s="12">
        <f t="shared" si="42"/>
        <v>104942368</v>
      </c>
      <c r="O951" s="93">
        <v>180883872</v>
      </c>
      <c r="P951" s="32">
        <v>0.2</v>
      </c>
      <c r="S951" s="32"/>
      <c r="U951" s="3"/>
      <c r="V951" s="3"/>
      <c r="W951" s="3"/>
      <c r="X951" s="3"/>
    </row>
    <row r="952" spans="1:24" s="2" customFormat="1" ht="24" hidden="1" customHeight="1" x14ac:dyDescent="0.2">
      <c r="A952" s="13">
        <v>922</v>
      </c>
      <c r="B952" s="14" t="s">
        <v>713</v>
      </c>
      <c r="C952" s="14" t="s">
        <v>1093</v>
      </c>
      <c r="D952" s="14" t="s">
        <v>1097</v>
      </c>
      <c r="E952" s="15">
        <v>731420150220001</v>
      </c>
      <c r="F952" s="13">
        <v>165</v>
      </c>
      <c r="G952" s="13">
        <v>430</v>
      </c>
      <c r="H952" s="13">
        <v>595</v>
      </c>
      <c r="I952" s="11">
        <v>146976960</v>
      </c>
      <c r="J952" s="11">
        <v>129318400</v>
      </c>
      <c r="K952" s="11">
        <v>146976960</v>
      </c>
      <c r="L952" s="11">
        <v>129318400</v>
      </c>
      <c r="M952" s="11">
        <f t="shared" si="42"/>
        <v>117581568</v>
      </c>
      <c r="N952" s="11">
        <f t="shared" si="42"/>
        <v>103454720</v>
      </c>
      <c r="O952" s="93">
        <v>176372352</v>
      </c>
      <c r="P952" s="32">
        <v>0.2</v>
      </c>
      <c r="S952" s="32"/>
      <c r="U952" s="3"/>
      <c r="V952" s="3"/>
      <c r="W952" s="3"/>
      <c r="X952" s="3"/>
    </row>
    <row r="953" spans="1:24" s="2" customFormat="1" ht="24" hidden="1" customHeight="1" x14ac:dyDescent="0.2">
      <c r="A953" s="8">
        <v>923</v>
      </c>
      <c r="B953" s="9" t="s">
        <v>713</v>
      </c>
      <c r="C953" s="9" t="s">
        <v>1093</v>
      </c>
      <c r="D953" s="9" t="s">
        <v>1098</v>
      </c>
      <c r="E953" s="10" t="s">
        <v>1099</v>
      </c>
      <c r="F953" s="8">
        <v>165</v>
      </c>
      <c r="G953" s="8">
        <v>430</v>
      </c>
      <c r="H953" s="8">
        <v>595</v>
      </c>
      <c r="I953" s="11">
        <v>144708960</v>
      </c>
      <c r="J953" s="11">
        <v>127504000</v>
      </c>
      <c r="K953" s="12">
        <v>144708960</v>
      </c>
      <c r="L953" s="12">
        <v>127504000</v>
      </c>
      <c r="M953" s="12">
        <f t="shared" si="42"/>
        <v>115767168</v>
      </c>
      <c r="N953" s="12">
        <f t="shared" si="42"/>
        <v>102003200</v>
      </c>
      <c r="O953" s="93">
        <v>173650752</v>
      </c>
      <c r="P953" s="32">
        <v>0.2</v>
      </c>
      <c r="S953" s="32"/>
      <c r="U953" s="3"/>
      <c r="V953" s="3"/>
      <c r="W953" s="3"/>
      <c r="X953" s="3"/>
    </row>
    <row r="954" spans="1:24" s="2" customFormat="1" ht="24" hidden="1" customHeight="1" x14ac:dyDescent="0.2">
      <c r="A954" s="13">
        <v>924</v>
      </c>
      <c r="B954" s="14" t="s">
        <v>713</v>
      </c>
      <c r="C954" s="14" t="s">
        <v>1093</v>
      </c>
      <c r="D954" s="14" t="s">
        <v>1100</v>
      </c>
      <c r="E954" s="15">
        <v>731420150230001</v>
      </c>
      <c r="F954" s="13">
        <v>72</v>
      </c>
      <c r="G954" s="13">
        <v>300</v>
      </c>
      <c r="H954" s="13">
        <v>372</v>
      </c>
      <c r="I954" s="11">
        <v>91432800</v>
      </c>
      <c r="J954" s="11">
        <v>80840880</v>
      </c>
      <c r="K954" s="11">
        <v>91432800</v>
      </c>
      <c r="L954" s="11">
        <v>80840880</v>
      </c>
      <c r="M954" s="11">
        <f t="shared" si="42"/>
        <v>73146240</v>
      </c>
      <c r="N954" s="11">
        <f t="shared" si="42"/>
        <v>64672704</v>
      </c>
      <c r="O954" s="93">
        <v>109719360</v>
      </c>
      <c r="P954" s="32">
        <v>0.2</v>
      </c>
      <c r="S954" s="32"/>
      <c r="U954" s="3"/>
      <c r="V954" s="3"/>
      <c r="W954" s="3"/>
      <c r="X954" s="3"/>
    </row>
    <row r="955" spans="1:24" s="2" customFormat="1" ht="24" hidden="1" customHeight="1" x14ac:dyDescent="0.2">
      <c r="A955" s="8">
        <v>925</v>
      </c>
      <c r="B955" s="9" t="s">
        <v>713</v>
      </c>
      <c r="C955" s="9" t="s">
        <v>1101</v>
      </c>
      <c r="D955" s="9" t="s">
        <v>1102</v>
      </c>
      <c r="E955" s="10">
        <v>815520280120001</v>
      </c>
      <c r="F955" s="8">
        <v>12</v>
      </c>
      <c r="G955" s="8">
        <v>180</v>
      </c>
      <c r="H955" s="8">
        <v>192</v>
      </c>
      <c r="I955" s="11">
        <v>42446400</v>
      </c>
      <c r="J955" s="11">
        <v>38630560</v>
      </c>
      <c r="K955" s="12">
        <v>42446400</v>
      </c>
      <c r="L955" s="12">
        <v>38630560</v>
      </c>
      <c r="M955" s="12">
        <f t="shared" si="42"/>
        <v>33957120</v>
      </c>
      <c r="N955" s="12">
        <f t="shared" si="42"/>
        <v>30904448</v>
      </c>
      <c r="O955" s="93">
        <v>50935680</v>
      </c>
      <c r="P955" s="32">
        <v>0.2</v>
      </c>
      <c r="S955" s="32"/>
      <c r="U955" s="3"/>
      <c r="V955" s="3"/>
      <c r="W955" s="3"/>
      <c r="X955" s="3"/>
    </row>
    <row r="956" spans="1:24" s="2" customFormat="1" ht="24" hidden="1" customHeight="1" x14ac:dyDescent="0.2">
      <c r="A956" s="13">
        <v>926</v>
      </c>
      <c r="B956" s="14" t="s">
        <v>713</v>
      </c>
      <c r="C956" s="14" t="s">
        <v>1101</v>
      </c>
      <c r="D956" s="14" t="s">
        <v>1103</v>
      </c>
      <c r="E956" s="15">
        <v>731820280020011</v>
      </c>
      <c r="F956" s="13">
        <v>20</v>
      </c>
      <c r="G956" s="13">
        <v>40</v>
      </c>
      <c r="H956" s="13">
        <v>60</v>
      </c>
      <c r="I956" s="11">
        <v>13496480</v>
      </c>
      <c r="J956" s="11">
        <v>12110026.666666666</v>
      </c>
      <c r="K956" s="11">
        <v>13496480</v>
      </c>
      <c r="L956" s="11">
        <v>12110026.666666666</v>
      </c>
      <c r="M956" s="11">
        <f t="shared" si="42"/>
        <v>10797184</v>
      </c>
      <c r="N956" s="11">
        <f t="shared" si="42"/>
        <v>9688021.333333334</v>
      </c>
      <c r="O956" s="93">
        <v>16195776</v>
      </c>
      <c r="P956" s="32">
        <v>0.2</v>
      </c>
      <c r="S956" s="32"/>
      <c r="U956" s="3"/>
      <c r="V956" s="3"/>
      <c r="W956" s="3"/>
      <c r="X956" s="3"/>
    </row>
    <row r="957" spans="1:24" s="2" customFormat="1" ht="24" hidden="1" customHeight="1" x14ac:dyDescent="0.2">
      <c r="A957" s="8">
        <v>927</v>
      </c>
      <c r="B957" s="9" t="s">
        <v>713</v>
      </c>
      <c r="C957" s="9" t="s">
        <v>1101</v>
      </c>
      <c r="D957" s="9" t="s">
        <v>1104</v>
      </c>
      <c r="E957" s="10" t="s">
        <v>1105</v>
      </c>
      <c r="F957" s="8">
        <v>44</v>
      </c>
      <c r="G957" s="8">
        <v>144</v>
      </c>
      <c r="H957" s="8">
        <v>188</v>
      </c>
      <c r="I957" s="11">
        <v>45772800</v>
      </c>
      <c r="J957" s="11">
        <v>40499360</v>
      </c>
      <c r="K957" s="12">
        <v>45772800</v>
      </c>
      <c r="L957" s="12">
        <v>40499360</v>
      </c>
      <c r="M957" s="12">
        <f t="shared" si="42"/>
        <v>36618240</v>
      </c>
      <c r="N957" s="12">
        <f t="shared" si="42"/>
        <v>32399488</v>
      </c>
      <c r="O957" s="93">
        <v>54927360</v>
      </c>
      <c r="P957" s="32">
        <v>0.2</v>
      </c>
      <c r="S957" s="32"/>
      <c r="U957" s="3"/>
      <c r="V957" s="3"/>
      <c r="W957" s="3"/>
      <c r="X957" s="3"/>
    </row>
    <row r="958" spans="1:24" s="2" customFormat="1" ht="24" hidden="1" customHeight="1" x14ac:dyDescent="0.2">
      <c r="A958" s="13">
        <v>928</v>
      </c>
      <c r="B958" s="14" t="s">
        <v>713</v>
      </c>
      <c r="C958" s="14" t="s">
        <v>1101</v>
      </c>
      <c r="D958" s="14" t="s">
        <v>1106</v>
      </c>
      <c r="E958" s="15" t="s">
        <v>1107</v>
      </c>
      <c r="F958" s="13">
        <v>44</v>
      </c>
      <c r="G958" s="13">
        <v>148</v>
      </c>
      <c r="H958" s="13">
        <v>192</v>
      </c>
      <c r="I958" s="11">
        <v>45791760</v>
      </c>
      <c r="J958" s="11">
        <v>40157320</v>
      </c>
      <c r="K958" s="11">
        <v>45791760</v>
      </c>
      <c r="L958" s="11">
        <v>40157320</v>
      </c>
      <c r="M958" s="11">
        <f t="shared" si="42"/>
        <v>36633408</v>
      </c>
      <c r="N958" s="11">
        <f t="shared" si="42"/>
        <v>32125856</v>
      </c>
      <c r="O958" s="93">
        <v>54950112</v>
      </c>
      <c r="P958" s="32">
        <v>0.2</v>
      </c>
      <c r="S958" s="32"/>
      <c r="U958" s="3"/>
      <c r="V958" s="3"/>
      <c r="W958" s="3"/>
      <c r="X958" s="3"/>
    </row>
    <row r="959" spans="1:24" s="2" customFormat="1" ht="24" hidden="1" customHeight="1" x14ac:dyDescent="0.2">
      <c r="A959" s="8">
        <v>929</v>
      </c>
      <c r="B959" s="9" t="s">
        <v>713</v>
      </c>
      <c r="C959" s="9" t="s">
        <v>1101</v>
      </c>
      <c r="D959" s="9" t="s">
        <v>1108</v>
      </c>
      <c r="E959" s="10">
        <v>753620280010001</v>
      </c>
      <c r="F959" s="8">
        <v>40</v>
      </c>
      <c r="G959" s="8">
        <v>140</v>
      </c>
      <c r="H959" s="8">
        <v>180</v>
      </c>
      <c r="I959" s="11">
        <v>40770720</v>
      </c>
      <c r="J959" s="11">
        <v>37014720</v>
      </c>
      <c r="K959" s="12">
        <v>40770720</v>
      </c>
      <c r="L959" s="12">
        <v>37014720</v>
      </c>
      <c r="M959" s="12">
        <f t="shared" si="42"/>
        <v>32616576</v>
      </c>
      <c r="N959" s="12">
        <f t="shared" si="42"/>
        <v>29611776</v>
      </c>
      <c r="O959" s="93">
        <v>48924864</v>
      </c>
      <c r="P959" s="32">
        <v>0.2</v>
      </c>
      <c r="S959" s="32"/>
      <c r="U959" s="3"/>
      <c r="V959" s="3"/>
      <c r="W959" s="3"/>
      <c r="X959" s="3"/>
    </row>
    <row r="960" spans="1:24" s="2" customFormat="1" ht="24" hidden="1" customHeight="1" x14ac:dyDescent="0.2">
      <c r="A960" s="13">
        <v>930</v>
      </c>
      <c r="B960" s="14" t="s">
        <v>713</v>
      </c>
      <c r="C960" s="14" t="s">
        <v>1101</v>
      </c>
      <c r="D960" s="14" t="s">
        <v>1109</v>
      </c>
      <c r="E960" s="15" t="s">
        <v>1110</v>
      </c>
      <c r="F960" s="13">
        <v>60</v>
      </c>
      <c r="G960" s="13">
        <v>240</v>
      </c>
      <c r="H960" s="13">
        <v>300</v>
      </c>
      <c r="I960" s="11">
        <v>74146800</v>
      </c>
      <c r="J960" s="11">
        <v>65149000</v>
      </c>
      <c r="K960" s="11">
        <v>74146800</v>
      </c>
      <c r="L960" s="11">
        <v>65149000</v>
      </c>
      <c r="M960" s="11">
        <f t="shared" si="42"/>
        <v>59317440</v>
      </c>
      <c r="N960" s="11">
        <f t="shared" si="42"/>
        <v>52119200</v>
      </c>
      <c r="O960" s="93">
        <v>88976160</v>
      </c>
      <c r="P960" s="32">
        <v>0.2</v>
      </c>
      <c r="S960" s="32"/>
      <c r="U960" s="3"/>
      <c r="V960" s="3"/>
      <c r="W960" s="3"/>
      <c r="X960" s="3"/>
    </row>
    <row r="961" spans="1:24" s="2" customFormat="1" ht="24" hidden="1" customHeight="1" x14ac:dyDescent="0.2">
      <c r="A961" s="8">
        <v>931</v>
      </c>
      <c r="B961" s="9" t="s">
        <v>713</v>
      </c>
      <c r="C961" s="9" t="s">
        <v>1101</v>
      </c>
      <c r="D961" s="9" t="s">
        <v>1111</v>
      </c>
      <c r="E961" s="10">
        <v>731820280020041</v>
      </c>
      <c r="F961" s="8">
        <v>7</v>
      </c>
      <c r="G961" s="8">
        <v>32</v>
      </c>
      <c r="H961" s="8">
        <v>39</v>
      </c>
      <c r="I961" s="11">
        <v>8570880</v>
      </c>
      <c r="J961" s="11">
        <v>7831280</v>
      </c>
      <c r="K961" s="12">
        <v>8570880</v>
      </c>
      <c r="L961" s="12">
        <v>7831280</v>
      </c>
      <c r="M961" s="12">
        <f t="shared" si="42"/>
        <v>6856704</v>
      </c>
      <c r="N961" s="12">
        <f t="shared" si="42"/>
        <v>6265024</v>
      </c>
      <c r="O961" s="93">
        <v>10285056</v>
      </c>
      <c r="P961" s="32">
        <v>0.2</v>
      </c>
      <c r="S961" s="32"/>
      <c r="U961" s="3"/>
      <c r="V961" s="3"/>
      <c r="W961" s="3"/>
      <c r="X961" s="3"/>
    </row>
    <row r="962" spans="1:24" s="2" customFormat="1" ht="24" hidden="1" customHeight="1" x14ac:dyDescent="0.2">
      <c r="A962" s="13">
        <v>932</v>
      </c>
      <c r="B962" s="14" t="s">
        <v>713</v>
      </c>
      <c r="C962" s="14" t="s">
        <v>1101</v>
      </c>
      <c r="D962" s="14" t="s">
        <v>1112</v>
      </c>
      <c r="E962" s="15">
        <v>731820280050001</v>
      </c>
      <c r="F962" s="13">
        <v>19</v>
      </c>
      <c r="G962" s="13">
        <v>61</v>
      </c>
      <c r="H962" s="13">
        <v>80</v>
      </c>
      <c r="I962" s="11">
        <v>17669280</v>
      </c>
      <c r="J962" s="11">
        <v>16003520</v>
      </c>
      <c r="K962" s="11">
        <v>17669280</v>
      </c>
      <c r="L962" s="11">
        <v>16003520</v>
      </c>
      <c r="M962" s="11">
        <f t="shared" si="42"/>
        <v>14135424</v>
      </c>
      <c r="N962" s="11">
        <f t="shared" si="42"/>
        <v>12802816</v>
      </c>
      <c r="O962" s="93">
        <v>21203136</v>
      </c>
      <c r="P962" s="32">
        <v>0.2</v>
      </c>
      <c r="S962" s="32"/>
      <c r="U962" s="3"/>
      <c r="V962" s="3"/>
      <c r="W962" s="3"/>
      <c r="X962" s="3"/>
    </row>
    <row r="963" spans="1:24" s="2" customFormat="1" ht="24" hidden="1" customHeight="1" x14ac:dyDescent="0.2">
      <c r="A963" s="8">
        <v>933</v>
      </c>
      <c r="B963" s="9" t="s">
        <v>713</v>
      </c>
      <c r="C963" s="9" t="s">
        <v>1101</v>
      </c>
      <c r="D963" s="9" t="s">
        <v>1113</v>
      </c>
      <c r="E963" s="10">
        <v>731820280010001</v>
      </c>
      <c r="F963" s="8">
        <v>20</v>
      </c>
      <c r="G963" s="8">
        <v>82</v>
      </c>
      <c r="H963" s="8">
        <v>102</v>
      </c>
      <c r="I963" s="11">
        <v>22489280</v>
      </c>
      <c r="J963" s="11">
        <v>20529706.666666668</v>
      </c>
      <c r="K963" s="12">
        <v>22489280</v>
      </c>
      <c r="L963" s="12">
        <v>20529706.666666668</v>
      </c>
      <c r="M963" s="12">
        <f t="shared" si="42"/>
        <v>17991424</v>
      </c>
      <c r="N963" s="12">
        <f t="shared" si="42"/>
        <v>16423765.333333336</v>
      </c>
      <c r="O963" s="93">
        <v>26987136</v>
      </c>
      <c r="P963" s="32">
        <v>0.2</v>
      </c>
      <c r="S963" s="32"/>
      <c r="U963" s="3"/>
      <c r="V963" s="3"/>
      <c r="W963" s="3"/>
      <c r="X963" s="3"/>
    </row>
    <row r="964" spans="1:24" s="2" customFormat="1" ht="24" hidden="1" customHeight="1" x14ac:dyDescent="0.2">
      <c r="A964" s="13">
        <v>934</v>
      </c>
      <c r="B964" s="14" t="s">
        <v>713</v>
      </c>
      <c r="C964" s="14" t="s">
        <v>1101</v>
      </c>
      <c r="D964" s="14" t="s">
        <v>1114</v>
      </c>
      <c r="E964" s="15">
        <v>731820280020001</v>
      </c>
      <c r="F964" s="13">
        <v>69</v>
      </c>
      <c r="G964" s="13">
        <v>171</v>
      </c>
      <c r="H964" s="13">
        <v>240</v>
      </c>
      <c r="I964" s="11">
        <v>51920640</v>
      </c>
      <c r="J964" s="11">
        <v>47157120</v>
      </c>
      <c r="K964" s="11">
        <v>51920640</v>
      </c>
      <c r="L964" s="11">
        <v>47157120</v>
      </c>
      <c r="M964" s="11">
        <f t="shared" si="42"/>
        <v>41536512</v>
      </c>
      <c r="N964" s="11">
        <f t="shared" si="42"/>
        <v>37725696</v>
      </c>
      <c r="O964" s="93">
        <v>62304768</v>
      </c>
      <c r="P964" s="32">
        <v>0.2</v>
      </c>
      <c r="S964" s="32"/>
      <c r="U964" s="3"/>
      <c r="V964" s="3"/>
      <c r="W964" s="3"/>
      <c r="X964" s="3"/>
    </row>
    <row r="965" spans="1:24" s="2" customFormat="1" ht="24" hidden="1" customHeight="1" x14ac:dyDescent="0.2">
      <c r="A965" s="8">
        <v>935</v>
      </c>
      <c r="B965" s="9" t="s">
        <v>713</v>
      </c>
      <c r="C965" s="9" t="s">
        <v>1101</v>
      </c>
      <c r="D965" s="9" t="s">
        <v>1115</v>
      </c>
      <c r="E965" s="10">
        <v>731820280030001</v>
      </c>
      <c r="F965" s="8">
        <v>72</v>
      </c>
      <c r="G965" s="8">
        <v>196</v>
      </c>
      <c r="H965" s="8">
        <v>268</v>
      </c>
      <c r="I965" s="11">
        <v>58189760</v>
      </c>
      <c r="J965" s="11">
        <v>53239466.666666664</v>
      </c>
      <c r="K965" s="12">
        <v>58189760</v>
      </c>
      <c r="L965" s="12">
        <v>53239466.666666664</v>
      </c>
      <c r="M965" s="12">
        <f t="shared" si="42"/>
        <v>46551808</v>
      </c>
      <c r="N965" s="12">
        <f t="shared" si="42"/>
        <v>42591573.333333336</v>
      </c>
      <c r="O965" s="93">
        <v>69827712</v>
      </c>
      <c r="P965" s="32">
        <v>0.2</v>
      </c>
      <c r="S965" s="32"/>
      <c r="U965" s="3"/>
      <c r="V965" s="3"/>
      <c r="W965" s="3"/>
      <c r="X965" s="3"/>
    </row>
    <row r="966" spans="1:24" s="2" customFormat="1" ht="24" hidden="1" customHeight="1" x14ac:dyDescent="0.2">
      <c r="A966" s="13">
        <v>936</v>
      </c>
      <c r="B966" s="14" t="s">
        <v>713</v>
      </c>
      <c r="C966" s="14" t="s">
        <v>1101</v>
      </c>
      <c r="D966" s="14" t="s">
        <v>1116</v>
      </c>
      <c r="E966" s="15">
        <v>731820280040001</v>
      </c>
      <c r="F966" s="13">
        <v>53</v>
      </c>
      <c r="G966" s="13">
        <v>215</v>
      </c>
      <c r="H966" s="13">
        <v>268</v>
      </c>
      <c r="I966" s="11">
        <v>58652090</v>
      </c>
      <c r="J966" s="11">
        <v>53238943.333333336</v>
      </c>
      <c r="K966" s="11">
        <v>58652090</v>
      </c>
      <c r="L966" s="11">
        <v>53238943.333333336</v>
      </c>
      <c r="M966" s="11">
        <f t="shared" si="42"/>
        <v>46921672</v>
      </c>
      <c r="N966" s="11">
        <f t="shared" si="42"/>
        <v>42591154.666666672</v>
      </c>
      <c r="O966" s="93">
        <v>70382508</v>
      </c>
      <c r="P966" s="32">
        <v>0.2</v>
      </c>
      <c r="S966" s="32"/>
      <c r="U966" s="3"/>
      <c r="V966" s="3"/>
      <c r="W966" s="3"/>
      <c r="X966" s="3"/>
    </row>
    <row r="967" spans="1:24" s="2" customFormat="1" ht="24" hidden="1" customHeight="1" x14ac:dyDescent="0.2">
      <c r="A967" s="8">
        <v>937</v>
      </c>
      <c r="B967" s="9" t="s">
        <v>713</v>
      </c>
      <c r="C967" s="9" t="s">
        <v>1101</v>
      </c>
      <c r="D967" s="9" t="s">
        <v>1117</v>
      </c>
      <c r="E967" s="10">
        <v>753620280070001</v>
      </c>
      <c r="F967" s="8">
        <v>28</v>
      </c>
      <c r="G967" s="8">
        <v>72</v>
      </c>
      <c r="H967" s="8">
        <v>100</v>
      </c>
      <c r="I967" s="11">
        <v>21811840</v>
      </c>
      <c r="J967" s="11">
        <v>19930533.333333332</v>
      </c>
      <c r="K967" s="12">
        <v>21811840</v>
      </c>
      <c r="L967" s="12">
        <v>19930533.333333332</v>
      </c>
      <c r="M967" s="12">
        <f t="shared" si="42"/>
        <v>17449472</v>
      </c>
      <c r="N967" s="12">
        <f t="shared" si="42"/>
        <v>15944426.666666666</v>
      </c>
      <c r="O967" s="93">
        <v>26174208</v>
      </c>
      <c r="P967" s="32">
        <v>0.2</v>
      </c>
      <c r="S967" s="32"/>
      <c r="U967" s="3"/>
      <c r="V967" s="3"/>
      <c r="W967" s="3"/>
      <c r="X967" s="3"/>
    </row>
    <row r="968" spans="1:24" s="2" customFormat="1" ht="24" hidden="1" customHeight="1" x14ac:dyDescent="0.2">
      <c r="A968" s="13">
        <v>938</v>
      </c>
      <c r="B968" s="14" t="s">
        <v>713</v>
      </c>
      <c r="C968" s="14" t="s">
        <v>1101</v>
      </c>
      <c r="D968" s="14" t="s">
        <v>1118</v>
      </c>
      <c r="E968" s="15" t="s">
        <v>1119</v>
      </c>
      <c r="F968" s="13">
        <v>40</v>
      </c>
      <c r="G968" s="13">
        <v>188</v>
      </c>
      <c r="H968" s="13">
        <v>228</v>
      </c>
      <c r="I968" s="11">
        <v>47043360</v>
      </c>
      <c r="J968" s="11">
        <v>41250720</v>
      </c>
      <c r="K968" s="11">
        <v>47043360</v>
      </c>
      <c r="L968" s="11">
        <v>41250720</v>
      </c>
      <c r="M968" s="11">
        <f t="shared" si="42"/>
        <v>37634688</v>
      </c>
      <c r="N968" s="11">
        <f t="shared" si="42"/>
        <v>33000576</v>
      </c>
      <c r="O968" s="93">
        <v>56452032</v>
      </c>
      <c r="P968" s="32">
        <v>0.2</v>
      </c>
      <c r="S968" s="32"/>
      <c r="U968" s="3"/>
      <c r="V968" s="3"/>
      <c r="W968" s="3"/>
      <c r="X968" s="3"/>
    </row>
    <row r="969" spans="1:24" s="2" customFormat="1" ht="24" hidden="1" customHeight="1" x14ac:dyDescent="0.2">
      <c r="A969" s="8">
        <v>939</v>
      </c>
      <c r="B969" s="9" t="s">
        <v>713</v>
      </c>
      <c r="C969" s="9" t="s">
        <v>1101</v>
      </c>
      <c r="D969" s="9" t="s">
        <v>1120</v>
      </c>
      <c r="E969" s="10">
        <v>753620280080001</v>
      </c>
      <c r="F969" s="8">
        <v>29</v>
      </c>
      <c r="G969" s="8">
        <v>101</v>
      </c>
      <c r="H969" s="8">
        <v>130</v>
      </c>
      <c r="I969" s="11">
        <v>29250400</v>
      </c>
      <c r="J969" s="11">
        <v>26303653.333333332</v>
      </c>
      <c r="K969" s="12">
        <v>29250400</v>
      </c>
      <c r="L969" s="12">
        <v>26303653.333333332</v>
      </c>
      <c r="M969" s="12">
        <f t="shared" si="42"/>
        <v>23400320</v>
      </c>
      <c r="N969" s="12">
        <f t="shared" si="42"/>
        <v>21042922.666666668</v>
      </c>
      <c r="O969" s="93">
        <v>35100480</v>
      </c>
      <c r="P969" s="32">
        <v>0.2</v>
      </c>
      <c r="S969" s="32"/>
      <c r="U969" s="3"/>
      <c r="V969" s="3"/>
      <c r="W969" s="3"/>
      <c r="X969" s="3"/>
    </row>
    <row r="970" spans="1:24" s="2" customFormat="1" ht="24" hidden="1" customHeight="1" x14ac:dyDescent="0.2">
      <c r="A970" s="13">
        <v>940</v>
      </c>
      <c r="B970" s="14" t="s">
        <v>713</v>
      </c>
      <c r="C970" s="14" t="s">
        <v>1121</v>
      </c>
      <c r="D970" s="14" t="s">
        <v>1122</v>
      </c>
      <c r="E970" s="15">
        <v>752220190020151</v>
      </c>
      <c r="F970" s="13">
        <v>30</v>
      </c>
      <c r="G970" s="13">
        <v>70</v>
      </c>
      <c r="H970" s="13">
        <v>100</v>
      </c>
      <c r="I970" s="11">
        <v>24715680</v>
      </c>
      <c r="J970" s="11">
        <v>21634640</v>
      </c>
      <c r="K970" s="11">
        <v>24715680</v>
      </c>
      <c r="L970" s="11">
        <v>21634640</v>
      </c>
      <c r="M970" s="11">
        <f t="shared" si="42"/>
        <v>19772544</v>
      </c>
      <c r="N970" s="11">
        <f t="shared" si="42"/>
        <v>17307712</v>
      </c>
      <c r="O970" s="93">
        <v>29658816</v>
      </c>
      <c r="P970" s="32">
        <v>0.2</v>
      </c>
      <c r="S970" s="32"/>
      <c r="U970" s="3"/>
      <c r="V970" s="3"/>
      <c r="W970" s="3"/>
      <c r="X970" s="3"/>
    </row>
    <row r="971" spans="1:24" s="2" customFormat="1" ht="24" hidden="1" customHeight="1" x14ac:dyDescent="0.2">
      <c r="A971" s="8">
        <v>941</v>
      </c>
      <c r="B971" s="9" t="s">
        <v>713</v>
      </c>
      <c r="C971" s="9" t="s">
        <v>1121</v>
      </c>
      <c r="D971" s="9" t="s">
        <v>1123</v>
      </c>
      <c r="E971" s="10">
        <v>752220190020181</v>
      </c>
      <c r="F971" s="8">
        <v>35</v>
      </c>
      <c r="G971" s="8">
        <v>170</v>
      </c>
      <c r="H971" s="8">
        <v>205</v>
      </c>
      <c r="I971" s="11">
        <v>50658720</v>
      </c>
      <c r="J971" s="11">
        <v>44602880</v>
      </c>
      <c r="K971" s="12">
        <v>50658720</v>
      </c>
      <c r="L971" s="12">
        <v>44602880</v>
      </c>
      <c r="M971" s="12">
        <f t="shared" si="42"/>
        <v>40526976</v>
      </c>
      <c r="N971" s="12">
        <f t="shared" si="42"/>
        <v>35682304</v>
      </c>
      <c r="O971" s="93">
        <v>60790464</v>
      </c>
      <c r="P971" s="32">
        <v>0.2</v>
      </c>
      <c r="S971" s="32"/>
      <c r="U971" s="3"/>
      <c r="V971" s="3"/>
      <c r="W971" s="3"/>
      <c r="X971" s="3"/>
    </row>
    <row r="972" spans="1:24" s="2" customFormat="1" ht="24" hidden="1" customHeight="1" x14ac:dyDescent="0.2">
      <c r="A972" s="13">
        <v>942</v>
      </c>
      <c r="B972" s="14" t="s">
        <v>713</v>
      </c>
      <c r="C972" s="14" t="s">
        <v>1121</v>
      </c>
      <c r="D972" s="14" t="s">
        <v>1124</v>
      </c>
      <c r="E972" s="15">
        <v>731720190110001</v>
      </c>
      <c r="F972" s="13">
        <v>47</v>
      </c>
      <c r="G972" s="13">
        <v>373</v>
      </c>
      <c r="H972" s="13">
        <v>420</v>
      </c>
      <c r="I972" s="11">
        <v>94996640</v>
      </c>
      <c r="J972" s="11">
        <v>86144986.666666672</v>
      </c>
      <c r="K972" s="11">
        <v>94996640</v>
      </c>
      <c r="L972" s="11">
        <v>86144986.666666672</v>
      </c>
      <c r="M972" s="11">
        <f t="shared" si="42"/>
        <v>75997312</v>
      </c>
      <c r="N972" s="11">
        <f t="shared" si="42"/>
        <v>68915989.333333343</v>
      </c>
      <c r="O972" s="93">
        <v>113995968</v>
      </c>
      <c r="P972" s="32">
        <v>0.2</v>
      </c>
      <c r="S972" s="32"/>
      <c r="U972" s="3"/>
      <c r="V972" s="3"/>
      <c r="W972" s="3"/>
      <c r="X972" s="3"/>
    </row>
    <row r="973" spans="1:24" s="2" customFormat="1" ht="24" hidden="1" customHeight="1" x14ac:dyDescent="0.2">
      <c r="A973" s="8">
        <v>943</v>
      </c>
      <c r="B973" s="9" t="s">
        <v>713</v>
      </c>
      <c r="C973" s="9" t="s">
        <v>1121</v>
      </c>
      <c r="D973" s="9" t="s">
        <v>1125</v>
      </c>
      <c r="E973" s="10">
        <v>731220190100001</v>
      </c>
      <c r="F973" s="8">
        <v>64</v>
      </c>
      <c r="G973" s="8">
        <v>115</v>
      </c>
      <c r="H973" s="8">
        <v>179</v>
      </c>
      <c r="I973" s="11">
        <v>39952640</v>
      </c>
      <c r="J973" s="11">
        <v>36481226.666666664</v>
      </c>
      <c r="K973" s="12">
        <v>39952640</v>
      </c>
      <c r="L973" s="12">
        <v>36481226.666666664</v>
      </c>
      <c r="M973" s="12">
        <f t="shared" si="42"/>
        <v>31962112</v>
      </c>
      <c r="N973" s="12">
        <f t="shared" si="42"/>
        <v>29184981.333333332</v>
      </c>
      <c r="O973" s="93">
        <v>47943168</v>
      </c>
      <c r="P973" s="32">
        <v>0.2</v>
      </c>
      <c r="S973" s="32"/>
      <c r="U973" s="3"/>
      <c r="V973" s="3"/>
      <c r="W973" s="3"/>
      <c r="X973" s="3"/>
    </row>
    <row r="974" spans="1:24" s="2" customFormat="1" ht="24" hidden="1" customHeight="1" x14ac:dyDescent="0.2">
      <c r="A974" s="13">
        <v>944</v>
      </c>
      <c r="B974" s="14" t="s">
        <v>713</v>
      </c>
      <c r="C974" s="14" t="s">
        <v>1121</v>
      </c>
      <c r="D974" s="14" t="s">
        <v>1126</v>
      </c>
      <c r="E974" s="15">
        <v>752320190020001</v>
      </c>
      <c r="F974" s="13">
        <v>50</v>
      </c>
      <c r="G974" s="13">
        <v>300</v>
      </c>
      <c r="H974" s="13">
        <v>350</v>
      </c>
      <c r="I974" s="11">
        <v>79473120</v>
      </c>
      <c r="J974" s="11">
        <v>72281120</v>
      </c>
      <c r="K974" s="11">
        <v>79473120</v>
      </c>
      <c r="L974" s="11">
        <v>72281120</v>
      </c>
      <c r="M974" s="11">
        <f t="shared" si="42"/>
        <v>63578496</v>
      </c>
      <c r="N974" s="11">
        <f t="shared" si="42"/>
        <v>57824896</v>
      </c>
      <c r="O974" s="93">
        <v>95367744</v>
      </c>
      <c r="P974" s="32">
        <v>0.2</v>
      </c>
      <c r="S974" s="32"/>
      <c r="U974" s="3"/>
      <c r="V974" s="3"/>
      <c r="W974" s="3"/>
      <c r="X974" s="3"/>
    </row>
    <row r="975" spans="1:24" s="2" customFormat="1" ht="24" hidden="1" customHeight="1" x14ac:dyDescent="0.2">
      <c r="A975" s="8">
        <v>945</v>
      </c>
      <c r="B975" s="9" t="s">
        <v>713</v>
      </c>
      <c r="C975" s="9" t="s">
        <v>1121</v>
      </c>
      <c r="D975" s="9" t="s">
        <v>1127</v>
      </c>
      <c r="E975" s="10">
        <v>752320190010001</v>
      </c>
      <c r="F975" s="8">
        <v>50</v>
      </c>
      <c r="G975" s="8">
        <v>200</v>
      </c>
      <c r="H975" s="8">
        <v>250</v>
      </c>
      <c r="I975" s="11">
        <v>55226560</v>
      </c>
      <c r="J975" s="11">
        <v>50314133.333333336</v>
      </c>
      <c r="K975" s="12">
        <v>55226560</v>
      </c>
      <c r="L975" s="12">
        <v>50314133.333333336</v>
      </c>
      <c r="M975" s="12">
        <f t="shared" si="42"/>
        <v>44181248</v>
      </c>
      <c r="N975" s="12">
        <f t="shared" si="42"/>
        <v>40251306.666666672</v>
      </c>
      <c r="O975" s="93">
        <v>66271872</v>
      </c>
      <c r="P975" s="32">
        <v>0.2</v>
      </c>
      <c r="S975" s="32"/>
      <c r="U975" s="3"/>
      <c r="V975" s="3"/>
      <c r="W975" s="3"/>
      <c r="X975" s="3"/>
    </row>
    <row r="976" spans="1:24" s="2" customFormat="1" ht="24" hidden="1" customHeight="1" x14ac:dyDescent="0.2">
      <c r="A976" s="13">
        <v>946</v>
      </c>
      <c r="B976" s="14" t="s">
        <v>713</v>
      </c>
      <c r="C976" s="14" t="s">
        <v>1121</v>
      </c>
      <c r="D976" s="14" t="s">
        <v>1128</v>
      </c>
      <c r="E976" s="15">
        <v>711520190010002</v>
      </c>
      <c r="F976" s="13">
        <v>100</v>
      </c>
      <c r="G976" s="13">
        <v>450</v>
      </c>
      <c r="H976" s="13">
        <v>550</v>
      </c>
      <c r="I976" s="11">
        <v>121739040</v>
      </c>
      <c r="J976" s="11">
        <v>111201120</v>
      </c>
      <c r="K976" s="11">
        <v>121739040</v>
      </c>
      <c r="L976" s="11">
        <v>111201120</v>
      </c>
      <c r="M976" s="11">
        <f t="shared" si="42"/>
        <v>97391232</v>
      </c>
      <c r="N976" s="11">
        <f t="shared" si="42"/>
        <v>88960896</v>
      </c>
      <c r="O976" s="93">
        <v>146086848</v>
      </c>
      <c r="P976" s="32">
        <v>0.2</v>
      </c>
      <c r="S976" s="32"/>
      <c r="U976" s="3"/>
      <c r="V976" s="3"/>
      <c r="W976" s="3"/>
      <c r="X976" s="3"/>
    </row>
    <row r="977" spans="1:24" s="2" customFormat="1" ht="24" hidden="1" customHeight="1" x14ac:dyDescent="0.2">
      <c r="A977" s="8">
        <v>947</v>
      </c>
      <c r="B977" s="9" t="s">
        <v>713</v>
      </c>
      <c r="C977" s="9" t="s">
        <v>1121</v>
      </c>
      <c r="D977" s="9" t="s">
        <v>1129</v>
      </c>
      <c r="E977" s="10">
        <v>752220190020001</v>
      </c>
      <c r="F977" s="8">
        <v>160</v>
      </c>
      <c r="G977" s="8">
        <v>560</v>
      </c>
      <c r="H977" s="8">
        <v>720</v>
      </c>
      <c r="I977" s="11">
        <v>160563680</v>
      </c>
      <c r="J977" s="11">
        <v>146882346.66666666</v>
      </c>
      <c r="K977" s="12">
        <v>160563680</v>
      </c>
      <c r="L977" s="12">
        <v>146882346.66666666</v>
      </c>
      <c r="M977" s="12">
        <f t="shared" si="42"/>
        <v>128450944</v>
      </c>
      <c r="N977" s="12">
        <f t="shared" si="42"/>
        <v>117505877.33333333</v>
      </c>
      <c r="O977" s="93">
        <v>192676416</v>
      </c>
      <c r="P977" s="32">
        <v>0.2</v>
      </c>
      <c r="S977" s="32"/>
      <c r="U977" s="3"/>
      <c r="V977" s="3"/>
      <c r="W977" s="3"/>
      <c r="X977" s="3"/>
    </row>
    <row r="978" spans="1:24" s="2" customFormat="1" ht="24" hidden="1" customHeight="1" x14ac:dyDescent="0.2">
      <c r="A978" s="13">
        <v>948</v>
      </c>
      <c r="B978" s="14" t="s">
        <v>713</v>
      </c>
      <c r="C978" s="14" t="s">
        <v>1121</v>
      </c>
      <c r="D978" s="14" t="s">
        <v>1130</v>
      </c>
      <c r="E978" s="15" t="s">
        <v>1131</v>
      </c>
      <c r="F978" s="13">
        <v>160</v>
      </c>
      <c r="G978" s="13">
        <v>670</v>
      </c>
      <c r="H978" s="13">
        <v>830</v>
      </c>
      <c r="I978" s="11">
        <v>200631360</v>
      </c>
      <c r="J978" s="11">
        <v>176214400</v>
      </c>
      <c r="K978" s="11">
        <v>200631360</v>
      </c>
      <c r="L978" s="11">
        <v>176214400</v>
      </c>
      <c r="M978" s="11">
        <f t="shared" si="42"/>
        <v>160505088</v>
      </c>
      <c r="N978" s="11">
        <f t="shared" si="42"/>
        <v>140971520</v>
      </c>
      <c r="O978" s="93">
        <v>240757632</v>
      </c>
      <c r="P978" s="32">
        <v>0.2</v>
      </c>
      <c r="S978" s="32"/>
      <c r="U978" s="3"/>
      <c r="V978" s="3"/>
      <c r="W978" s="3"/>
      <c r="X978" s="3"/>
    </row>
    <row r="979" spans="1:24" s="2" customFormat="1" ht="24" hidden="1" customHeight="1" x14ac:dyDescent="0.2">
      <c r="A979" s="8">
        <v>949</v>
      </c>
      <c r="B979" s="9" t="s">
        <v>713</v>
      </c>
      <c r="C979" s="9" t="s">
        <v>1121</v>
      </c>
      <c r="D979" s="9" t="s">
        <v>1132</v>
      </c>
      <c r="E979" s="10">
        <v>752220190010001</v>
      </c>
      <c r="F979" s="8">
        <v>136</v>
      </c>
      <c r="G979" s="8">
        <v>544</v>
      </c>
      <c r="H979" s="8">
        <v>680</v>
      </c>
      <c r="I979" s="11">
        <v>151585920</v>
      </c>
      <c r="J979" s="11">
        <v>138195280</v>
      </c>
      <c r="K979" s="12">
        <v>151585920</v>
      </c>
      <c r="L979" s="12">
        <v>138195280</v>
      </c>
      <c r="M979" s="12">
        <f t="shared" si="42"/>
        <v>121268736</v>
      </c>
      <c r="N979" s="12">
        <f t="shared" si="42"/>
        <v>110556224</v>
      </c>
      <c r="O979" s="93">
        <v>181903104</v>
      </c>
      <c r="P979" s="32">
        <v>0.2</v>
      </c>
      <c r="S979" s="32"/>
      <c r="U979" s="3"/>
      <c r="V979" s="3"/>
      <c r="W979" s="3"/>
      <c r="X979" s="3"/>
    </row>
    <row r="980" spans="1:24" s="2" customFormat="1" ht="24" hidden="1" customHeight="1" x14ac:dyDescent="0.2">
      <c r="A980" s="13">
        <v>950</v>
      </c>
      <c r="B980" s="14" t="s">
        <v>713</v>
      </c>
      <c r="C980" s="14" t="s">
        <v>1121</v>
      </c>
      <c r="D980" s="14" t="s">
        <v>1133</v>
      </c>
      <c r="E980" s="15">
        <v>711520190030002</v>
      </c>
      <c r="F980" s="13">
        <v>100</v>
      </c>
      <c r="G980" s="13">
        <v>450</v>
      </c>
      <c r="H980" s="13">
        <v>550</v>
      </c>
      <c r="I980" s="11">
        <v>123572160</v>
      </c>
      <c r="J980" s="11">
        <v>112913280</v>
      </c>
      <c r="K980" s="11">
        <v>123572160</v>
      </c>
      <c r="L980" s="11">
        <v>112913280</v>
      </c>
      <c r="M980" s="11">
        <f t="shared" si="42"/>
        <v>98857728</v>
      </c>
      <c r="N980" s="11">
        <f t="shared" si="42"/>
        <v>90330624</v>
      </c>
      <c r="O980" s="93">
        <v>148286592</v>
      </c>
      <c r="P980" s="32">
        <v>0.2</v>
      </c>
      <c r="S980" s="32"/>
      <c r="U980" s="3"/>
      <c r="V980" s="3"/>
      <c r="W980" s="3"/>
      <c r="X980" s="3"/>
    </row>
    <row r="981" spans="1:24" s="2" customFormat="1" ht="24" hidden="1" customHeight="1" x14ac:dyDescent="0.2">
      <c r="A981" s="8">
        <v>951</v>
      </c>
      <c r="B981" s="9" t="s">
        <v>713</v>
      </c>
      <c r="C981" s="9" t="s">
        <v>1121</v>
      </c>
      <c r="D981" s="9" t="s">
        <v>1134</v>
      </c>
      <c r="E981" s="10" t="s">
        <v>1135</v>
      </c>
      <c r="F981" s="8">
        <v>41</v>
      </c>
      <c r="G981" s="8">
        <v>409</v>
      </c>
      <c r="H981" s="8">
        <v>450</v>
      </c>
      <c r="I981" s="11">
        <v>111102720</v>
      </c>
      <c r="J981" s="11">
        <v>97869200</v>
      </c>
      <c r="K981" s="12">
        <v>111102720</v>
      </c>
      <c r="L981" s="12">
        <v>97869200</v>
      </c>
      <c r="M981" s="12">
        <f t="shared" si="42"/>
        <v>88882176</v>
      </c>
      <c r="N981" s="12">
        <f t="shared" si="42"/>
        <v>78295360</v>
      </c>
      <c r="O981" s="93">
        <v>133323264</v>
      </c>
      <c r="P981" s="32">
        <v>0.2</v>
      </c>
      <c r="S981" s="32"/>
      <c r="U981" s="3"/>
      <c r="V981" s="3"/>
      <c r="W981" s="3"/>
      <c r="X981" s="3"/>
    </row>
    <row r="982" spans="1:24" s="2" customFormat="1" ht="24" hidden="1" customHeight="1" x14ac:dyDescent="0.2">
      <c r="A982" s="13">
        <v>952</v>
      </c>
      <c r="B982" s="14" t="s">
        <v>713</v>
      </c>
      <c r="C982" s="14" t="s">
        <v>1121</v>
      </c>
      <c r="D982" s="14" t="s">
        <v>1136</v>
      </c>
      <c r="E982" s="15">
        <v>731720190010011</v>
      </c>
      <c r="F982" s="13">
        <v>14</v>
      </c>
      <c r="G982" s="13">
        <v>73</v>
      </c>
      <c r="H982" s="13">
        <v>87</v>
      </c>
      <c r="I982" s="11">
        <v>19563200</v>
      </c>
      <c r="J982" s="11">
        <v>17797706.666666668</v>
      </c>
      <c r="K982" s="11">
        <v>19563200</v>
      </c>
      <c r="L982" s="11">
        <v>17797706.666666668</v>
      </c>
      <c r="M982" s="11">
        <f t="shared" si="42"/>
        <v>15650560</v>
      </c>
      <c r="N982" s="11">
        <f t="shared" si="42"/>
        <v>14238165.333333336</v>
      </c>
      <c r="O982" s="93">
        <v>23475840</v>
      </c>
      <c r="P982" s="32">
        <v>0.2</v>
      </c>
      <c r="S982" s="32"/>
      <c r="U982" s="3"/>
      <c r="V982" s="3"/>
      <c r="W982" s="3"/>
      <c r="X982" s="3"/>
    </row>
    <row r="983" spans="1:24" s="2" customFormat="1" ht="24" hidden="1" customHeight="1" x14ac:dyDescent="0.2">
      <c r="A983" s="8">
        <v>953</v>
      </c>
      <c r="B983" s="9" t="s">
        <v>713</v>
      </c>
      <c r="C983" s="9" t="s">
        <v>1121</v>
      </c>
      <c r="D983" s="9" t="s">
        <v>1137</v>
      </c>
      <c r="E983" s="10">
        <v>752220190130001</v>
      </c>
      <c r="F983" s="8">
        <v>145</v>
      </c>
      <c r="G983" s="8">
        <v>335</v>
      </c>
      <c r="H983" s="8">
        <v>480</v>
      </c>
      <c r="I983" s="11">
        <v>106986240</v>
      </c>
      <c r="J983" s="11">
        <v>97666800</v>
      </c>
      <c r="K983" s="12">
        <v>106986240</v>
      </c>
      <c r="L983" s="12">
        <v>97666800</v>
      </c>
      <c r="M983" s="12">
        <f t="shared" si="42"/>
        <v>85588992</v>
      </c>
      <c r="N983" s="12">
        <f t="shared" si="42"/>
        <v>78133440</v>
      </c>
      <c r="O983" s="93">
        <v>128383488</v>
      </c>
      <c r="P983" s="32">
        <v>0.2</v>
      </c>
      <c r="S983" s="32"/>
      <c r="U983" s="3"/>
      <c r="V983" s="3"/>
      <c r="W983" s="3"/>
      <c r="X983" s="3"/>
    </row>
    <row r="984" spans="1:24" s="2" customFormat="1" ht="24" hidden="1" customHeight="1" x14ac:dyDescent="0.2">
      <c r="A984" s="13">
        <v>954</v>
      </c>
      <c r="B984" s="14" t="s">
        <v>713</v>
      </c>
      <c r="C984" s="14" t="s">
        <v>1121</v>
      </c>
      <c r="D984" s="14" t="s">
        <v>1138</v>
      </c>
      <c r="E984" s="15">
        <v>752220190200001</v>
      </c>
      <c r="F984" s="13">
        <v>56</v>
      </c>
      <c r="G984" s="13">
        <v>184</v>
      </c>
      <c r="H984" s="13">
        <v>240</v>
      </c>
      <c r="I984" s="11">
        <v>53688320</v>
      </c>
      <c r="J984" s="11">
        <v>49005546.666666664</v>
      </c>
      <c r="K984" s="11">
        <v>53688320</v>
      </c>
      <c r="L984" s="11">
        <v>49005546.666666664</v>
      </c>
      <c r="M984" s="11">
        <f t="shared" si="42"/>
        <v>42950656</v>
      </c>
      <c r="N984" s="11">
        <f t="shared" si="42"/>
        <v>39204437.333333336</v>
      </c>
      <c r="O984" s="93">
        <v>64425984</v>
      </c>
      <c r="P984" s="32">
        <v>0.2</v>
      </c>
      <c r="S984" s="32"/>
      <c r="U984" s="3"/>
      <c r="V984" s="3"/>
      <c r="W984" s="3"/>
      <c r="X984" s="3"/>
    </row>
    <row r="985" spans="1:24" s="2" customFormat="1" ht="24" hidden="1" customHeight="1" x14ac:dyDescent="0.2">
      <c r="A985" s="8">
        <v>955</v>
      </c>
      <c r="B985" s="9" t="s">
        <v>713</v>
      </c>
      <c r="C985" s="9" t="s">
        <v>1121</v>
      </c>
      <c r="D985" s="9" t="s">
        <v>1139</v>
      </c>
      <c r="E985" s="10">
        <v>731720190230001</v>
      </c>
      <c r="F985" s="8">
        <v>28</v>
      </c>
      <c r="G985" s="8">
        <v>164</v>
      </c>
      <c r="H985" s="8">
        <v>192</v>
      </c>
      <c r="I985" s="11">
        <v>43235040</v>
      </c>
      <c r="J985" s="11">
        <v>39455360</v>
      </c>
      <c r="K985" s="12">
        <v>43235040</v>
      </c>
      <c r="L985" s="12">
        <v>39455360</v>
      </c>
      <c r="M985" s="12">
        <f t="shared" si="42"/>
        <v>34588032</v>
      </c>
      <c r="N985" s="12">
        <f t="shared" si="42"/>
        <v>31564288</v>
      </c>
      <c r="O985" s="93">
        <v>51882048</v>
      </c>
      <c r="P985" s="32">
        <v>0.2</v>
      </c>
      <c r="S985" s="32"/>
      <c r="U985" s="3"/>
      <c r="V985" s="3"/>
      <c r="W985" s="3"/>
      <c r="X985" s="3"/>
    </row>
    <row r="986" spans="1:24" s="2" customFormat="1" ht="24" hidden="1" customHeight="1" x14ac:dyDescent="0.2">
      <c r="A986" s="13">
        <v>956</v>
      </c>
      <c r="B986" s="14" t="s">
        <v>713</v>
      </c>
      <c r="C986" s="14" t="s">
        <v>1121</v>
      </c>
      <c r="D986" s="14" t="s">
        <v>1140</v>
      </c>
      <c r="E986" s="15">
        <v>752320190030001</v>
      </c>
      <c r="F986" s="13">
        <v>60</v>
      </c>
      <c r="G986" s="13">
        <v>265</v>
      </c>
      <c r="H986" s="13">
        <v>325</v>
      </c>
      <c r="I986" s="11">
        <v>72763840</v>
      </c>
      <c r="J986" s="11">
        <v>66603653.333333336</v>
      </c>
      <c r="K986" s="11">
        <v>72763840</v>
      </c>
      <c r="L986" s="11">
        <v>66603653.333333336</v>
      </c>
      <c r="M986" s="11">
        <f t="shared" si="42"/>
        <v>58211072</v>
      </c>
      <c r="N986" s="11">
        <f t="shared" si="42"/>
        <v>53282922.666666672</v>
      </c>
      <c r="O986" s="93">
        <v>87316608</v>
      </c>
      <c r="P986" s="32">
        <v>0.2</v>
      </c>
      <c r="S986" s="32"/>
      <c r="U986" s="3"/>
      <c r="V986" s="3"/>
      <c r="W986" s="3"/>
      <c r="X986" s="3"/>
    </row>
    <row r="987" spans="1:24" s="2" customFormat="1" ht="24" hidden="1" customHeight="1" x14ac:dyDescent="0.2">
      <c r="A987" s="8">
        <v>957</v>
      </c>
      <c r="B987" s="9" t="s">
        <v>713</v>
      </c>
      <c r="C987" s="9" t="s">
        <v>1121</v>
      </c>
      <c r="D987" s="9" t="s">
        <v>1141</v>
      </c>
      <c r="E987" s="10" t="s">
        <v>1142</v>
      </c>
      <c r="F987" s="8">
        <v>60</v>
      </c>
      <c r="G987" s="8">
        <v>265</v>
      </c>
      <c r="H987" s="8">
        <v>325</v>
      </c>
      <c r="I987" s="11">
        <v>79744560</v>
      </c>
      <c r="J987" s="11">
        <v>69990200</v>
      </c>
      <c r="K987" s="12">
        <v>79744560</v>
      </c>
      <c r="L987" s="12">
        <v>69990200</v>
      </c>
      <c r="M987" s="12">
        <f t="shared" si="42"/>
        <v>63795648</v>
      </c>
      <c r="N987" s="12">
        <f t="shared" si="42"/>
        <v>55992160</v>
      </c>
      <c r="O987" s="93">
        <v>95693472</v>
      </c>
      <c r="P987" s="32">
        <v>0.2</v>
      </c>
      <c r="S987" s="32"/>
      <c r="U987" s="3"/>
      <c r="V987" s="3"/>
      <c r="W987" s="3"/>
      <c r="X987" s="3"/>
    </row>
    <row r="988" spans="1:24" s="2" customFormat="1" ht="24" hidden="1" customHeight="1" x14ac:dyDescent="0.2">
      <c r="A988" s="13">
        <v>958</v>
      </c>
      <c r="B988" s="14" t="s">
        <v>713</v>
      </c>
      <c r="C988" s="14" t="s">
        <v>1121</v>
      </c>
      <c r="D988" s="14" t="s">
        <v>1143</v>
      </c>
      <c r="E988" s="15">
        <v>522320190230001</v>
      </c>
      <c r="F988" s="13">
        <v>75</v>
      </c>
      <c r="G988" s="13">
        <v>115</v>
      </c>
      <c r="H988" s="13">
        <v>190</v>
      </c>
      <c r="I988" s="11">
        <v>47630560</v>
      </c>
      <c r="J988" s="11">
        <v>43962426.666666664</v>
      </c>
      <c r="K988" s="11">
        <v>47630560</v>
      </c>
      <c r="L988" s="11">
        <v>43962426.666666664</v>
      </c>
      <c r="M988" s="11">
        <f t="shared" si="42"/>
        <v>38104448</v>
      </c>
      <c r="N988" s="11">
        <f t="shared" si="42"/>
        <v>35169941.333333336</v>
      </c>
      <c r="O988" s="93">
        <v>57156672</v>
      </c>
      <c r="P988" s="32">
        <v>0.2</v>
      </c>
      <c r="S988" s="32"/>
      <c r="U988" s="3"/>
      <c r="V988" s="3"/>
      <c r="W988" s="3"/>
      <c r="X988" s="3"/>
    </row>
    <row r="989" spans="1:24" s="2" customFormat="1" ht="24" hidden="1" customHeight="1" x14ac:dyDescent="0.2">
      <c r="A989" s="8">
        <v>959</v>
      </c>
      <c r="B989" s="9" t="s">
        <v>713</v>
      </c>
      <c r="C989" s="9" t="s">
        <v>1121</v>
      </c>
      <c r="D989" s="9" t="s">
        <v>1144</v>
      </c>
      <c r="E989" s="10">
        <v>752220190070001</v>
      </c>
      <c r="F989" s="8">
        <v>122</v>
      </c>
      <c r="G989" s="8">
        <v>428</v>
      </c>
      <c r="H989" s="8">
        <v>550</v>
      </c>
      <c r="I989" s="11">
        <v>122336160</v>
      </c>
      <c r="J989" s="11">
        <v>111968080</v>
      </c>
      <c r="K989" s="12">
        <v>122336160</v>
      </c>
      <c r="L989" s="12">
        <v>111968080</v>
      </c>
      <c r="M989" s="12">
        <f t="shared" si="42"/>
        <v>97868928</v>
      </c>
      <c r="N989" s="12">
        <f t="shared" si="42"/>
        <v>89574464</v>
      </c>
      <c r="O989" s="93">
        <v>146803392</v>
      </c>
      <c r="P989" s="32">
        <v>0.2</v>
      </c>
      <c r="S989" s="32"/>
      <c r="U989" s="3"/>
      <c r="V989" s="3"/>
      <c r="W989" s="3"/>
      <c r="X989" s="3"/>
    </row>
    <row r="990" spans="1:24" s="2" customFormat="1" ht="24" hidden="1" customHeight="1" x14ac:dyDescent="0.2">
      <c r="A990" s="13">
        <v>960</v>
      </c>
      <c r="B990" s="14" t="s">
        <v>713</v>
      </c>
      <c r="C990" s="14" t="s">
        <v>1121</v>
      </c>
      <c r="D990" s="14" t="s">
        <v>1145</v>
      </c>
      <c r="E990" s="15" t="s">
        <v>1146</v>
      </c>
      <c r="F990" s="13">
        <v>103</v>
      </c>
      <c r="G990" s="13">
        <v>437</v>
      </c>
      <c r="H990" s="13">
        <v>540</v>
      </c>
      <c r="I990" s="11">
        <v>132832080</v>
      </c>
      <c r="J990" s="11">
        <v>117021960</v>
      </c>
      <c r="K990" s="11">
        <v>132832080</v>
      </c>
      <c r="L990" s="11">
        <v>117021960</v>
      </c>
      <c r="M990" s="11">
        <f t="shared" si="42"/>
        <v>106265664</v>
      </c>
      <c r="N990" s="11">
        <f t="shared" si="42"/>
        <v>93617568</v>
      </c>
      <c r="O990" s="93">
        <v>159398496</v>
      </c>
      <c r="P990" s="32">
        <v>0.2</v>
      </c>
      <c r="S990" s="32"/>
      <c r="U990" s="3"/>
      <c r="V990" s="3"/>
      <c r="W990" s="3"/>
      <c r="X990" s="3"/>
    </row>
    <row r="991" spans="1:24" s="2" customFormat="1" ht="24" hidden="1" customHeight="1" x14ac:dyDescent="0.2">
      <c r="A991" s="8">
        <v>961</v>
      </c>
      <c r="B991" s="9" t="s">
        <v>713</v>
      </c>
      <c r="C991" s="9" t="s">
        <v>1121</v>
      </c>
      <c r="D991" s="9" t="s">
        <v>1147</v>
      </c>
      <c r="E991" s="10" t="s">
        <v>1148</v>
      </c>
      <c r="F991" s="8">
        <v>178</v>
      </c>
      <c r="G991" s="8">
        <v>582</v>
      </c>
      <c r="H991" s="8">
        <v>760</v>
      </c>
      <c r="I991" s="11">
        <v>186645120</v>
      </c>
      <c r="J991" s="11">
        <v>164952320</v>
      </c>
      <c r="K991" s="12">
        <v>186645120</v>
      </c>
      <c r="L991" s="12">
        <v>164952320</v>
      </c>
      <c r="M991" s="12">
        <f t="shared" si="42"/>
        <v>149316096</v>
      </c>
      <c r="N991" s="12">
        <f t="shared" si="42"/>
        <v>131961856</v>
      </c>
      <c r="O991" s="93">
        <v>223974144</v>
      </c>
      <c r="P991" s="32">
        <v>0.2</v>
      </c>
      <c r="S991" s="32"/>
      <c r="U991" s="3"/>
      <c r="V991" s="3"/>
      <c r="W991" s="3"/>
      <c r="X991" s="3"/>
    </row>
    <row r="992" spans="1:24" s="2" customFormat="1" ht="24" hidden="1" customHeight="1" x14ac:dyDescent="0.2">
      <c r="A992" s="13">
        <v>962</v>
      </c>
      <c r="B992" s="14" t="s">
        <v>713</v>
      </c>
      <c r="C992" s="14" t="s">
        <v>1121</v>
      </c>
      <c r="D992" s="14" t="s">
        <v>1149</v>
      </c>
      <c r="E992" s="15">
        <v>731720190100002</v>
      </c>
      <c r="F992" s="13">
        <v>72</v>
      </c>
      <c r="G992" s="13">
        <v>228</v>
      </c>
      <c r="H992" s="13">
        <v>300</v>
      </c>
      <c r="I992" s="11">
        <v>67209760</v>
      </c>
      <c r="J992" s="11">
        <v>61358293.333333336</v>
      </c>
      <c r="K992" s="11">
        <v>67209760</v>
      </c>
      <c r="L992" s="11">
        <v>61358293.333333336</v>
      </c>
      <c r="M992" s="11">
        <f t="shared" ref="M992:N1055" si="43">K992*0.8</f>
        <v>53767808</v>
      </c>
      <c r="N992" s="11">
        <f t="shared" si="43"/>
        <v>49086634.666666672</v>
      </c>
      <c r="O992" s="93">
        <v>80651712</v>
      </c>
      <c r="P992" s="32">
        <v>0.2</v>
      </c>
      <c r="S992" s="32"/>
      <c r="U992" s="3"/>
      <c r="V992" s="3"/>
      <c r="W992" s="3"/>
      <c r="X992" s="3"/>
    </row>
    <row r="993" spans="1:24" s="2" customFormat="1" ht="24" hidden="1" customHeight="1" x14ac:dyDescent="0.2">
      <c r="A993" s="8">
        <v>963</v>
      </c>
      <c r="B993" s="9" t="s">
        <v>713</v>
      </c>
      <c r="C993" s="9" t="s">
        <v>1121</v>
      </c>
      <c r="D993" s="9" t="s">
        <v>1150</v>
      </c>
      <c r="E993" s="10">
        <v>731720190170001</v>
      </c>
      <c r="F993" s="8">
        <v>75</v>
      </c>
      <c r="G993" s="8">
        <v>315</v>
      </c>
      <c r="H993" s="8">
        <v>390</v>
      </c>
      <c r="I993" s="11">
        <v>87496800</v>
      </c>
      <c r="J993" s="11">
        <v>79834000</v>
      </c>
      <c r="K993" s="12">
        <v>87496800</v>
      </c>
      <c r="L993" s="12">
        <v>79834000</v>
      </c>
      <c r="M993" s="12">
        <f t="shared" si="43"/>
        <v>69997440</v>
      </c>
      <c r="N993" s="12">
        <f t="shared" si="43"/>
        <v>63867200</v>
      </c>
      <c r="O993" s="93">
        <v>104996160</v>
      </c>
      <c r="P993" s="32">
        <v>0.2</v>
      </c>
      <c r="S993" s="32"/>
      <c r="U993" s="3"/>
      <c r="V993" s="3"/>
      <c r="W993" s="3"/>
      <c r="X993" s="3"/>
    </row>
    <row r="994" spans="1:24" s="2" customFormat="1" ht="24" hidden="1" customHeight="1" x14ac:dyDescent="0.2">
      <c r="A994" s="13">
        <v>964</v>
      </c>
      <c r="B994" s="14" t="s">
        <v>713</v>
      </c>
      <c r="C994" s="14" t="s">
        <v>1121</v>
      </c>
      <c r="D994" s="14" t="s">
        <v>1151</v>
      </c>
      <c r="E994" s="15">
        <v>731720190240001</v>
      </c>
      <c r="F994" s="13">
        <v>275</v>
      </c>
      <c r="G994" s="13">
        <v>725</v>
      </c>
      <c r="H994" s="13">
        <v>1000</v>
      </c>
      <c r="I994" s="11">
        <v>221469920</v>
      </c>
      <c r="J994" s="11">
        <v>201882106.66666666</v>
      </c>
      <c r="K994" s="11">
        <v>221469920</v>
      </c>
      <c r="L994" s="11">
        <v>201882106.66666666</v>
      </c>
      <c r="M994" s="11">
        <f t="shared" si="43"/>
        <v>177175936</v>
      </c>
      <c r="N994" s="11">
        <f t="shared" si="43"/>
        <v>161505685.33333334</v>
      </c>
      <c r="O994" s="93">
        <v>265763904</v>
      </c>
      <c r="P994" s="32">
        <v>0.2</v>
      </c>
      <c r="S994" s="32"/>
      <c r="U994" s="3"/>
      <c r="V994" s="3"/>
      <c r="W994" s="3"/>
      <c r="X994" s="3"/>
    </row>
    <row r="995" spans="1:24" s="2" customFormat="1" ht="24" hidden="1" customHeight="1" x14ac:dyDescent="0.2">
      <c r="A995" s="8">
        <v>965</v>
      </c>
      <c r="B995" s="9" t="s">
        <v>713</v>
      </c>
      <c r="C995" s="9" t="s">
        <v>1121</v>
      </c>
      <c r="D995" s="9" t="s">
        <v>1152</v>
      </c>
      <c r="E995" s="10">
        <v>731720190250001</v>
      </c>
      <c r="F995" s="8">
        <v>20</v>
      </c>
      <c r="G995" s="8">
        <v>92</v>
      </c>
      <c r="H995" s="8">
        <v>112</v>
      </c>
      <c r="I995" s="11">
        <v>25210080</v>
      </c>
      <c r="J995" s="11">
        <v>22960320</v>
      </c>
      <c r="K995" s="12">
        <v>25210080</v>
      </c>
      <c r="L995" s="12">
        <v>22960320</v>
      </c>
      <c r="M995" s="12">
        <f t="shared" si="43"/>
        <v>20168064</v>
      </c>
      <c r="N995" s="12">
        <f t="shared" si="43"/>
        <v>18368256</v>
      </c>
      <c r="O995" s="93">
        <v>30252096</v>
      </c>
      <c r="P995" s="32">
        <v>0.2</v>
      </c>
      <c r="S995" s="32"/>
      <c r="U995" s="3"/>
      <c r="V995" s="3"/>
      <c r="W995" s="3"/>
      <c r="X995" s="3"/>
    </row>
    <row r="996" spans="1:24" s="2" customFormat="1" ht="24" hidden="1" customHeight="1" x14ac:dyDescent="0.2">
      <c r="A996" s="13">
        <v>966</v>
      </c>
      <c r="B996" s="14" t="s">
        <v>713</v>
      </c>
      <c r="C996" s="14" t="s">
        <v>1121</v>
      </c>
      <c r="D996" s="14" t="s">
        <v>1153</v>
      </c>
      <c r="E996" s="15">
        <v>731720190040001</v>
      </c>
      <c r="F996" s="13">
        <v>88</v>
      </c>
      <c r="G996" s="13">
        <v>562</v>
      </c>
      <c r="H996" s="13">
        <v>650</v>
      </c>
      <c r="I996" s="11">
        <v>144724160</v>
      </c>
      <c r="J996" s="11">
        <v>131975306.66666667</v>
      </c>
      <c r="K996" s="11">
        <v>144724160</v>
      </c>
      <c r="L996" s="11">
        <v>131975306.66666667</v>
      </c>
      <c r="M996" s="11">
        <f t="shared" si="43"/>
        <v>115779328</v>
      </c>
      <c r="N996" s="11">
        <f t="shared" si="43"/>
        <v>105580245.33333334</v>
      </c>
      <c r="O996" s="93">
        <v>173668992</v>
      </c>
      <c r="P996" s="32">
        <v>0.2</v>
      </c>
      <c r="S996" s="32"/>
      <c r="U996" s="3"/>
      <c r="V996" s="3"/>
      <c r="W996" s="3"/>
      <c r="X996" s="3"/>
    </row>
    <row r="997" spans="1:24" s="2" customFormat="1" ht="24" hidden="1" customHeight="1" x14ac:dyDescent="0.2">
      <c r="A997" s="8">
        <v>967</v>
      </c>
      <c r="B997" s="9" t="s">
        <v>713</v>
      </c>
      <c r="C997" s="9" t="s">
        <v>1121</v>
      </c>
      <c r="D997" s="9" t="s">
        <v>1154</v>
      </c>
      <c r="E997" s="10">
        <v>731720190030001</v>
      </c>
      <c r="F997" s="8">
        <v>110</v>
      </c>
      <c r="G997" s="8">
        <v>490</v>
      </c>
      <c r="H997" s="8">
        <v>600</v>
      </c>
      <c r="I997" s="11">
        <v>133930720</v>
      </c>
      <c r="J997" s="11">
        <v>122447813.33333333</v>
      </c>
      <c r="K997" s="12">
        <v>133930720</v>
      </c>
      <c r="L997" s="12">
        <v>122447813.33333333</v>
      </c>
      <c r="M997" s="12">
        <f t="shared" si="43"/>
        <v>107144576</v>
      </c>
      <c r="N997" s="12">
        <f t="shared" si="43"/>
        <v>97958250.666666672</v>
      </c>
      <c r="O997" s="93">
        <v>160716864</v>
      </c>
      <c r="P997" s="32">
        <v>0.2</v>
      </c>
      <c r="S997" s="32"/>
      <c r="U997" s="3"/>
      <c r="V997" s="3"/>
      <c r="W997" s="3"/>
      <c r="X997" s="3"/>
    </row>
    <row r="998" spans="1:24" s="2" customFormat="1" ht="24" hidden="1" customHeight="1" x14ac:dyDescent="0.2">
      <c r="A998" s="13">
        <v>968</v>
      </c>
      <c r="B998" s="14" t="s">
        <v>713</v>
      </c>
      <c r="C998" s="14" t="s">
        <v>1121</v>
      </c>
      <c r="D998" s="14" t="s">
        <v>1155</v>
      </c>
      <c r="E998" s="15">
        <v>731720190080001</v>
      </c>
      <c r="F998" s="13">
        <v>92</v>
      </c>
      <c r="G998" s="13">
        <v>284</v>
      </c>
      <c r="H998" s="13">
        <v>376</v>
      </c>
      <c r="I998" s="11">
        <v>82774400</v>
      </c>
      <c r="J998" s="11">
        <v>75296906.666666672</v>
      </c>
      <c r="K998" s="11">
        <v>82774400</v>
      </c>
      <c r="L998" s="11">
        <v>75296906.666666672</v>
      </c>
      <c r="M998" s="11">
        <f t="shared" si="43"/>
        <v>66219520</v>
      </c>
      <c r="N998" s="11">
        <f t="shared" si="43"/>
        <v>60237525.333333343</v>
      </c>
      <c r="O998" s="93">
        <v>99329280</v>
      </c>
      <c r="P998" s="32">
        <v>0.2</v>
      </c>
      <c r="S998" s="32"/>
      <c r="U998" s="3"/>
      <c r="V998" s="3"/>
      <c r="W998" s="3"/>
      <c r="X998" s="3"/>
    </row>
    <row r="999" spans="1:24" s="2" customFormat="1" ht="24" hidden="1" customHeight="1" x14ac:dyDescent="0.2">
      <c r="A999" s="8">
        <v>969</v>
      </c>
      <c r="B999" s="9" t="s">
        <v>713</v>
      </c>
      <c r="C999" s="9" t="s">
        <v>1121</v>
      </c>
      <c r="D999" s="9" t="s">
        <v>1156</v>
      </c>
      <c r="E999" s="10">
        <v>731720190020001</v>
      </c>
      <c r="F999" s="8">
        <v>54</v>
      </c>
      <c r="G999" s="8">
        <v>336</v>
      </c>
      <c r="H999" s="8">
        <v>390</v>
      </c>
      <c r="I999" s="11">
        <v>87308000</v>
      </c>
      <c r="J999" s="11">
        <v>79717946.666666672</v>
      </c>
      <c r="K999" s="12">
        <v>87308000</v>
      </c>
      <c r="L999" s="12">
        <v>79717946.666666672</v>
      </c>
      <c r="M999" s="12">
        <f t="shared" si="43"/>
        <v>69846400</v>
      </c>
      <c r="N999" s="12">
        <f t="shared" si="43"/>
        <v>63774357.333333343</v>
      </c>
      <c r="O999" s="93">
        <v>104769600</v>
      </c>
      <c r="P999" s="32">
        <v>0.2</v>
      </c>
      <c r="S999" s="32"/>
      <c r="U999" s="3"/>
      <c r="V999" s="3"/>
      <c r="W999" s="3"/>
      <c r="X999" s="3"/>
    </row>
    <row r="1000" spans="1:24" s="2" customFormat="1" ht="24" hidden="1" customHeight="1" x14ac:dyDescent="0.2">
      <c r="A1000" s="13">
        <v>970</v>
      </c>
      <c r="B1000" s="14" t="s">
        <v>713</v>
      </c>
      <c r="C1000" s="14" t="s">
        <v>1121</v>
      </c>
      <c r="D1000" s="14" t="s">
        <v>1157</v>
      </c>
      <c r="E1000" s="15">
        <v>731720190010002</v>
      </c>
      <c r="F1000" s="13">
        <v>100</v>
      </c>
      <c r="G1000" s="13">
        <v>400</v>
      </c>
      <c r="H1000" s="13">
        <v>500</v>
      </c>
      <c r="I1000" s="11">
        <v>110694560</v>
      </c>
      <c r="J1000" s="11">
        <v>101198986.66666667</v>
      </c>
      <c r="K1000" s="11">
        <v>110694560</v>
      </c>
      <c r="L1000" s="11">
        <v>101198986.66666667</v>
      </c>
      <c r="M1000" s="11">
        <f t="shared" si="43"/>
        <v>88555648</v>
      </c>
      <c r="N1000" s="11">
        <f t="shared" si="43"/>
        <v>80959189.333333343</v>
      </c>
      <c r="O1000" s="93">
        <v>132833472</v>
      </c>
      <c r="P1000" s="32">
        <v>0.2</v>
      </c>
      <c r="S1000" s="32"/>
      <c r="U1000" s="3"/>
      <c r="V1000" s="3"/>
      <c r="W1000" s="3"/>
      <c r="X1000" s="3"/>
    </row>
    <row r="1001" spans="1:24" s="2" customFormat="1" ht="24" hidden="1" customHeight="1" x14ac:dyDescent="0.2">
      <c r="A1001" s="8">
        <v>971</v>
      </c>
      <c r="B1001" s="9" t="s">
        <v>713</v>
      </c>
      <c r="C1001" s="9" t="s">
        <v>1121</v>
      </c>
      <c r="D1001" s="9" t="s">
        <v>1158</v>
      </c>
      <c r="E1001" s="10">
        <v>731720190050001</v>
      </c>
      <c r="F1001" s="8">
        <v>96</v>
      </c>
      <c r="G1001" s="8">
        <v>464</v>
      </c>
      <c r="H1001" s="8">
        <v>560</v>
      </c>
      <c r="I1001" s="11">
        <v>123284480</v>
      </c>
      <c r="J1001" s="11">
        <v>111887226.66666667</v>
      </c>
      <c r="K1001" s="12">
        <v>123284480</v>
      </c>
      <c r="L1001" s="12">
        <v>111887226.66666667</v>
      </c>
      <c r="M1001" s="12">
        <f t="shared" si="43"/>
        <v>98627584</v>
      </c>
      <c r="N1001" s="12">
        <f t="shared" si="43"/>
        <v>89509781.333333343</v>
      </c>
      <c r="O1001" s="93">
        <v>147941376</v>
      </c>
      <c r="P1001" s="32">
        <v>0.2</v>
      </c>
      <c r="S1001" s="32"/>
      <c r="U1001" s="3"/>
      <c r="V1001" s="3"/>
      <c r="W1001" s="3"/>
      <c r="X1001" s="3"/>
    </row>
    <row r="1002" spans="1:24" s="2" customFormat="1" ht="24" hidden="1" customHeight="1" x14ac:dyDescent="0.2">
      <c r="A1002" s="13">
        <v>972</v>
      </c>
      <c r="B1002" s="14" t="s">
        <v>713</v>
      </c>
      <c r="C1002" s="14" t="s">
        <v>1121</v>
      </c>
      <c r="D1002" s="14" t="s">
        <v>1159</v>
      </c>
      <c r="E1002" s="15">
        <v>711520190050001</v>
      </c>
      <c r="F1002" s="13">
        <v>32</v>
      </c>
      <c r="G1002" s="13">
        <v>208</v>
      </c>
      <c r="H1002" s="13">
        <v>240</v>
      </c>
      <c r="I1002" s="11">
        <v>54057120</v>
      </c>
      <c r="J1002" s="11">
        <v>49295920</v>
      </c>
      <c r="K1002" s="11">
        <v>54057120</v>
      </c>
      <c r="L1002" s="11">
        <v>49295920</v>
      </c>
      <c r="M1002" s="11">
        <f t="shared" si="43"/>
        <v>43245696</v>
      </c>
      <c r="N1002" s="11">
        <f t="shared" si="43"/>
        <v>39436736</v>
      </c>
      <c r="O1002" s="93">
        <v>64868544</v>
      </c>
      <c r="P1002" s="32">
        <v>0.2</v>
      </c>
      <c r="S1002" s="32"/>
      <c r="U1002" s="3"/>
      <c r="V1002" s="3"/>
      <c r="W1002" s="3"/>
      <c r="X1002" s="3"/>
    </row>
    <row r="1003" spans="1:24" s="2" customFormat="1" ht="24" hidden="1" customHeight="1" x14ac:dyDescent="0.2">
      <c r="A1003" s="8">
        <v>973</v>
      </c>
      <c r="B1003" s="9" t="s">
        <v>713</v>
      </c>
      <c r="C1003" s="9" t="s">
        <v>1121</v>
      </c>
      <c r="D1003" s="9" t="s">
        <v>1160</v>
      </c>
      <c r="E1003" s="10">
        <v>711520190040001</v>
      </c>
      <c r="F1003" s="8">
        <v>100</v>
      </c>
      <c r="G1003" s="8">
        <v>320</v>
      </c>
      <c r="H1003" s="8">
        <v>420</v>
      </c>
      <c r="I1003" s="11">
        <v>93940320</v>
      </c>
      <c r="J1003" s="11">
        <v>85961840</v>
      </c>
      <c r="K1003" s="12">
        <v>93940320</v>
      </c>
      <c r="L1003" s="12">
        <v>85961840</v>
      </c>
      <c r="M1003" s="12">
        <f t="shared" si="43"/>
        <v>75152256</v>
      </c>
      <c r="N1003" s="12">
        <f t="shared" si="43"/>
        <v>68769472</v>
      </c>
      <c r="O1003" s="93">
        <v>112728384</v>
      </c>
      <c r="P1003" s="32">
        <v>0.2</v>
      </c>
      <c r="S1003" s="32"/>
      <c r="U1003" s="3"/>
      <c r="V1003" s="3"/>
      <c r="W1003" s="3"/>
      <c r="X1003" s="3"/>
    </row>
    <row r="1004" spans="1:24" s="2" customFormat="1" ht="24" hidden="1" customHeight="1" x14ac:dyDescent="0.2">
      <c r="A1004" s="13">
        <v>974</v>
      </c>
      <c r="B1004" s="14" t="s">
        <v>713</v>
      </c>
      <c r="C1004" s="14" t="s">
        <v>1121</v>
      </c>
      <c r="D1004" s="14" t="s">
        <v>1161</v>
      </c>
      <c r="E1004" s="15">
        <v>752220190220002</v>
      </c>
      <c r="F1004" s="13">
        <v>70</v>
      </c>
      <c r="G1004" s="13">
        <v>330</v>
      </c>
      <c r="H1004" s="13">
        <v>400</v>
      </c>
      <c r="I1004" s="11">
        <v>89743680</v>
      </c>
      <c r="J1004" s="11">
        <v>82235600</v>
      </c>
      <c r="K1004" s="11">
        <v>89743680</v>
      </c>
      <c r="L1004" s="11">
        <v>82235600</v>
      </c>
      <c r="M1004" s="11">
        <f t="shared" si="43"/>
        <v>71794944</v>
      </c>
      <c r="N1004" s="11">
        <f t="shared" si="43"/>
        <v>65788480</v>
      </c>
      <c r="O1004" s="93">
        <v>107692416</v>
      </c>
      <c r="P1004" s="32">
        <v>0.2</v>
      </c>
      <c r="S1004" s="32"/>
      <c r="U1004" s="3"/>
      <c r="V1004" s="3"/>
      <c r="W1004" s="3"/>
      <c r="X1004" s="3"/>
    </row>
    <row r="1005" spans="1:24" s="2" customFormat="1" ht="24" hidden="1" customHeight="1" x14ac:dyDescent="0.2">
      <c r="A1005" s="8">
        <v>975</v>
      </c>
      <c r="B1005" s="9" t="s">
        <v>713</v>
      </c>
      <c r="C1005" s="9" t="s">
        <v>1162</v>
      </c>
      <c r="D1005" s="9" t="s">
        <v>1163</v>
      </c>
      <c r="E1005" s="10">
        <v>524520010010001</v>
      </c>
      <c r="F1005" s="8">
        <v>38</v>
      </c>
      <c r="G1005" s="8">
        <v>10</v>
      </c>
      <c r="H1005" s="8">
        <v>48</v>
      </c>
      <c r="I1005" s="11">
        <v>11747280</v>
      </c>
      <c r="J1005" s="11">
        <v>10165720</v>
      </c>
      <c r="K1005" s="12">
        <v>11747280</v>
      </c>
      <c r="L1005" s="12">
        <v>10165720</v>
      </c>
      <c r="M1005" s="12">
        <f t="shared" si="43"/>
        <v>9397824</v>
      </c>
      <c r="N1005" s="12">
        <f t="shared" si="43"/>
        <v>8132576</v>
      </c>
      <c r="O1005" s="93">
        <v>14096736</v>
      </c>
      <c r="P1005" s="32">
        <v>0.2</v>
      </c>
      <c r="S1005" s="32"/>
      <c r="U1005" s="3"/>
      <c r="V1005" s="3"/>
      <c r="W1005" s="3"/>
      <c r="X1005" s="3"/>
    </row>
    <row r="1006" spans="1:24" s="2" customFormat="1" ht="24" hidden="1" customHeight="1" x14ac:dyDescent="0.2">
      <c r="A1006" s="13">
        <v>976</v>
      </c>
      <c r="B1006" s="14" t="s">
        <v>713</v>
      </c>
      <c r="C1006" s="14" t="s">
        <v>1162</v>
      </c>
      <c r="D1006" s="14" t="s">
        <v>1164</v>
      </c>
      <c r="E1006" s="15">
        <v>723120010060011</v>
      </c>
      <c r="F1006" s="13">
        <v>4</v>
      </c>
      <c r="G1006" s="13">
        <v>4</v>
      </c>
      <c r="H1006" s="13">
        <v>8</v>
      </c>
      <c r="I1006" s="11">
        <v>1825440</v>
      </c>
      <c r="J1006" s="11">
        <v>1656560</v>
      </c>
      <c r="K1006" s="11">
        <v>1825440</v>
      </c>
      <c r="L1006" s="11">
        <v>1656560</v>
      </c>
      <c r="M1006" s="11">
        <f t="shared" si="43"/>
        <v>1460352</v>
      </c>
      <c r="N1006" s="11">
        <f t="shared" si="43"/>
        <v>1325248</v>
      </c>
      <c r="O1006" s="93">
        <v>2190528</v>
      </c>
      <c r="P1006" s="32">
        <v>0.2</v>
      </c>
      <c r="S1006" s="32"/>
      <c r="U1006" s="3"/>
      <c r="V1006" s="3"/>
      <c r="W1006" s="3"/>
      <c r="X1006" s="3"/>
    </row>
    <row r="1007" spans="1:24" s="2" customFormat="1" ht="24" hidden="1" customHeight="1" x14ac:dyDescent="0.2">
      <c r="A1007" s="8">
        <v>977</v>
      </c>
      <c r="B1007" s="9" t="s">
        <v>713</v>
      </c>
      <c r="C1007" s="9" t="s">
        <v>1162</v>
      </c>
      <c r="D1007" s="9" t="s">
        <v>1165</v>
      </c>
      <c r="E1007" s="10">
        <v>741220010190071</v>
      </c>
      <c r="F1007" s="8">
        <v>24</v>
      </c>
      <c r="G1007" s="8">
        <v>56</v>
      </c>
      <c r="H1007" s="8">
        <v>80</v>
      </c>
      <c r="I1007" s="11">
        <v>19802400</v>
      </c>
      <c r="J1007" s="11">
        <v>17342000</v>
      </c>
      <c r="K1007" s="12">
        <v>19802400</v>
      </c>
      <c r="L1007" s="12">
        <v>17342000</v>
      </c>
      <c r="M1007" s="12">
        <f t="shared" si="43"/>
        <v>15841920</v>
      </c>
      <c r="N1007" s="12">
        <f t="shared" si="43"/>
        <v>13873600</v>
      </c>
      <c r="O1007" s="93">
        <v>23762880</v>
      </c>
      <c r="P1007" s="32">
        <v>0.2</v>
      </c>
      <c r="S1007" s="32"/>
      <c r="U1007" s="3"/>
      <c r="V1007" s="3"/>
      <c r="W1007" s="3"/>
      <c r="X1007" s="3"/>
    </row>
    <row r="1008" spans="1:24" s="2" customFormat="1" ht="24" hidden="1" customHeight="1" x14ac:dyDescent="0.2">
      <c r="A1008" s="13">
        <v>978</v>
      </c>
      <c r="B1008" s="14" t="s">
        <v>713</v>
      </c>
      <c r="C1008" s="14" t="s">
        <v>1162</v>
      </c>
      <c r="D1008" s="14" t="s">
        <v>1166</v>
      </c>
      <c r="E1008" s="15">
        <v>713220010010011</v>
      </c>
      <c r="F1008" s="13">
        <v>36</v>
      </c>
      <c r="G1008" s="13">
        <v>72</v>
      </c>
      <c r="H1008" s="13">
        <v>108</v>
      </c>
      <c r="I1008" s="11">
        <v>26237760</v>
      </c>
      <c r="J1008" s="11">
        <v>23128160</v>
      </c>
      <c r="K1008" s="11">
        <v>26237760</v>
      </c>
      <c r="L1008" s="11">
        <v>23128160</v>
      </c>
      <c r="M1008" s="11">
        <f t="shared" si="43"/>
        <v>20990208</v>
      </c>
      <c r="N1008" s="11">
        <f t="shared" si="43"/>
        <v>18502528</v>
      </c>
      <c r="O1008" s="93">
        <v>31485312</v>
      </c>
      <c r="P1008" s="32">
        <v>0.2</v>
      </c>
      <c r="S1008" s="32"/>
      <c r="U1008" s="3"/>
      <c r="V1008" s="3"/>
      <c r="W1008" s="3"/>
      <c r="X1008" s="3"/>
    </row>
    <row r="1009" spans="1:24" s="2" customFormat="1" ht="24" hidden="1" customHeight="1" x14ac:dyDescent="0.2">
      <c r="A1009" s="8">
        <v>979</v>
      </c>
      <c r="B1009" s="9" t="s">
        <v>713</v>
      </c>
      <c r="C1009" s="9" t="s">
        <v>1162</v>
      </c>
      <c r="D1009" s="9" t="s">
        <v>1167</v>
      </c>
      <c r="E1009" s="10">
        <v>741220010200001</v>
      </c>
      <c r="F1009" s="8">
        <v>69</v>
      </c>
      <c r="G1009" s="8">
        <v>147</v>
      </c>
      <c r="H1009" s="8">
        <v>216</v>
      </c>
      <c r="I1009" s="11">
        <v>52894560</v>
      </c>
      <c r="J1009" s="11">
        <v>46336720</v>
      </c>
      <c r="K1009" s="12">
        <v>52894560</v>
      </c>
      <c r="L1009" s="12">
        <v>46336720</v>
      </c>
      <c r="M1009" s="12">
        <f t="shared" si="43"/>
        <v>42315648</v>
      </c>
      <c r="N1009" s="12">
        <f t="shared" si="43"/>
        <v>37069376</v>
      </c>
      <c r="O1009" s="93">
        <v>63473472</v>
      </c>
      <c r="P1009" s="32">
        <v>0.2</v>
      </c>
      <c r="S1009" s="32"/>
      <c r="U1009" s="3"/>
      <c r="V1009" s="3"/>
      <c r="W1009" s="3"/>
      <c r="X1009" s="3"/>
    </row>
    <row r="1010" spans="1:24" s="2" customFormat="1" ht="24" hidden="1" customHeight="1" x14ac:dyDescent="0.2">
      <c r="A1010" s="13">
        <v>980</v>
      </c>
      <c r="B1010" s="14" t="s">
        <v>713</v>
      </c>
      <c r="C1010" s="14" t="s">
        <v>1162</v>
      </c>
      <c r="D1010" s="14" t="s">
        <v>1168</v>
      </c>
      <c r="E1010" s="15">
        <v>723120010020131</v>
      </c>
      <c r="F1010" s="13">
        <v>30</v>
      </c>
      <c r="G1010" s="13">
        <v>50</v>
      </c>
      <c r="H1010" s="13">
        <v>80</v>
      </c>
      <c r="I1010" s="11">
        <v>19687920</v>
      </c>
      <c r="J1010" s="11">
        <v>17246600</v>
      </c>
      <c r="K1010" s="11">
        <v>19687920</v>
      </c>
      <c r="L1010" s="11">
        <v>17246600</v>
      </c>
      <c r="M1010" s="11">
        <f t="shared" si="43"/>
        <v>15750336</v>
      </c>
      <c r="N1010" s="11">
        <f t="shared" si="43"/>
        <v>13797280</v>
      </c>
      <c r="O1010" s="93">
        <v>23625504</v>
      </c>
      <c r="P1010" s="32">
        <v>0.2</v>
      </c>
      <c r="S1010" s="32"/>
      <c r="U1010" s="3"/>
      <c r="V1010" s="3"/>
      <c r="W1010" s="3"/>
      <c r="X1010" s="3"/>
    </row>
    <row r="1011" spans="1:24" s="2" customFormat="1" ht="24" hidden="1" customHeight="1" x14ac:dyDescent="0.2">
      <c r="A1011" s="8">
        <v>981</v>
      </c>
      <c r="B1011" s="9" t="s">
        <v>713</v>
      </c>
      <c r="C1011" s="9" t="s">
        <v>1162</v>
      </c>
      <c r="D1011" s="9" t="s">
        <v>1169</v>
      </c>
      <c r="E1011" s="10">
        <v>741220010190021</v>
      </c>
      <c r="F1011" s="8">
        <v>10</v>
      </c>
      <c r="G1011" s="8">
        <v>22</v>
      </c>
      <c r="H1011" s="8">
        <v>32</v>
      </c>
      <c r="I1011" s="11">
        <v>7052800</v>
      </c>
      <c r="J1011" s="11">
        <v>6464693.333333333</v>
      </c>
      <c r="K1011" s="12">
        <v>7052800</v>
      </c>
      <c r="L1011" s="12">
        <v>6464693.333333333</v>
      </c>
      <c r="M1011" s="12">
        <f t="shared" si="43"/>
        <v>5642240</v>
      </c>
      <c r="N1011" s="12">
        <f t="shared" si="43"/>
        <v>5171754.666666667</v>
      </c>
      <c r="O1011" s="93">
        <v>8463360</v>
      </c>
      <c r="P1011" s="32">
        <v>0.2</v>
      </c>
      <c r="S1011" s="32"/>
      <c r="U1011" s="3"/>
      <c r="V1011" s="3"/>
      <c r="W1011" s="3"/>
      <c r="X1011" s="3"/>
    </row>
    <row r="1012" spans="1:24" s="2" customFormat="1" ht="24" hidden="1" customHeight="1" x14ac:dyDescent="0.2">
      <c r="A1012" s="13">
        <v>982</v>
      </c>
      <c r="B1012" s="14" t="s">
        <v>713</v>
      </c>
      <c r="C1012" s="14" t="s">
        <v>1162</v>
      </c>
      <c r="D1012" s="14" t="s">
        <v>1170</v>
      </c>
      <c r="E1012" s="15">
        <v>723120010030131</v>
      </c>
      <c r="F1012" s="13">
        <v>12</v>
      </c>
      <c r="G1012" s="13">
        <v>28</v>
      </c>
      <c r="H1012" s="13">
        <v>40</v>
      </c>
      <c r="I1012" s="11">
        <v>9719760</v>
      </c>
      <c r="J1012" s="11">
        <v>8600440</v>
      </c>
      <c r="K1012" s="11">
        <v>9719760</v>
      </c>
      <c r="L1012" s="11">
        <v>8600440</v>
      </c>
      <c r="M1012" s="11">
        <f t="shared" si="43"/>
        <v>7775808</v>
      </c>
      <c r="N1012" s="11">
        <f t="shared" si="43"/>
        <v>6880352</v>
      </c>
      <c r="O1012" s="93">
        <v>11663712</v>
      </c>
      <c r="P1012" s="32">
        <v>0.2</v>
      </c>
      <c r="S1012" s="32"/>
      <c r="U1012" s="3"/>
      <c r="V1012" s="3"/>
      <c r="W1012" s="3"/>
      <c r="X1012" s="3"/>
    </row>
    <row r="1013" spans="1:24" s="2" customFormat="1" ht="24" hidden="1" customHeight="1" x14ac:dyDescent="0.2">
      <c r="A1013" s="8">
        <v>983</v>
      </c>
      <c r="B1013" s="9" t="s">
        <v>713</v>
      </c>
      <c r="C1013" s="9" t="s">
        <v>1162</v>
      </c>
      <c r="D1013" s="9" t="s">
        <v>1171</v>
      </c>
      <c r="E1013" s="10">
        <v>723120010030301</v>
      </c>
      <c r="F1013" s="8">
        <v>12</v>
      </c>
      <c r="G1013" s="8">
        <v>18</v>
      </c>
      <c r="H1013" s="8">
        <v>30</v>
      </c>
      <c r="I1013" s="11">
        <v>6679680</v>
      </c>
      <c r="J1013" s="11">
        <v>6076480</v>
      </c>
      <c r="K1013" s="12">
        <v>6679680</v>
      </c>
      <c r="L1013" s="12">
        <v>6076480</v>
      </c>
      <c r="M1013" s="12">
        <f t="shared" si="43"/>
        <v>5343744</v>
      </c>
      <c r="N1013" s="12">
        <f t="shared" si="43"/>
        <v>4861184</v>
      </c>
      <c r="O1013" s="93">
        <v>8015616</v>
      </c>
      <c r="P1013" s="32">
        <v>0.2</v>
      </c>
      <c r="S1013" s="32"/>
      <c r="U1013" s="3"/>
      <c r="V1013" s="3"/>
      <c r="W1013" s="3"/>
      <c r="X1013" s="3"/>
    </row>
    <row r="1014" spans="1:24" s="2" customFormat="1" ht="24" hidden="1" customHeight="1" x14ac:dyDescent="0.2">
      <c r="A1014" s="13">
        <v>984</v>
      </c>
      <c r="B1014" s="14" t="s">
        <v>713</v>
      </c>
      <c r="C1014" s="14" t="s">
        <v>1162</v>
      </c>
      <c r="D1014" s="14" t="s">
        <v>1172</v>
      </c>
      <c r="E1014" s="15">
        <v>723120010030312</v>
      </c>
      <c r="F1014" s="13">
        <v>10</v>
      </c>
      <c r="G1014" s="13">
        <v>20</v>
      </c>
      <c r="H1014" s="13">
        <v>30</v>
      </c>
      <c r="I1014" s="11">
        <v>6695680</v>
      </c>
      <c r="J1014" s="11">
        <v>6089813.333333333</v>
      </c>
      <c r="K1014" s="11">
        <v>6695680</v>
      </c>
      <c r="L1014" s="11">
        <v>6089813.333333333</v>
      </c>
      <c r="M1014" s="11">
        <f t="shared" si="43"/>
        <v>5356544</v>
      </c>
      <c r="N1014" s="11">
        <f t="shared" si="43"/>
        <v>4871850.666666667</v>
      </c>
      <c r="O1014" s="93">
        <v>8034816</v>
      </c>
      <c r="P1014" s="32">
        <v>0.2</v>
      </c>
      <c r="S1014" s="32"/>
      <c r="U1014" s="3"/>
      <c r="V1014" s="3"/>
      <c r="W1014" s="3"/>
      <c r="X1014" s="3"/>
    </row>
    <row r="1015" spans="1:24" s="2" customFormat="1" ht="24" hidden="1" customHeight="1" x14ac:dyDescent="0.2">
      <c r="A1015" s="8">
        <v>985</v>
      </c>
      <c r="B1015" s="9" t="s">
        <v>713</v>
      </c>
      <c r="C1015" s="9" t="s">
        <v>1162</v>
      </c>
      <c r="D1015" s="9" t="s">
        <v>1173</v>
      </c>
      <c r="E1015" s="10">
        <v>723120010350001</v>
      </c>
      <c r="F1015" s="8">
        <v>32</v>
      </c>
      <c r="G1015" s="8">
        <v>68</v>
      </c>
      <c r="H1015" s="8">
        <v>100</v>
      </c>
      <c r="I1015" s="11">
        <v>24586800</v>
      </c>
      <c r="J1015" s="11">
        <v>21569240</v>
      </c>
      <c r="K1015" s="12">
        <v>24586800</v>
      </c>
      <c r="L1015" s="12">
        <v>21569240</v>
      </c>
      <c r="M1015" s="12">
        <f t="shared" si="43"/>
        <v>19669440</v>
      </c>
      <c r="N1015" s="12">
        <f t="shared" si="43"/>
        <v>17255392</v>
      </c>
      <c r="O1015" s="93">
        <v>29504160</v>
      </c>
      <c r="P1015" s="32">
        <v>0.2</v>
      </c>
      <c r="S1015" s="32"/>
      <c r="U1015" s="3"/>
      <c r="V1015" s="3"/>
      <c r="W1015" s="3"/>
      <c r="X1015" s="3"/>
    </row>
    <row r="1016" spans="1:24" s="2" customFormat="1" ht="24" hidden="1" customHeight="1" x14ac:dyDescent="0.2">
      <c r="A1016" s="13">
        <v>986</v>
      </c>
      <c r="B1016" s="14" t="s">
        <v>713</v>
      </c>
      <c r="C1016" s="14" t="s">
        <v>1162</v>
      </c>
      <c r="D1016" s="14" t="s">
        <v>1174</v>
      </c>
      <c r="E1016" s="15">
        <v>723320010020002</v>
      </c>
      <c r="F1016" s="13">
        <v>85</v>
      </c>
      <c r="G1016" s="13">
        <v>315</v>
      </c>
      <c r="H1016" s="13">
        <v>400</v>
      </c>
      <c r="I1016" s="11">
        <v>99374160</v>
      </c>
      <c r="J1016" s="11">
        <v>86813560</v>
      </c>
      <c r="K1016" s="11">
        <v>99374160</v>
      </c>
      <c r="L1016" s="11">
        <v>86813560</v>
      </c>
      <c r="M1016" s="11">
        <f t="shared" si="43"/>
        <v>79499328</v>
      </c>
      <c r="N1016" s="11">
        <f t="shared" si="43"/>
        <v>69450848</v>
      </c>
      <c r="O1016" s="93">
        <v>119248992</v>
      </c>
      <c r="P1016" s="32">
        <v>0.2</v>
      </c>
      <c r="S1016" s="32"/>
      <c r="U1016" s="3"/>
      <c r="V1016" s="3"/>
      <c r="W1016" s="3"/>
      <c r="X1016" s="3"/>
    </row>
    <row r="1017" spans="1:24" s="2" customFormat="1" ht="24" hidden="1" customHeight="1" x14ac:dyDescent="0.2">
      <c r="A1017" s="8">
        <v>987</v>
      </c>
      <c r="B1017" s="9" t="s">
        <v>713</v>
      </c>
      <c r="C1017" s="9" t="s">
        <v>1162</v>
      </c>
      <c r="D1017" s="9" t="s">
        <v>1175</v>
      </c>
      <c r="E1017" s="10">
        <v>723120010010071</v>
      </c>
      <c r="F1017" s="8">
        <v>10</v>
      </c>
      <c r="G1017" s="8">
        <v>22</v>
      </c>
      <c r="H1017" s="8">
        <v>32</v>
      </c>
      <c r="I1017" s="11">
        <v>7169920</v>
      </c>
      <c r="J1017" s="11">
        <v>6548213.333333333</v>
      </c>
      <c r="K1017" s="12">
        <v>7169920</v>
      </c>
      <c r="L1017" s="12">
        <v>6548213.333333333</v>
      </c>
      <c r="M1017" s="12">
        <f t="shared" si="43"/>
        <v>5735936</v>
      </c>
      <c r="N1017" s="12">
        <f t="shared" si="43"/>
        <v>5238570.666666667</v>
      </c>
      <c r="O1017" s="93">
        <v>8603904</v>
      </c>
      <c r="P1017" s="32">
        <v>0.2</v>
      </c>
      <c r="S1017" s="32"/>
      <c r="U1017" s="3"/>
      <c r="V1017" s="3"/>
      <c r="W1017" s="3"/>
      <c r="X1017" s="3"/>
    </row>
    <row r="1018" spans="1:24" s="2" customFormat="1" ht="24" hidden="1" customHeight="1" x14ac:dyDescent="0.2">
      <c r="A1018" s="13">
        <v>988</v>
      </c>
      <c r="B1018" s="14" t="s">
        <v>713</v>
      </c>
      <c r="C1018" s="14" t="s">
        <v>1162</v>
      </c>
      <c r="D1018" s="14" t="s">
        <v>1176</v>
      </c>
      <c r="E1018" s="15">
        <v>723120010020041</v>
      </c>
      <c r="F1018" s="13">
        <v>4</v>
      </c>
      <c r="G1018" s="13">
        <v>12</v>
      </c>
      <c r="H1018" s="13">
        <v>16</v>
      </c>
      <c r="I1018" s="11">
        <v>3598560</v>
      </c>
      <c r="J1018" s="11">
        <v>3263520</v>
      </c>
      <c r="K1018" s="11">
        <v>3598560</v>
      </c>
      <c r="L1018" s="11">
        <v>3263520</v>
      </c>
      <c r="M1018" s="11">
        <f t="shared" si="43"/>
        <v>2878848</v>
      </c>
      <c r="N1018" s="11">
        <f t="shared" si="43"/>
        <v>2610816</v>
      </c>
      <c r="O1018" s="93">
        <v>4318272</v>
      </c>
      <c r="P1018" s="32">
        <v>0.2</v>
      </c>
      <c r="S1018" s="32"/>
      <c r="U1018" s="3"/>
      <c r="V1018" s="3"/>
      <c r="W1018" s="3"/>
      <c r="X1018" s="3"/>
    </row>
    <row r="1019" spans="1:24" s="2" customFormat="1" ht="24" hidden="1" customHeight="1" x14ac:dyDescent="0.2">
      <c r="A1019" s="8">
        <v>989</v>
      </c>
      <c r="B1019" s="9" t="s">
        <v>713</v>
      </c>
      <c r="C1019" s="9" t="s">
        <v>1162</v>
      </c>
      <c r="D1019" s="9" t="s">
        <v>1177</v>
      </c>
      <c r="E1019" s="10">
        <v>723120010030111</v>
      </c>
      <c r="F1019" s="8">
        <v>41</v>
      </c>
      <c r="G1019" s="8">
        <v>89</v>
      </c>
      <c r="H1019" s="8">
        <v>130</v>
      </c>
      <c r="I1019" s="11">
        <v>27935200</v>
      </c>
      <c r="J1019" s="11">
        <v>25094533.333333332</v>
      </c>
      <c r="K1019" s="12">
        <v>27935200</v>
      </c>
      <c r="L1019" s="12">
        <v>25094533.333333332</v>
      </c>
      <c r="M1019" s="12">
        <f t="shared" si="43"/>
        <v>22348160</v>
      </c>
      <c r="N1019" s="12">
        <f t="shared" si="43"/>
        <v>20075626.666666668</v>
      </c>
      <c r="O1019" s="93">
        <v>33522240</v>
      </c>
      <c r="P1019" s="32">
        <v>0.2</v>
      </c>
      <c r="S1019" s="32"/>
      <c r="U1019" s="3"/>
      <c r="V1019" s="3"/>
      <c r="W1019" s="3"/>
      <c r="X1019" s="3"/>
    </row>
    <row r="1020" spans="1:24" s="2" customFormat="1" ht="24" hidden="1" customHeight="1" x14ac:dyDescent="0.2">
      <c r="A1020" s="13">
        <v>990</v>
      </c>
      <c r="B1020" s="14" t="s">
        <v>713</v>
      </c>
      <c r="C1020" s="14" t="s">
        <v>1162</v>
      </c>
      <c r="D1020" s="14" t="s">
        <v>1178</v>
      </c>
      <c r="E1020" s="15" t="s">
        <v>1179</v>
      </c>
      <c r="F1020" s="13">
        <v>39</v>
      </c>
      <c r="G1020" s="13">
        <v>177</v>
      </c>
      <c r="H1020" s="13">
        <v>216</v>
      </c>
      <c r="I1020" s="11">
        <v>52227120</v>
      </c>
      <c r="J1020" s="11">
        <v>46188760</v>
      </c>
      <c r="K1020" s="11">
        <v>52227120</v>
      </c>
      <c r="L1020" s="11">
        <v>46188760</v>
      </c>
      <c r="M1020" s="11">
        <f t="shared" si="43"/>
        <v>41781696</v>
      </c>
      <c r="N1020" s="11">
        <f t="shared" si="43"/>
        <v>36951008</v>
      </c>
      <c r="O1020" s="93">
        <v>62672544</v>
      </c>
      <c r="P1020" s="32">
        <v>0.2</v>
      </c>
      <c r="S1020" s="32"/>
      <c r="U1020" s="3"/>
      <c r="V1020" s="3"/>
      <c r="W1020" s="3"/>
      <c r="X1020" s="3"/>
    </row>
    <row r="1021" spans="1:24" s="2" customFormat="1" ht="24" hidden="1" customHeight="1" x14ac:dyDescent="0.2">
      <c r="A1021" s="8">
        <v>991</v>
      </c>
      <c r="B1021" s="9" t="s">
        <v>713</v>
      </c>
      <c r="C1021" s="9" t="s">
        <v>1162</v>
      </c>
      <c r="D1021" s="9" t="s">
        <v>1180</v>
      </c>
      <c r="E1021" s="10" t="s">
        <v>1181</v>
      </c>
      <c r="F1021" s="8">
        <v>71</v>
      </c>
      <c r="G1021" s="8">
        <v>169</v>
      </c>
      <c r="H1021" s="8">
        <v>240</v>
      </c>
      <c r="I1021" s="11">
        <v>58719600</v>
      </c>
      <c r="J1021" s="11">
        <v>52041000</v>
      </c>
      <c r="K1021" s="12">
        <v>58719600</v>
      </c>
      <c r="L1021" s="12">
        <v>52041000</v>
      </c>
      <c r="M1021" s="12">
        <f t="shared" si="43"/>
        <v>46975680</v>
      </c>
      <c r="N1021" s="12">
        <f t="shared" si="43"/>
        <v>41632800</v>
      </c>
      <c r="O1021" s="93">
        <v>70463520</v>
      </c>
      <c r="P1021" s="32">
        <v>0.2</v>
      </c>
      <c r="S1021" s="32"/>
      <c r="U1021" s="3"/>
      <c r="V1021" s="3"/>
      <c r="W1021" s="3"/>
      <c r="X1021" s="3"/>
    </row>
    <row r="1022" spans="1:24" s="2" customFormat="1" ht="24" hidden="1" customHeight="1" x14ac:dyDescent="0.2">
      <c r="A1022" s="13">
        <v>992</v>
      </c>
      <c r="B1022" s="14" t="s">
        <v>713</v>
      </c>
      <c r="C1022" s="14" t="s">
        <v>1162</v>
      </c>
      <c r="D1022" s="14" t="s">
        <v>1182</v>
      </c>
      <c r="E1022" s="15">
        <v>723120010010061</v>
      </c>
      <c r="F1022" s="13">
        <v>10</v>
      </c>
      <c r="G1022" s="13">
        <v>22</v>
      </c>
      <c r="H1022" s="13">
        <v>32</v>
      </c>
      <c r="I1022" s="11">
        <v>7168960</v>
      </c>
      <c r="J1022" s="11">
        <v>6520373.333333333</v>
      </c>
      <c r="K1022" s="11">
        <v>7168960</v>
      </c>
      <c r="L1022" s="11">
        <v>6520373.333333333</v>
      </c>
      <c r="M1022" s="11">
        <f t="shared" si="43"/>
        <v>5735168</v>
      </c>
      <c r="N1022" s="11">
        <f t="shared" si="43"/>
        <v>5216298.666666667</v>
      </c>
      <c r="O1022" s="93">
        <v>8602752</v>
      </c>
      <c r="P1022" s="32">
        <v>0.2</v>
      </c>
      <c r="S1022" s="32"/>
      <c r="U1022" s="3"/>
      <c r="V1022" s="3"/>
      <c r="W1022" s="3"/>
      <c r="X1022" s="3"/>
    </row>
    <row r="1023" spans="1:24" s="2" customFormat="1" ht="24" hidden="1" customHeight="1" x14ac:dyDescent="0.2">
      <c r="A1023" s="8">
        <v>993</v>
      </c>
      <c r="B1023" s="9" t="s">
        <v>713</v>
      </c>
      <c r="C1023" s="9" t="s">
        <v>1162</v>
      </c>
      <c r="D1023" s="9" t="s">
        <v>1183</v>
      </c>
      <c r="E1023" s="10">
        <v>723120010030342</v>
      </c>
      <c r="F1023" s="8">
        <v>13</v>
      </c>
      <c r="G1023" s="8">
        <v>27</v>
      </c>
      <c r="H1023" s="8">
        <v>40</v>
      </c>
      <c r="I1023" s="11">
        <v>8940000</v>
      </c>
      <c r="J1023" s="11">
        <v>8127920</v>
      </c>
      <c r="K1023" s="12">
        <v>8940000</v>
      </c>
      <c r="L1023" s="12">
        <v>8127920</v>
      </c>
      <c r="M1023" s="12">
        <f t="shared" si="43"/>
        <v>7152000</v>
      </c>
      <c r="N1023" s="12">
        <f t="shared" si="43"/>
        <v>6502336</v>
      </c>
      <c r="O1023" s="93">
        <v>10728000</v>
      </c>
      <c r="P1023" s="32">
        <v>0.2</v>
      </c>
      <c r="S1023" s="32"/>
      <c r="U1023" s="3"/>
      <c r="V1023" s="3"/>
      <c r="W1023" s="3"/>
      <c r="X1023" s="3"/>
    </row>
    <row r="1024" spans="1:24" s="2" customFormat="1" ht="24" hidden="1" customHeight="1" x14ac:dyDescent="0.2">
      <c r="A1024" s="13">
        <v>994</v>
      </c>
      <c r="B1024" s="14" t="s">
        <v>713</v>
      </c>
      <c r="C1024" s="14" t="s">
        <v>1162</v>
      </c>
      <c r="D1024" s="14" t="s">
        <v>1184</v>
      </c>
      <c r="E1024" s="15">
        <v>723120010100081</v>
      </c>
      <c r="F1024" s="13">
        <v>11</v>
      </c>
      <c r="G1024" s="13">
        <v>29</v>
      </c>
      <c r="H1024" s="13">
        <v>40</v>
      </c>
      <c r="I1024" s="11">
        <v>8952000</v>
      </c>
      <c r="J1024" s="11">
        <v>8137920</v>
      </c>
      <c r="K1024" s="11">
        <v>8952000</v>
      </c>
      <c r="L1024" s="11">
        <v>8137920</v>
      </c>
      <c r="M1024" s="11">
        <f t="shared" si="43"/>
        <v>7161600</v>
      </c>
      <c r="N1024" s="11">
        <f t="shared" si="43"/>
        <v>6510336</v>
      </c>
      <c r="O1024" s="93">
        <v>10742400</v>
      </c>
      <c r="P1024" s="32">
        <v>0.2</v>
      </c>
      <c r="S1024" s="32"/>
      <c r="U1024" s="3"/>
      <c r="V1024" s="3"/>
      <c r="W1024" s="3"/>
      <c r="X1024" s="3"/>
    </row>
    <row r="1025" spans="1:24" s="2" customFormat="1" ht="24" hidden="1" customHeight="1" x14ac:dyDescent="0.2">
      <c r="A1025" s="8">
        <v>995</v>
      </c>
      <c r="B1025" s="9" t="s">
        <v>713</v>
      </c>
      <c r="C1025" s="9" t="s">
        <v>1162</v>
      </c>
      <c r="D1025" s="9" t="s">
        <v>1185</v>
      </c>
      <c r="E1025" s="10">
        <v>723120010060101</v>
      </c>
      <c r="F1025" s="8">
        <v>18</v>
      </c>
      <c r="G1025" s="8">
        <v>9</v>
      </c>
      <c r="H1025" s="8">
        <v>27</v>
      </c>
      <c r="I1025" s="11">
        <v>6079520</v>
      </c>
      <c r="J1025" s="11">
        <v>5550426.666666667</v>
      </c>
      <c r="K1025" s="12">
        <v>6079520</v>
      </c>
      <c r="L1025" s="12">
        <v>5550426.666666667</v>
      </c>
      <c r="M1025" s="12">
        <f t="shared" si="43"/>
        <v>4863616</v>
      </c>
      <c r="N1025" s="12">
        <f t="shared" si="43"/>
        <v>4440341.333333334</v>
      </c>
      <c r="O1025" s="93">
        <v>7295424</v>
      </c>
      <c r="P1025" s="32">
        <v>0.2</v>
      </c>
      <c r="S1025" s="32"/>
      <c r="U1025" s="3"/>
      <c r="V1025" s="3"/>
      <c r="W1025" s="3"/>
      <c r="X1025" s="3"/>
    </row>
    <row r="1026" spans="1:24" s="2" customFormat="1" ht="24" hidden="1" customHeight="1" x14ac:dyDescent="0.2">
      <c r="A1026" s="13">
        <v>996</v>
      </c>
      <c r="B1026" s="14" t="s">
        <v>713</v>
      </c>
      <c r="C1026" s="14" t="s">
        <v>1162</v>
      </c>
      <c r="D1026" s="14" t="s">
        <v>1186</v>
      </c>
      <c r="E1026" s="15">
        <v>723120010030282</v>
      </c>
      <c r="F1026" s="13">
        <v>48</v>
      </c>
      <c r="G1026" s="13">
        <v>66</v>
      </c>
      <c r="H1026" s="13">
        <v>114</v>
      </c>
      <c r="I1026" s="11">
        <v>25300480</v>
      </c>
      <c r="J1026" s="11">
        <v>23142853.333333332</v>
      </c>
      <c r="K1026" s="11">
        <v>25300480</v>
      </c>
      <c r="L1026" s="11">
        <v>23142853.333333332</v>
      </c>
      <c r="M1026" s="11">
        <f t="shared" si="43"/>
        <v>20240384</v>
      </c>
      <c r="N1026" s="11">
        <f t="shared" si="43"/>
        <v>18514282.666666668</v>
      </c>
      <c r="O1026" s="93">
        <v>30360576</v>
      </c>
      <c r="P1026" s="32">
        <v>0.2</v>
      </c>
      <c r="S1026" s="32"/>
      <c r="U1026" s="3"/>
      <c r="V1026" s="3"/>
      <c r="W1026" s="3"/>
      <c r="X1026" s="3"/>
    </row>
    <row r="1027" spans="1:24" s="2" customFormat="1" ht="24" hidden="1" customHeight="1" x14ac:dyDescent="0.2">
      <c r="A1027" s="8">
        <v>997</v>
      </c>
      <c r="B1027" s="9" t="s">
        <v>713</v>
      </c>
      <c r="C1027" s="9" t="s">
        <v>1162</v>
      </c>
      <c r="D1027" s="9" t="s">
        <v>1187</v>
      </c>
      <c r="E1027" s="10">
        <v>723120010020081</v>
      </c>
      <c r="F1027" s="8">
        <v>30</v>
      </c>
      <c r="G1027" s="8">
        <v>70</v>
      </c>
      <c r="H1027" s="8">
        <v>100</v>
      </c>
      <c r="I1027" s="11">
        <v>24534240</v>
      </c>
      <c r="J1027" s="11">
        <v>21483440</v>
      </c>
      <c r="K1027" s="12">
        <v>24534240</v>
      </c>
      <c r="L1027" s="12">
        <v>21483440</v>
      </c>
      <c r="M1027" s="12">
        <f t="shared" si="43"/>
        <v>19627392</v>
      </c>
      <c r="N1027" s="12">
        <f t="shared" si="43"/>
        <v>17186752</v>
      </c>
      <c r="O1027" s="93">
        <v>29441088</v>
      </c>
      <c r="P1027" s="32">
        <v>0.2</v>
      </c>
      <c r="S1027" s="32"/>
      <c r="U1027" s="3"/>
      <c r="V1027" s="3"/>
      <c r="W1027" s="3"/>
      <c r="X1027" s="3"/>
    </row>
    <row r="1028" spans="1:24" s="2" customFormat="1" ht="24" hidden="1" customHeight="1" x14ac:dyDescent="0.2">
      <c r="A1028" s="13">
        <v>998</v>
      </c>
      <c r="B1028" s="14" t="s">
        <v>713</v>
      </c>
      <c r="C1028" s="14" t="s">
        <v>1162</v>
      </c>
      <c r="D1028" s="14" t="s">
        <v>1188</v>
      </c>
      <c r="E1028" s="15">
        <v>723120010100071</v>
      </c>
      <c r="F1028" s="13">
        <v>28</v>
      </c>
      <c r="G1028" s="13">
        <v>82</v>
      </c>
      <c r="H1028" s="13">
        <v>110</v>
      </c>
      <c r="I1028" s="11">
        <v>24023360</v>
      </c>
      <c r="J1028" s="11">
        <v>21818266.666666668</v>
      </c>
      <c r="K1028" s="11">
        <v>24023360</v>
      </c>
      <c r="L1028" s="11">
        <v>21818266.666666668</v>
      </c>
      <c r="M1028" s="11">
        <f t="shared" si="43"/>
        <v>19218688</v>
      </c>
      <c r="N1028" s="11">
        <f t="shared" si="43"/>
        <v>17454613.333333336</v>
      </c>
      <c r="O1028" s="93">
        <v>28828032</v>
      </c>
      <c r="P1028" s="32">
        <v>0.2</v>
      </c>
      <c r="S1028" s="32"/>
      <c r="U1028" s="3"/>
      <c r="V1028" s="3"/>
      <c r="W1028" s="3"/>
      <c r="X1028" s="3"/>
    </row>
    <row r="1029" spans="1:24" s="2" customFormat="1" ht="24" hidden="1" customHeight="1" x14ac:dyDescent="0.2">
      <c r="A1029" s="8">
        <v>999</v>
      </c>
      <c r="B1029" s="9" t="s">
        <v>713</v>
      </c>
      <c r="C1029" s="9" t="s">
        <v>1162</v>
      </c>
      <c r="D1029" s="9" t="s">
        <v>1189</v>
      </c>
      <c r="E1029" s="10">
        <v>723120010060021</v>
      </c>
      <c r="F1029" s="8">
        <v>23</v>
      </c>
      <c r="G1029" s="8">
        <v>14</v>
      </c>
      <c r="H1029" s="8">
        <v>37</v>
      </c>
      <c r="I1029" s="11">
        <v>8185280</v>
      </c>
      <c r="J1029" s="11">
        <v>7498346.666666667</v>
      </c>
      <c r="K1029" s="12">
        <v>8185280</v>
      </c>
      <c r="L1029" s="12">
        <v>7498346.666666667</v>
      </c>
      <c r="M1029" s="12">
        <f t="shared" si="43"/>
        <v>6548224</v>
      </c>
      <c r="N1029" s="12">
        <f t="shared" si="43"/>
        <v>5998677.333333334</v>
      </c>
      <c r="O1029" s="93">
        <v>9822336</v>
      </c>
      <c r="P1029" s="32">
        <v>0.2</v>
      </c>
      <c r="S1029" s="32"/>
      <c r="U1029" s="3"/>
      <c r="V1029" s="3"/>
      <c r="W1029" s="3"/>
      <c r="X1029" s="3"/>
    </row>
    <row r="1030" spans="1:24" s="2" customFormat="1" ht="24" hidden="1" customHeight="1" x14ac:dyDescent="0.2">
      <c r="A1030" s="13">
        <v>1000</v>
      </c>
      <c r="B1030" s="14" t="s">
        <v>713</v>
      </c>
      <c r="C1030" s="14" t="s">
        <v>1162</v>
      </c>
      <c r="D1030" s="14" t="s">
        <v>1190</v>
      </c>
      <c r="E1030" s="15">
        <v>723120010060031</v>
      </c>
      <c r="F1030" s="13">
        <v>16</v>
      </c>
      <c r="G1030" s="13">
        <v>8</v>
      </c>
      <c r="H1030" s="13">
        <v>24</v>
      </c>
      <c r="I1030" s="11">
        <v>5150560</v>
      </c>
      <c r="J1030" s="11">
        <v>4660693.333333333</v>
      </c>
      <c r="K1030" s="11">
        <v>5150560</v>
      </c>
      <c r="L1030" s="11">
        <v>4660693.333333333</v>
      </c>
      <c r="M1030" s="11">
        <f t="shared" si="43"/>
        <v>4120448</v>
      </c>
      <c r="N1030" s="11">
        <f t="shared" si="43"/>
        <v>3728554.6666666665</v>
      </c>
      <c r="O1030" s="93">
        <v>6180672</v>
      </c>
      <c r="P1030" s="32">
        <v>0.2</v>
      </c>
      <c r="S1030" s="32"/>
      <c r="U1030" s="3"/>
      <c r="V1030" s="3"/>
      <c r="W1030" s="3"/>
      <c r="X1030" s="3"/>
    </row>
    <row r="1031" spans="1:24" s="2" customFormat="1" ht="24" hidden="1" customHeight="1" x14ac:dyDescent="0.2">
      <c r="A1031" s="8">
        <v>1001</v>
      </c>
      <c r="B1031" s="9" t="s">
        <v>713</v>
      </c>
      <c r="C1031" s="9" t="s">
        <v>1162</v>
      </c>
      <c r="D1031" s="9" t="s">
        <v>1191</v>
      </c>
      <c r="E1031" s="10">
        <v>742120010010022</v>
      </c>
      <c r="F1031" s="8">
        <v>43</v>
      </c>
      <c r="G1031" s="8">
        <v>87</v>
      </c>
      <c r="H1031" s="8">
        <v>130</v>
      </c>
      <c r="I1031" s="11">
        <v>28204320</v>
      </c>
      <c r="J1031" s="11">
        <v>25534320</v>
      </c>
      <c r="K1031" s="12">
        <v>28204320</v>
      </c>
      <c r="L1031" s="12">
        <v>25534320</v>
      </c>
      <c r="M1031" s="12">
        <f t="shared" si="43"/>
        <v>22563456</v>
      </c>
      <c r="N1031" s="12">
        <f t="shared" si="43"/>
        <v>20427456</v>
      </c>
      <c r="O1031" s="93">
        <v>33845184</v>
      </c>
      <c r="P1031" s="32">
        <v>0.2</v>
      </c>
      <c r="S1031" s="32"/>
      <c r="U1031" s="3"/>
      <c r="V1031" s="3"/>
      <c r="W1031" s="3"/>
      <c r="X1031" s="3"/>
    </row>
    <row r="1032" spans="1:24" s="2" customFormat="1" ht="24" hidden="1" customHeight="1" x14ac:dyDescent="0.2">
      <c r="A1032" s="13">
        <v>1002</v>
      </c>
      <c r="B1032" s="14" t="s">
        <v>713</v>
      </c>
      <c r="C1032" s="14" t="s">
        <v>1162</v>
      </c>
      <c r="D1032" s="14" t="s">
        <v>1192</v>
      </c>
      <c r="E1032" s="15">
        <v>741220010190111</v>
      </c>
      <c r="F1032" s="13">
        <v>15</v>
      </c>
      <c r="G1032" s="13">
        <v>69</v>
      </c>
      <c r="H1032" s="13">
        <v>84</v>
      </c>
      <c r="I1032" s="11">
        <v>20758080</v>
      </c>
      <c r="J1032" s="11">
        <v>18264400</v>
      </c>
      <c r="K1032" s="11">
        <v>20758080</v>
      </c>
      <c r="L1032" s="11">
        <v>18264400</v>
      </c>
      <c r="M1032" s="11">
        <f t="shared" si="43"/>
        <v>16606464</v>
      </c>
      <c r="N1032" s="11">
        <f t="shared" si="43"/>
        <v>14611520</v>
      </c>
      <c r="O1032" s="93">
        <v>24909696</v>
      </c>
      <c r="P1032" s="32">
        <v>0.2</v>
      </c>
      <c r="S1032" s="32"/>
      <c r="U1032" s="3"/>
      <c r="V1032" s="3"/>
      <c r="W1032" s="3"/>
      <c r="X1032" s="3"/>
    </row>
    <row r="1033" spans="1:24" s="2" customFormat="1" ht="24" hidden="1" customHeight="1" x14ac:dyDescent="0.2">
      <c r="A1033" s="8">
        <v>1003</v>
      </c>
      <c r="B1033" s="9" t="s">
        <v>713</v>
      </c>
      <c r="C1033" s="9" t="s">
        <v>1162</v>
      </c>
      <c r="D1033" s="9" t="s">
        <v>1193</v>
      </c>
      <c r="E1033" s="10">
        <v>723120010060001</v>
      </c>
      <c r="F1033" s="8">
        <v>50</v>
      </c>
      <c r="G1033" s="8">
        <v>150</v>
      </c>
      <c r="H1033" s="8">
        <v>200</v>
      </c>
      <c r="I1033" s="11">
        <v>44026560</v>
      </c>
      <c r="J1033" s="11">
        <v>40284160</v>
      </c>
      <c r="K1033" s="12">
        <v>44026560</v>
      </c>
      <c r="L1033" s="12">
        <v>40284160</v>
      </c>
      <c r="M1033" s="12">
        <f t="shared" si="43"/>
        <v>35221248</v>
      </c>
      <c r="N1033" s="12">
        <f t="shared" si="43"/>
        <v>32227328</v>
      </c>
      <c r="O1033" s="93">
        <v>52831872</v>
      </c>
      <c r="P1033" s="32">
        <v>0.2</v>
      </c>
      <c r="S1033" s="32"/>
      <c r="U1033" s="3"/>
      <c r="V1033" s="3"/>
      <c r="W1033" s="3"/>
      <c r="X1033" s="3"/>
    </row>
    <row r="1034" spans="1:24" s="2" customFormat="1" ht="24" hidden="1" customHeight="1" x14ac:dyDescent="0.2">
      <c r="A1034" s="13">
        <v>1004</v>
      </c>
      <c r="B1034" s="14" t="s">
        <v>713</v>
      </c>
      <c r="C1034" s="14" t="s">
        <v>1162</v>
      </c>
      <c r="D1034" s="14" t="s">
        <v>1194</v>
      </c>
      <c r="E1034" s="15" t="s">
        <v>1195</v>
      </c>
      <c r="F1034" s="13">
        <v>61</v>
      </c>
      <c r="G1034" s="13">
        <v>179</v>
      </c>
      <c r="H1034" s="13">
        <v>240</v>
      </c>
      <c r="I1034" s="11">
        <v>57747120</v>
      </c>
      <c r="J1034" s="11">
        <v>50669480</v>
      </c>
      <c r="K1034" s="11">
        <v>57747120</v>
      </c>
      <c r="L1034" s="11">
        <v>50669480</v>
      </c>
      <c r="M1034" s="11">
        <f t="shared" si="43"/>
        <v>46197696</v>
      </c>
      <c r="N1034" s="11">
        <f t="shared" si="43"/>
        <v>40535584</v>
      </c>
      <c r="O1034" s="93">
        <v>69296544</v>
      </c>
      <c r="P1034" s="32">
        <v>0.2</v>
      </c>
      <c r="S1034" s="32"/>
      <c r="U1034" s="3"/>
      <c r="V1034" s="3"/>
      <c r="W1034" s="3"/>
      <c r="X1034" s="3"/>
    </row>
    <row r="1035" spans="1:24" s="2" customFormat="1" ht="24" hidden="1" customHeight="1" x14ac:dyDescent="0.2">
      <c r="A1035" s="8">
        <v>1005</v>
      </c>
      <c r="B1035" s="9" t="s">
        <v>713</v>
      </c>
      <c r="C1035" s="9" t="s">
        <v>1162</v>
      </c>
      <c r="D1035" s="9" t="s">
        <v>1196</v>
      </c>
      <c r="E1035" s="10">
        <v>723120010030001</v>
      </c>
      <c r="F1035" s="8">
        <v>214</v>
      </c>
      <c r="G1035" s="8">
        <v>586</v>
      </c>
      <c r="H1035" s="8">
        <v>800</v>
      </c>
      <c r="I1035" s="11">
        <v>172720800</v>
      </c>
      <c r="J1035" s="11">
        <v>157113360</v>
      </c>
      <c r="K1035" s="12">
        <v>172720800</v>
      </c>
      <c r="L1035" s="12">
        <v>157113360</v>
      </c>
      <c r="M1035" s="12">
        <f t="shared" si="43"/>
        <v>138176640</v>
      </c>
      <c r="N1035" s="12">
        <f t="shared" si="43"/>
        <v>125690688</v>
      </c>
      <c r="O1035" s="93">
        <v>207264960</v>
      </c>
      <c r="P1035" s="32">
        <v>0.2</v>
      </c>
      <c r="S1035" s="32"/>
      <c r="U1035" s="3"/>
      <c r="V1035" s="3"/>
      <c r="W1035" s="3"/>
      <c r="X1035" s="3"/>
    </row>
    <row r="1036" spans="1:24" s="2" customFormat="1" ht="24" hidden="1" customHeight="1" x14ac:dyDescent="0.2">
      <c r="A1036" s="13">
        <v>1006</v>
      </c>
      <c r="B1036" s="14" t="s">
        <v>713</v>
      </c>
      <c r="C1036" s="14" t="s">
        <v>1162</v>
      </c>
      <c r="D1036" s="14" t="s">
        <v>1196</v>
      </c>
      <c r="E1036" s="15" t="s">
        <v>1197</v>
      </c>
      <c r="F1036" s="13">
        <v>214</v>
      </c>
      <c r="G1036" s="13">
        <v>586</v>
      </c>
      <c r="H1036" s="13">
        <v>800</v>
      </c>
      <c r="I1036" s="11">
        <v>189586800</v>
      </c>
      <c r="J1036" s="11">
        <v>165036600</v>
      </c>
      <c r="K1036" s="11">
        <v>189586800</v>
      </c>
      <c r="L1036" s="11">
        <v>165036600</v>
      </c>
      <c r="M1036" s="11">
        <f t="shared" si="43"/>
        <v>151669440</v>
      </c>
      <c r="N1036" s="11">
        <f t="shared" si="43"/>
        <v>132029280</v>
      </c>
      <c r="O1036" s="93">
        <v>227504160</v>
      </c>
      <c r="P1036" s="32">
        <v>0.2</v>
      </c>
      <c r="S1036" s="32"/>
      <c r="U1036" s="3"/>
      <c r="V1036" s="3"/>
      <c r="W1036" s="3"/>
      <c r="X1036" s="3"/>
    </row>
    <row r="1037" spans="1:24" s="2" customFormat="1" ht="24" hidden="1" customHeight="1" x14ac:dyDescent="0.2">
      <c r="A1037" s="8">
        <v>1007</v>
      </c>
      <c r="B1037" s="9" t="s">
        <v>713</v>
      </c>
      <c r="C1037" s="9" t="s">
        <v>1162</v>
      </c>
      <c r="D1037" s="9" t="s">
        <v>1198</v>
      </c>
      <c r="E1037" s="10" t="s">
        <v>1199</v>
      </c>
      <c r="F1037" s="8">
        <v>189</v>
      </c>
      <c r="G1037" s="8">
        <v>531</v>
      </c>
      <c r="H1037" s="8">
        <v>720</v>
      </c>
      <c r="I1037" s="11">
        <v>163882080</v>
      </c>
      <c r="J1037" s="11">
        <v>151106640</v>
      </c>
      <c r="K1037" s="12">
        <v>163882080</v>
      </c>
      <c r="L1037" s="12">
        <v>151106640</v>
      </c>
      <c r="M1037" s="12">
        <f t="shared" si="43"/>
        <v>131105664</v>
      </c>
      <c r="N1037" s="12">
        <f t="shared" si="43"/>
        <v>120885312</v>
      </c>
      <c r="O1037" s="93">
        <v>196658496</v>
      </c>
      <c r="P1037" s="32">
        <v>0.2</v>
      </c>
      <c r="S1037" s="32"/>
      <c r="U1037" s="3"/>
      <c r="V1037" s="3"/>
      <c r="W1037" s="3"/>
      <c r="X1037" s="3"/>
    </row>
    <row r="1038" spans="1:24" s="2" customFormat="1" ht="24" hidden="1" customHeight="1" x14ac:dyDescent="0.2">
      <c r="A1038" s="13">
        <v>1008</v>
      </c>
      <c r="B1038" s="14" t="s">
        <v>713</v>
      </c>
      <c r="C1038" s="14" t="s">
        <v>1162</v>
      </c>
      <c r="D1038" s="14" t="s">
        <v>1200</v>
      </c>
      <c r="E1038" s="15" t="s">
        <v>1201</v>
      </c>
      <c r="F1038" s="13">
        <v>118</v>
      </c>
      <c r="G1038" s="13">
        <v>362</v>
      </c>
      <c r="H1038" s="13">
        <v>480</v>
      </c>
      <c r="I1038" s="11">
        <v>109427520</v>
      </c>
      <c r="J1038" s="11">
        <v>101137120</v>
      </c>
      <c r="K1038" s="11">
        <v>109427520</v>
      </c>
      <c r="L1038" s="11">
        <v>101137120</v>
      </c>
      <c r="M1038" s="11">
        <f t="shared" si="43"/>
        <v>87542016</v>
      </c>
      <c r="N1038" s="11">
        <f t="shared" si="43"/>
        <v>80909696</v>
      </c>
      <c r="O1038" s="93">
        <v>131313024</v>
      </c>
      <c r="P1038" s="32">
        <v>0.2</v>
      </c>
      <c r="S1038" s="32"/>
      <c r="U1038" s="3"/>
      <c r="V1038" s="3"/>
      <c r="W1038" s="3"/>
      <c r="X1038" s="3"/>
    </row>
    <row r="1039" spans="1:24" s="2" customFormat="1" ht="24" hidden="1" customHeight="1" x14ac:dyDescent="0.2">
      <c r="A1039" s="8">
        <v>1009</v>
      </c>
      <c r="B1039" s="9" t="s">
        <v>713</v>
      </c>
      <c r="C1039" s="9" t="s">
        <v>1162</v>
      </c>
      <c r="D1039" s="9" t="s">
        <v>1202</v>
      </c>
      <c r="E1039" s="10" t="s">
        <v>1203</v>
      </c>
      <c r="F1039" s="8">
        <v>221</v>
      </c>
      <c r="G1039" s="8">
        <v>419</v>
      </c>
      <c r="H1039" s="8">
        <v>640</v>
      </c>
      <c r="I1039" s="11">
        <v>156749760</v>
      </c>
      <c r="J1039" s="11">
        <v>136741680</v>
      </c>
      <c r="K1039" s="12">
        <v>156749760</v>
      </c>
      <c r="L1039" s="12">
        <v>136741680</v>
      </c>
      <c r="M1039" s="12">
        <f t="shared" si="43"/>
        <v>125399808</v>
      </c>
      <c r="N1039" s="12">
        <f t="shared" si="43"/>
        <v>109393344</v>
      </c>
      <c r="O1039" s="93">
        <v>188099712</v>
      </c>
      <c r="P1039" s="32">
        <v>0.2</v>
      </c>
      <c r="S1039" s="32"/>
      <c r="U1039" s="3"/>
      <c r="V1039" s="3"/>
      <c r="W1039" s="3"/>
      <c r="X1039" s="3"/>
    </row>
    <row r="1040" spans="1:24" s="2" customFormat="1" ht="24" hidden="1" customHeight="1" x14ac:dyDescent="0.2">
      <c r="A1040" s="13">
        <v>1010</v>
      </c>
      <c r="B1040" s="14" t="s">
        <v>713</v>
      </c>
      <c r="C1040" s="14" t="s">
        <v>1162</v>
      </c>
      <c r="D1040" s="14" t="s">
        <v>1204</v>
      </c>
      <c r="E1040" s="15">
        <v>741220010190001</v>
      </c>
      <c r="F1040" s="13">
        <v>200</v>
      </c>
      <c r="G1040" s="13">
        <v>440</v>
      </c>
      <c r="H1040" s="13">
        <v>640</v>
      </c>
      <c r="I1040" s="11">
        <v>137330720</v>
      </c>
      <c r="J1040" s="11">
        <v>125442346.66666667</v>
      </c>
      <c r="K1040" s="11">
        <v>137330720</v>
      </c>
      <c r="L1040" s="11">
        <v>125442346.66666667</v>
      </c>
      <c r="M1040" s="11">
        <f t="shared" si="43"/>
        <v>109864576</v>
      </c>
      <c r="N1040" s="11">
        <f t="shared" si="43"/>
        <v>100353877.33333334</v>
      </c>
      <c r="O1040" s="93">
        <v>164796864</v>
      </c>
      <c r="P1040" s="32">
        <v>0.2</v>
      </c>
      <c r="S1040" s="32"/>
      <c r="U1040" s="3"/>
      <c r="V1040" s="3"/>
      <c r="W1040" s="3"/>
      <c r="X1040" s="3"/>
    </row>
    <row r="1041" spans="1:24" s="2" customFormat="1" ht="24" hidden="1" customHeight="1" x14ac:dyDescent="0.2">
      <c r="A1041" s="8">
        <v>1011</v>
      </c>
      <c r="B1041" s="9" t="s">
        <v>713</v>
      </c>
      <c r="C1041" s="9" t="s">
        <v>1162</v>
      </c>
      <c r="D1041" s="9" t="s">
        <v>1205</v>
      </c>
      <c r="E1041" s="10">
        <v>723120010150001</v>
      </c>
      <c r="F1041" s="8">
        <v>329</v>
      </c>
      <c r="G1041" s="8">
        <v>771</v>
      </c>
      <c r="H1041" s="8">
        <v>1100</v>
      </c>
      <c r="I1041" s="11">
        <v>245668320</v>
      </c>
      <c r="J1041" s="11">
        <v>222726640</v>
      </c>
      <c r="K1041" s="12">
        <v>245668320</v>
      </c>
      <c r="L1041" s="12">
        <v>222726640</v>
      </c>
      <c r="M1041" s="12">
        <f t="shared" si="43"/>
        <v>196534656</v>
      </c>
      <c r="N1041" s="12">
        <f t="shared" si="43"/>
        <v>178181312</v>
      </c>
      <c r="O1041" s="93">
        <v>294801984</v>
      </c>
      <c r="P1041" s="32">
        <v>0.2</v>
      </c>
      <c r="S1041" s="32"/>
      <c r="U1041" s="3"/>
      <c r="V1041" s="3"/>
      <c r="W1041" s="3"/>
      <c r="X1041" s="3"/>
    </row>
    <row r="1042" spans="1:24" s="2" customFormat="1" ht="24" hidden="1" customHeight="1" x14ac:dyDescent="0.2">
      <c r="A1042" s="13">
        <v>1012</v>
      </c>
      <c r="B1042" s="14" t="s">
        <v>713</v>
      </c>
      <c r="C1042" s="14" t="s">
        <v>1162</v>
      </c>
      <c r="D1042" s="14" t="s">
        <v>1206</v>
      </c>
      <c r="E1042" s="15" t="s">
        <v>1207</v>
      </c>
      <c r="F1042" s="13">
        <v>238</v>
      </c>
      <c r="G1042" s="13">
        <v>642</v>
      </c>
      <c r="H1042" s="13">
        <v>880</v>
      </c>
      <c r="I1042" s="11">
        <v>215332320</v>
      </c>
      <c r="J1042" s="11">
        <v>189268240</v>
      </c>
      <c r="K1042" s="11">
        <v>215332320</v>
      </c>
      <c r="L1042" s="11">
        <v>189268240</v>
      </c>
      <c r="M1042" s="11">
        <f t="shared" si="43"/>
        <v>172265856</v>
      </c>
      <c r="N1042" s="11">
        <f t="shared" si="43"/>
        <v>151414592</v>
      </c>
      <c r="O1042" s="93">
        <v>258398784</v>
      </c>
      <c r="P1042" s="32">
        <v>0.2</v>
      </c>
      <c r="S1042" s="32"/>
      <c r="U1042" s="3"/>
      <c r="V1042" s="3"/>
      <c r="W1042" s="3"/>
      <c r="X1042" s="3"/>
    </row>
    <row r="1043" spans="1:24" s="2" customFormat="1" ht="24" hidden="1" customHeight="1" x14ac:dyDescent="0.2">
      <c r="A1043" s="8">
        <v>1013</v>
      </c>
      <c r="B1043" s="9" t="s">
        <v>713</v>
      </c>
      <c r="C1043" s="9" t="s">
        <v>1162</v>
      </c>
      <c r="D1043" s="9" t="s">
        <v>1208</v>
      </c>
      <c r="E1043" s="10">
        <v>723120010100002</v>
      </c>
      <c r="F1043" s="8">
        <v>30</v>
      </c>
      <c r="G1043" s="8">
        <v>90</v>
      </c>
      <c r="H1043" s="8">
        <v>120</v>
      </c>
      <c r="I1043" s="11">
        <v>27512800</v>
      </c>
      <c r="J1043" s="11">
        <v>25133093.333333332</v>
      </c>
      <c r="K1043" s="12">
        <v>27512800</v>
      </c>
      <c r="L1043" s="12">
        <v>25133093.333333332</v>
      </c>
      <c r="M1043" s="12">
        <f t="shared" si="43"/>
        <v>22010240</v>
      </c>
      <c r="N1043" s="12">
        <f t="shared" si="43"/>
        <v>20106474.666666668</v>
      </c>
      <c r="O1043" s="93">
        <v>33015360</v>
      </c>
      <c r="P1043" s="32">
        <v>0.2</v>
      </c>
      <c r="S1043" s="32"/>
      <c r="U1043" s="3"/>
      <c r="V1043" s="3"/>
      <c r="W1043" s="3"/>
      <c r="X1043" s="3"/>
    </row>
    <row r="1044" spans="1:24" s="2" customFormat="1" ht="24" hidden="1" customHeight="1" x14ac:dyDescent="0.2">
      <c r="A1044" s="13">
        <v>1014</v>
      </c>
      <c r="B1044" s="14" t="s">
        <v>713</v>
      </c>
      <c r="C1044" s="14" t="s">
        <v>1162</v>
      </c>
      <c r="D1044" s="14" t="s">
        <v>1209</v>
      </c>
      <c r="E1044" s="15" t="s">
        <v>1210</v>
      </c>
      <c r="F1044" s="13">
        <v>103</v>
      </c>
      <c r="G1044" s="13">
        <v>217</v>
      </c>
      <c r="H1044" s="13">
        <v>320</v>
      </c>
      <c r="I1044" s="11">
        <v>78022560</v>
      </c>
      <c r="J1044" s="11">
        <v>68037760</v>
      </c>
      <c r="K1044" s="11">
        <v>78022560</v>
      </c>
      <c r="L1044" s="11">
        <v>68037760</v>
      </c>
      <c r="M1044" s="11">
        <f t="shared" si="43"/>
        <v>62418048</v>
      </c>
      <c r="N1044" s="11">
        <f t="shared" si="43"/>
        <v>54430208</v>
      </c>
      <c r="O1044" s="93">
        <v>93627072</v>
      </c>
      <c r="P1044" s="32">
        <v>0.2</v>
      </c>
      <c r="S1044" s="32"/>
      <c r="U1044" s="3"/>
      <c r="V1044" s="3"/>
      <c r="W1044" s="3"/>
      <c r="X1044" s="3"/>
    </row>
    <row r="1045" spans="1:24" s="2" customFormat="1" ht="24" hidden="1" customHeight="1" x14ac:dyDescent="0.2">
      <c r="A1045" s="8">
        <v>1015</v>
      </c>
      <c r="B1045" s="9" t="s">
        <v>713</v>
      </c>
      <c r="C1045" s="9" t="s">
        <v>1162</v>
      </c>
      <c r="D1045" s="9" t="s">
        <v>1211</v>
      </c>
      <c r="E1045" s="10" t="s">
        <v>1212</v>
      </c>
      <c r="F1045" s="8">
        <v>149</v>
      </c>
      <c r="G1045" s="8">
        <v>523</v>
      </c>
      <c r="H1045" s="8">
        <v>672</v>
      </c>
      <c r="I1045" s="11">
        <v>156435120</v>
      </c>
      <c r="J1045" s="11">
        <v>128389800</v>
      </c>
      <c r="K1045" s="12">
        <v>156435120</v>
      </c>
      <c r="L1045" s="12">
        <v>128389800</v>
      </c>
      <c r="M1045" s="12">
        <f t="shared" si="43"/>
        <v>125148096</v>
      </c>
      <c r="N1045" s="12">
        <f t="shared" si="43"/>
        <v>102711840</v>
      </c>
      <c r="O1045" s="93">
        <v>187722144</v>
      </c>
      <c r="P1045" s="32">
        <v>0.2</v>
      </c>
      <c r="S1045" s="32"/>
      <c r="U1045" s="3"/>
      <c r="V1045" s="3"/>
      <c r="W1045" s="3"/>
      <c r="X1045" s="3"/>
    </row>
    <row r="1046" spans="1:24" s="2" customFormat="1" ht="24" hidden="1" customHeight="1" x14ac:dyDescent="0.2">
      <c r="A1046" s="13">
        <v>1016</v>
      </c>
      <c r="B1046" s="14" t="s">
        <v>713</v>
      </c>
      <c r="C1046" s="14" t="s">
        <v>1162</v>
      </c>
      <c r="D1046" s="14" t="s">
        <v>1213</v>
      </c>
      <c r="E1046" s="15">
        <v>723120010020001</v>
      </c>
      <c r="F1046" s="13">
        <v>202</v>
      </c>
      <c r="G1046" s="13">
        <v>518</v>
      </c>
      <c r="H1046" s="13">
        <v>720</v>
      </c>
      <c r="I1046" s="11">
        <v>150275200</v>
      </c>
      <c r="J1046" s="11">
        <v>131481333.33333333</v>
      </c>
      <c r="K1046" s="11">
        <v>150275200</v>
      </c>
      <c r="L1046" s="11">
        <v>131481333.33333333</v>
      </c>
      <c r="M1046" s="11">
        <f t="shared" si="43"/>
        <v>120220160</v>
      </c>
      <c r="N1046" s="11">
        <f t="shared" si="43"/>
        <v>105185066.66666667</v>
      </c>
      <c r="O1046" s="93">
        <v>180330240</v>
      </c>
      <c r="P1046" s="32">
        <v>0.2</v>
      </c>
      <c r="S1046" s="32"/>
      <c r="U1046" s="3"/>
      <c r="V1046" s="3"/>
      <c r="W1046" s="3"/>
      <c r="X1046" s="3"/>
    </row>
    <row r="1047" spans="1:24" s="2" customFormat="1" ht="24" hidden="1" customHeight="1" x14ac:dyDescent="0.2">
      <c r="A1047" s="8">
        <v>1017</v>
      </c>
      <c r="B1047" s="9" t="s">
        <v>713</v>
      </c>
      <c r="C1047" s="9" t="s">
        <v>1162</v>
      </c>
      <c r="D1047" s="9" t="s">
        <v>1214</v>
      </c>
      <c r="E1047" s="10">
        <v>741220010010001</v>
      </c>
      <c r="F1047" s="8">
        <v>111</v>
      </c>
      <c r="G1047" s="8">
        <v>369</v>
      </c>
      <c r="H1047" s="8">
        <v>480</v>
      </c>
      <c r="I1047" s="11">
        <v>104056800</v>
      </c>
      <c r="J1047" s="11">
        <v>94857920</v>
      </c>
      <c r="K1047" s="12">
        <v>104056800</v>
      </c>
      <c r="L1047" s="12">
        <v>94857920</v>
      </c>
      <c r="M1047" s="12">
        <f t="shared" si="43"/>
        <v>83245440</v>
      </c>
      <c r="N1047" s="12">
        <f t="shared" si="43"/>
        <v>75886336</v>
      </c>
      <c r="O1047" s="93">
        <v>124868160</v>
      </c>
      <c r="P1047" s="32">
        <v>0.2</v>
      </c>
      <c r="S1047" s="32"/>
      <c r="U1047" s="3"/>
      <c r="V1047" s="3"/>
      <c r="W1047" s="3"/>
      <c r="X1047" s="3"/>
    </row>
    <row r="1048" spans="1:24" s="2" customFormat="1" ht="24" hidden="1" customHeight="1" x14ac:dyDescent="0.2">
      <c r="A1048" s="13">
        <v>1018</v>
      </c>
      <c r="B1048" s="14" t="s">
        <v>713</v>
      </c>
      <c r="C1048" s="14" t="s">
        <v>1162</v>
      </c>
      <c r="D1048" s="14" t="s">
        <v>1215</v>
      </c>
      <c r="E1048" s="15">
        <v>742120010010001</v>
      </c>
      <c r="F1048" s="13">
        <v>26</v>
      </c>
      <c r="G1048" s="13">
        <v>74</v>
      </c>
      <c r="H1048" s="13">
        <v>100</v>
      </c>
      <c r="I1048" s="11">
        <v>22167040</v>
      </c>
      <c r="J1048" s="11">
        <v>20149333.333333332</v>
      </c>
      <c r="K1048" s="11">
        <v>22167040</v>
      </c>
      <c r="L1048" s="11">
        <v>20149333.333333332</v>
      </c>
      <c r="M1048" s="11">
        <f t="shared" si="43"/>
        <v>17733632</v>
      </c>
      <c r="N1048" s="11">
        <f t="shared" si="43"/>
        <v>16119466.666666666</v>
      </c>
      <c r="O1048" s="93">
        <v>26600448</v>
      </c>
      <c r="P1048" s="32">
        <v>0.2</v>
      </c>
      <c r="S1048" s="32"/>
      <c r="U1048" s="3"/>
      <c r="V1048" s="3"/>
      <c r="W1048" s="3"/>
      <c r="X1048" s="3"/>
    </row>
    <row r="1049" spans="1:24" s="2" customFormat="1" ht="24" hidden="1" customHeight="1" x14ac:dyDescent="0.2">
      <c r="A1049" s="8">
        <v>1019</v>
      </c>
      <c r="B1049" s="9" t="s">
        <v>713</v>
      </c>
      <c r="C1049" s="9" t="s">
        <v>1162</v>
      </c>
      <c r="D1049" s="9" t="s">
        <v>1216</v>
      </c>
      <c r="E1049" s="10">
        <v>723120010300002</v>
      </c>
      <c r="F1049" s="8">
        <v>60</v>
      </c>
      <c r="G1049" s="8">
        <v>140</v>
      </c>
      <c r="H1049" s="8">
        <v>200</v>
      </c>
      <c r="I1049" s="11">
        <v>48570480</v>
      </c>
      <c r="J1049" s="11">
        <v>42689640</v>
      </c>
      <c r="K1049" s="12">
        <v>48570480</v>
      </c>
      <c r="L1049" s="12">
        <v>42689640</v>
      </c>
      <c r="M1049" s="12">
        <f t="shared" si="43"/>
        <v>38856384</v>
      </c>
      <c r="N1049" s="12">
        <f t="shared" si="43"/>
        <v>34151712</v>
      </c>
      <c r="O1049" s="93">
        <v>58284576</v>
      </c>
      <c r="P1049" s="32">
        <v>0.2</v>
      </c>
      <c r="S1049" s="32"/>
      <c r="U1049" s="3"/>
      <c r="V1049" s="3"/>
      <c r="W1049" s="3"/>
      <c r="X1049" s="3"/>
    </row>
    <row r="1050" spans="1:24" s="2" customFormat="1" ht="24" hidden="1" customHeight="1" x14ac:dyDescent="0.2">
      <c r="A1050" s="13">
        <v>1020</v>
      </c>
      <c r="B1050" s="14" t="s">
        <v>713</v>
      </c>
      <c r="C1050" s="14" t="s">
        <v>1162</v>
      </c>
      <c r="D1050" s="14" t="s">
        <v>1217</v>
      </c>
      <c r="E1050" s="15">
        <v>723120010310001</v>
      </c>
      <c r="F1050" s="13">
        <v>69</v>
      </c>
      <c r="G1050" s="13">
        <v>211</v>
      </c>
      <c r="H1050" s="13">
        <v>280</v>
      </c>
      <c r="I1050" s="11">
        <v>61598400</v>
      </c>
      <c r="J1050" s="11">
        <v>55995360</v>
      </c>
      <c r="K1050" s="11">
        <v>61598400</v>
      </c>
      <c r="L1050" s="11">
        <v>55995360</v>
      </c>
      <c r="M1050" s="11">
        <f t="shared" si="43"/>
        <v>49278720</v>
      </c>
      <c r="N1050" s="11">
        <f t="shared" si="43"/>
        <v>44796288</v>
      </c>
      <c r="O1050" s="93">
        <v>73918080</v>
      </c>
      <c r="P1050" s="32">
        <v>0.2</v>
      </c>
      <c r="S1050" s="32"/>
      <c r="U1050" s="3"/>
      <c r="V1050" s="3"/>
      <c r="W1050" s="3"/>
      <c r="X1050" s="3"/>
    </row>
    <row r="1051" spans="1:24" s="2" customFormat="1" ht="24" hidden="1" customHeight="1" x14ac:dyDescent="0.2">
      <c r="A1051" s="8">
        <v>1021</v>
      </c>
      <c r="B1051" s="9" t="s">
        <v>713</v>
      </c>
      <c r="C1051" s="9" t="s">
        <v>1162</v>
      </c>
      <c r="D1051" s="9" t="s">
        <v>1218</v>
      </c>
      <c r="E1051" s="10">
        <v>723120010030272</v>
      </c>
      <c r="F1051" s="8">
        <v>15</v>
      </c>
      <c r="G1051" s="8">
        <v>45</v>
      </c>
      <c r="H1051" s="8">
        <v>60</v>
      </c>
      <c r="I1051" s="11">
        <v>13391520</v>
      </c>
      <c r="J1051" s="11">
        <v>12175120</v>
      </c>
      <c r="K1051" s="12">
        <v>13391520</v>
      </c>
      <c r="L1051" s="12">
        <v>12175120</v>
      </c>
      <c r="M1051" s="12">
        <f t="shared" si="43"/>
        <v>10713216</v>
      </c>
      <c r="N1051" s="12">
        <f t="shared" si="43"/>
        <v>9740096</v>
      </c>
      <c r="O1051" s="93">
        <v>16069824</v>
      </c>
      <c r="P1051" s="32">
        <v>0.2</v>
      </c>
      <c r="S1051" s="32"/>
      <c r="U1051" s="3"/>
      <c r="V1051" s="3"/>
      <c r="W1051" s="3"/>
      <c r="X1051" s="3"/>
    </row>
    <row r="1052" spans="1:24" s="2" customFormat="1" ht="24" hidden="1" customHeight="1" x14ac:dyDescent="0.2">
      <c r="A1052" s="13">
        <v>1022</v>
      </c>
      <c r="B1052" s="14" t="s">
        <v>713</v>
      </c>
      <c r="C1052" s="14" t="s">
        <v>1162</v>
      </c>
      <c r="D1052" s="14" t="s">
        <v>1219</v>
      </c>
      <c r="E1052" s="15">
        <v>723120010010051</v>
      </c>
      <c r="F1052" s="13">
        <v>18</v>
      </c>
      <c r="G1052" s="13">
        <v>27</v>
      </c>
      <c r="H1052" s="13">
        <v>45</v>
      </c>
      <c r="I1052" s="11">
        <v>9857920</v>
      </c>
      <c r="J1052" s="11">
        <v>8992773.333333334</v>
      </c>
      <c r="K1052" s="11">
        <v>9857920</v>
      </c>
      <c r="L1052" s="11">
        <v>8992773.333333334</v>
      </c>
      <c r="M1052" s="11">
        <f t="shared" si="43"/>
        <v>7886336</v>
      </c>
      <c r="N1052" s="11">
        <f t="shared" si="43"/>
        <v>7194218.6666666679</v>
      </c>
      <c r="O1052" s="93">
        <v>11829504</v>
      </c>
      <c r="P1052" s="32">
        <v>0.2</v>
      </c>
      <c r="S1052" s="32"/>
      <c r="U1052" s="3"/>
      <c r="V1052" s="3"/>
      <c r="W1052" s="3"/>
      <c r="X1052" s="3"/>
    </row>
    <row r="1053" spans="1:24" s="2" customFormat="1" ht="24" hidden="1" customHeight="1" x14ac:dyDescent="0.2">
      <c r="A1053" s="8">
        <v>1023</v>
      </c>
      <c r="B1053" s="9" t="s">
        <v>713</v>
      </c>
      <c r="C1053" s="9" t="s">
        <v>1162</v>
      </c>
      <c r="D1053" s="9" t="s">
        <v>1220</v>
      </c>
      <c r="E1053" s="10">
        <v>723120010010131</v>
      </c>
      <c r="F1053" s="8">
        <v>9</v>
      </c>
      <c r="G1053" s="8">
        <v>31</v>
      </c>
      <c r="H1053" s="8">
        <v>40</v>
      </c>
      <c r="I1053" s="11">
        <v>8819520</v>
      </c>
      <c r="J1053" s="11">
        <v>8050480</v>
      </c>
      <c r="K1053" s="12">
        <v>8819520</v>
      </c>
      <c r="L1053" s="12">
        <v>8050480</v>
      </c>
      <c r="M1053" s="12">
        <f t="shared" si="43"/>
        <v>7055616</v>
      </c>
      <c r="N1053" s="12">
        <f t="shared" si="43"/>
        <v>6440384</v>
      </c>
      <c r="O1053" s="93">
        <v>10583424</v>
      </c>
      <c r="P1053" s="32">
        <v>0.2</v>
      </c>
      <c r="S1053" s="32"/>
      <c r="U1053" s="3"/>
      <c r="V1053" s="3"/>
      <c r="W1053" s="3"/>
      <c r="X1053" s="3"/>
    </row>
    <row r="1054" spans="1:24" s="2" customFormat="1" ht="24" hidden="1" customHeight="1" x14ac:dyDescent="0.2">
      <c r="A1054" s="13">
        <v>1024</v>
      </c>
      <c r="B1054" s="14" t="s">
        <v>713</v>
      </c>
      <c r="C1054" s="14" t="s">
        <v>1162</v>
      </c>
      <c r="D1054" s="14" t="s">
        <v>1221</v>
      </c>
      <c r="E1054" s="15">
        <v>723120010550001</v>
      </c>
      <c r="F1054" s="13">
        <v>36</v>
      </c>
      <c r="G1054" s="13">
        <v>74</v>
      </c>
      <c r="H1054" s="13">
        <v>110</v>
      </c>
      <c r="I1054" s="11">
        <v>24301760</v>
      </c>
      <c r="J1054" s="11">
        <v>22084506.666666668</v>
      </c>
      <c r="K1054" s="11">
        <v>24301760</v>
      </c>
      <c r="L1054" s="11">
        <v>22084506.666666668</v>
      </c>
      <c r="M1054" s="11">
        <f t="shared" si="43"/>
        <v>19441408</v>
      </c>
      <c r="N1054" s="11">
        <f t="shared" si="43"/>
        <v>17667605.333333336</v>
      </c>
      <c r="O1054" s="93">
        <v>29162112</v>
      </c>
      <c r="P1054" s="32">
        <v>0.2</v>
      </c>
      <c r="S1054" s="32"/>
      <c r="U1054" s="3"/>
      <c r="V1054" s="3"/>
      <c r="W1054" s="3"/>
      <c r="X1054" s="3"/>
    </row>
    <row r="1055" spans="1:24" s="2" customFormat="1" ht="24" hidden="1" customHeight="1" x14ac:dyDescent="0.2">
      <c r="A1055" s="8">
        <v>1025</v>
      </c>
      <c r="B1055" s="9" t="s">
        <v>713</v>
      </c>
      <c r="C1055" s="9" t="s">
        <v>1162</v>
      </c>
      <c r="D1055" s="9" t="s">
        <v>1222</v>
      </c>
      <c r="E1055" s="10">
        <v>723120010560001</v>
      </c>
      <c r="F1055" s="8">
        <v>40</v>
      </c>
      <c r="G1055" s="8">
        <v>56</v>
      </c>
      <c r="H1055" s="8">
        <v>96</v>
      </c>
      <c r="I1055" s="11">
        <v>21188960</v>
      </c>
      <c r="J1055" s="11">
        <v>19211546.666666668</v>
      </c>
      <c r="K1055" s="12">
        <v>21188960</v>
      </c>
      <c r="L1055" s="12">
        <v>19211546.666666668</v>
      </c>
      <c r="M1055" s="12">
        <f t="shared" si="43"/>
        <v>16951168</v>
      </c>
      <c r="N1055" s="12">
        <f t="shared" si="43"/>
        <v>15369237.333333336</v>
      </c>
      <c r="O1055" s="93">
        <v>25426752</v>
      </c>
      <c r="P1055" s="32">
        <v>0.2</v>
      </c>
      <c r="S1055" s="32"/>
      <c r="U1055" s="3"/>
      <c r="V1055" s="3"/>
      <c r="W1055" s="3"/>
      <c r="X1055" s="3"/>
    </row>
    <row r="1056" spans="1:24" s="2" customFormat="1" ht="24" hidden="1" customHeight="1" x14ac:dyDescent="0.2">
      <c r="A1056" s="13">
        <v>1026</v>
      </c>
      <c r="B1056" s="14" t="s">
        <v>713</v>
      </c>
      <c r="C1056" s="14" t="s">
        <v>1162</v>
      </c>
      <c r="D1056" s="14" t="s">
        <v>1223</v>
      </c>
      <c r="E1056" s="15">
        <v>723120010010091</v>
      </c>
      <c r="F1056" s="13">
        <v>27</v>
      </c>
      <c r="G1056" s="13">
        <v>18</v>
      </c>
      <c r="H1056" s="13">
        <v>45</v>
      </c>
      <c r="I1056" s="11">
        <v>11207840</v>
      </c>
      <c r="J1056" s="11">
        <v>10318426.666666666</v>
      </c>
      <c r="K1056" s="11">
        <v>11207840</v>
      </c>
      <c r="L1056" s="11">
        <v>10318426.666666666</v>
      </c>
      <c r="M1056" s="11">
        <f t="shared" ref="M1056:N1119" si="44">K1056*0.8</f>
        <v>8966272</v>
      </c>
      <c r="N1056" s="11">
        <f t="shared" si="44"/>
        <v>8254741.333333333</v>
      </c>
      <c r="O1056" s="93">
        <v>13449408</v>
      </c>
      <c r="P1056" s="32">
        <v>0.2</v>
      </c>
      <c r="S1056" s="32"/>
      <c r="U1056" s="3"/>
      <c r="V1056" s="3"/>
      <c r="W1056" s="3"/>
      <c r="X1056" s="3"/>
    </row>
    <row r="1057" spans="1:24" s="2" customFormat="1" ht="24" hidden="1" customHeight="1" x14ac:dyDescent="0.2">
      <c r="A1057" s="8">
        <v>1027</v>
      </c>
      <c r="B1057" s="9" t="s">
        <v>713</v>
      </c>
      <c r="C1057" s="9" t="s">
        <v>1162</v>
      </c>
      <c r="D1057" s="9" t="s">
        <v>1224</v>
      </c>
      <c r="E1057" s="10" t="s">
        <v>1225</v>
      </c>
      <c r="F1057" s="8">
        <v>125</v>
      </c>
      <c r="G1057" s="8">
        <v>355</v>
      </c>
      <c r="H1057" s="8">
        <v>480</v>
      </c>
      <c r="I1057" s="11">
        <v>109733040</v>
      </c>
      <c r="J1057" s="11">
        <v>90227400</v>
      </c>
      <c r="K1057" s="12">
        <v>109733040</v>
      </c>
      <c r="L1057" s="12">
        <v>90227400</v>
      </c>
      <c r="M1057" s="12">
        <f t="shared" si="44"/>
        <v>87786432</v>
      </c>
      <c r="N1057" s="12">
        <f t="shared" si="44"/>
        <v>72181920</v>
      </c>
      <c r="O1057" s="93">
        <v>131679648</v>
      </c>
      <c r="P1057" s="32">
        <v>0.2</v>
      </c>
      <c r="S1057" s="32"/>
      <c r="U1057" s="3"/>
      <c r="V1057" s="3"/>
      <c r="W1057" s="3"/>
      <c r="X1057" s="3"/>
    </row>
    <row r="1058" spans="1:24" s="2" customFormat="1" ht="24" hidden="1" customHeight="1" x14ac:dyDescent="0.2">
      <c r="A1058" s="13">
        <v>1028</v>
      </c>
      <c r="B1058" s="14" t="s">
        <v>713</v>
      </c>
      <c r="C1058" s="14" t="s">
        <v>1162</v>
      </c>
      <c r="D1058" s="14" t="s">
        <v>1226</v>
      </c>
      <c r="E1058" s="15">
        <v>723120010070001</v>
      </c>
      <c r="F1058" s="13">
        <v>125</v>
      </c>
      <c r="G1058" s="13">
        <v>355</v>
      </c>
      <c r="H1058" s="13">
        <v>480</v>
      </c>
      <c r="I1058" s="11">
        <v>100140960</v>
      </c>
      <c r="J1058" s="11">
        <v>87574000</v>
      </c>
      <c r="K1058" s="11">
        <v>100140960</v>
      </c>
      <c r="L1058" s="11">
        <v>87574000</v>
      </c>
      <c r="M1058" s="11">
        <f t="shared" si="44"/>
        <v>80112768</v>
      </c>
      <c r="N1058" s="11">
        <f t="shared" si="44"/>
        <v>70059200</v>
      </c>
      <c r="O1058" s="93">
        <v>120169152</v>
      </c>
      <c r="P1058" s="32">
        <v>0.2</v>
      </c>
      <c r="S1058" s="32"/>
      <c r="U1058" s="3"/>
      <c r="V1058" s="3"/>
      <c r="W1058" s="3"/>
      <c r="X1058" s="3"/>
    </row>
    <row r="1059" spans="1:24" s="2" customFormat="1" ht="24" hidden="1" customHeight="1" x14ac:dyDescent="0.2">
      <c r="A1059" s="8">
        <v>1029</v>
      </c>
      <c r="B1059" s="9" t="s">
        <v>713</v>
      </c>
      <c r="C1059" s="9" t="s">
        <v>1162</v>
      </c>
      <c r="D1059" s="9" t="s">
        <v>1227</v>
      </c>
      <c r="E1059" s="10">
        <v>741220010190091</v>
      </c>
      <c r="F1059" s="8">
        <v>27</v>
      </c>
      <c r="G1059" s="8">
        <v>18</v>
      </c>
      <c r="H1059" s="8">
        <v>45</v>
      </c>
      <c r="I1059" s="11">
        <v>9931520</v>
      </c>
      <c r="J1059" s="11">
        <v>9001786.666666666</v>
      </c>
      <c r="K1059" s="12">
        <v>9931520</v>
      </c>
      <c r="L1059" s="12">
        <v>9001786.666666666</v>
      </c>
      <c r="M1059" s="12">
        <f t="shared" si="44"/>
        <v>7945216</v>
      </c>
      <c r="N1059" s="12">
        <f t="shared" si="44"/>
        <v>7201429.333333333</v>
      </c>
      <c r="O1059" s="93">
        <v>11917824</v>
      </c>
      <c r="P1059" s="32">
        <v>0.2</v>
      </c>
      <c r="S1059" s="32"/>
      <c r="U1059" s="3"/>
      <c r="V1059" s="3"/>
      <c r="W1059" s="3"/>
      <c r="X1059" s="3"/>
    </row>
    <row r="1060" spans="1:24" s="2" customFormat="1" ht="24" hidden="1" customHeight="1" x14ac:dyDescent="0.2">
      <c r="A1060" s="13">
        <v>1030</v>
      </c>
      <c r="B1060" s="14" t="s">
        <v>713</v>
      </c>
      <c r="C1060" s="14" t="s">
        <v>1162</v>
      </c>
      <c r="D1060" s="14" t="s">
        <v>1228</v>
      </c>
      <c r="E1060" s="15" t="s">
        <v>1229</v>
      </c>
      <c r="F1060" s="13">
        <v>44</v>
      </c>
      <c r="G1060" s="13">
        <v>116</v>
      </c>
      <c r="H1060" s="13">
        <v>160</v>
      </c>
      <c r="I1060" s="11">
        <v>39122640</v>
      </c>
      <c r="J1060" s="11">
        <v>34406520</v>
      </c>
      <c r="K1060" s="11">
        <v>39122640</v>
      </c>
      <c r="L1060" s="11">
        <v>34406520</v>
      </c>
      <c r="M1060" s="11">
        <f t="shared" si="44"/>
        <v>31298112</v>
      </c>
      <c r="N1060" s="11">
        <f t="shared" si="44"/>
        <v>27525216</v>
      </c>
      <c r="O1060" s="93">
        <v>46947168</v>
      </c>
      <c r="P1060" s="32">
        <v>0.2</v>
      </c>
      <c r="S1060" s="32"/>
      <c r="U1060" s="3"/>
      <c r="V1060" s="3"/>
      <c r="W1060" s="3"/>
      <c r="X1060" s="3"/>
    </row>
    <row r="1061" spans="1:24" s="2" customFormat="1" ht="24" hidden="1" customHeight="1" x14ac:dyDescent="0.2">
      <c r="A1061" s="8">
        <v>1031</v>
      </c>
      <c r="B1061" s="9" t="s">
        <v>713</v>
      </c>
      <c r="C1061" s="9" t="s">
        <v>1162</v>
      </c>
      <c r="D1061" s="9" t="s">
        <v>1230</v>
      </c>
      <c r="E1061" s="10">
        <v>723120010110002</v>
      </c>
      <c r="F1061" s="8">
        <v>48</v>
      </c>
      <c r="G1061" s="8">
        <v>84</v>
      </c>
      <c r="H1061" s="8">
        <v>132</v>
      </c>
      <c r="I1061" s="11">
        <v>29092800</v>
      </c>
      <c r="J1061" s="11">
        <v>26070160</v>
      </c>
      <c r="K1061" s="12">
        <v>29092800</v>
      </c>
      <c r="L1061" s="12">
        <v>26070160</v>
      </c>
      <c r="M1061" s="12">
        <f t="shared" si="44"/>
        <v>23274240</v>
      </c>
      <c r="N1061" s="12">
        <f t="shared" si="44"/>
        <v>20856128</v>
      </c>
      <c r="O1061" s="93">
        <v>34911360</v>
      </c>
      <c r="P1061" s="32">
        <v>0.2</v>
      </c>
      <c r="S1061" s="32"/>
      <c r="U1061" s="3"/>
      <c r="V1061" s="3"/>
      <c r="W1061" s="3"/>
      <c r="X1061" s="3"/>
    </row>
    <row r="1062" spans="1:24" s="2" customFormat="1" ht="24" hidden="1" customHeight="1" x14ac:dyDescent="0.2">
      <c r="A1062" s="13">
        <v>1032</v>
      </c>
      <c r="B1062" s="14" t="s">
        <v>713</v>
      </c>
      <c r="C1062" s="14" t="s">
        <v>1162</v>
      </c>
      <c r="D1062" s="14" t="s">
        <v>1231</v>
      </c>
      <c r="E1062" s="15">
        <v>723120010070031</v>
      </c>
      <c r="F1062" s="13">
        <v>20</v>
      </c>
      <c r="G1062" s="13">
        <v>25</v>
      </c>
      <c r="H1062" s="13">
        <v>45</v>
      </c>
      <c r="I1062" s="11">
        <v>10841920</v>
      </c>
      <c r="J1062" s="11">
        <v>9904853.333333334</v>
      </c>
      <c r="K1062" s="11">
        <v>10841920</v>
      </c>
      <c r="L1062" s="11">
        <v>9904853.333333334</v>
      </c>
      <c r="M1062" s="11">
        <f t="shared" si="44"/>
        <v>8673536</v>
      </c>
      <c r="N1062" s="11">
        <f t="shared" si="44"/>
        <v>7923882.6666666679</v>
      </c>
      <c r="O1062" s="93">
        <v>13010304</v>
      </c>
      <c r="P1062" s="32">
        <v>0.2</v>
      </c>
      <c r="S1062" s="32"/>
      <c r="U1062" s="3"/>
      <c r="V1062" s="3"/>
      <c r="W1062" s="3"/>
      <c r="X1062" s="3"/>
    </row>
    <row r="1063" spans="1:24" s="2" customFormat="1" ht="24" hidden="1" customHeight="1" x14ac:dyDescent="0.2">
      <c r="A1063" s="8">
        <v>1033</v>
      </c>
      <c r="B1063" s="9" t="s">
        <v>713</v>
      </c>
      <c r="C1063" s="9" t="s">
        <v>1162</v>
      </c>
      <c r="D1063" s="9" t="s">
        <v>1232</v>
      </c>
      <c r="E1063" s="10">
        <v>723120010020091</v>
      </c>
      <c r="F1063" s="8">
        <v>30</v>
      </c>
      <c r="G1063" s="8">
        <v>60</v>
      </c>
      <c r="H1063" s="8">
        <v>90</v>
      </c>
      <c r="I1063" s="11">
        <v>22527360</v>
      </c>
      <c r="J1063" s="11">
        <v>19911840</v>
      </c>
      <c r="K1063" s="12">
        <v>22527360</v>
      </c>
      <c r="L1063" s="12">
        <v>19911840</v>
      </c>
      <c r="M1063" s="12">
        <f t="shared" si="44"/>
        <v>18021888</v>
      </c>
      <c r="N1063" s="12">
        <f t="shared" si="44"/>
        <v>15929472</v>
      </c>
      <c r="O1063" s="93">
        <v>27032832</v>
      </c>
      <c r="P1063" s="32">
        <v>0.2</v>
      </c>
      <c r="S1063" s="32"/>
      <c r="U1063" s="3"/>
      <c r="V1063" s="3"/>
      <c r="W1063" s="3"/>
      <c r="X1063" s="3"/>
    </row>
    <row r="1064" spans="1:24" s="2" customFormat="1" ht="24" hidden="1" customHeight="1" x14ac:dyDescent="0.2">
      <c r="A1064" s="13">
        <v>1034</v>
      </c>
      <c r="B1064" s="14" t="s">
        <v>713</v>
      </c>
      <c r="C1064" s="14" t="s">
        <v>1162</v>
      </c>
      <c r="D1064" s="14" t="s">
        <v>1233</v>
      </c>
      <c r="E1064" s="15">
        <v>723120010060091</v>
      </c>
      <c r="F1064" s="13">
        <v>4</v>
      </c>
      <c r="G1064" s="13">
        <v>12</v>
      </c>
      <c r="H1064" s="13">
        <v>16</v>
      </c>
      <c r="I1064" s="11">
        <v>3922560</v>
      </c>
      <c r="J1064" s="11">
        <v>3420000</v>
      </c>
      <c r="K1064" s="11">
        <v>3922560</v>
      </c>
      <c r="L1064" s="11">
        <v>3420000</v>
      </c>
      <c r="M1064" s="11">
        <f t="shared" si="44"/>
        <v>3138048</v>
      </c>
      <c r="N1064" s="11">
        <f t="shared" si="44"/>
        <v>2736000</v>
      </c>
      <c r="O1064" s="93">
        <v>4707072</v>
      </c>
      <c r="P1064" s="32">
        <v>0.2</v>
      </c>
      <c r="S1064" s="32"/>
      <c r="U1064" s="3"/>
      <c r="V1064" s="3"/>
      <c r="W1064" s="3"/>
      <c r="X1064" s="3"/>
    </row>
    <row r="1065" spans="1:24" s="2" customFormat="1" ht="24" hidden="1" customHeight="1" x14ac:dyDescent="0.2">
      <c r="A1065" s="8">
        <v>1035</v>
      </c>
      <c r="B1065" s="9" t="s">
        <v>713</v>
      </c>
      <c r="C1065" s="9" t="s">
        <v>1162</v>
      </c>
      <c r="D1065" s="9" t="s">
        <v>1234</v>
      </c>
      <c r="E1065" s="10">
        <v>723120010030091</v>
      </c>
      <c r="F1065" s="8">
        <v>10</v>
      </c>
      <c r="G1065" s="8">
        <v>20</v>
      </c>
      <c r="H1065" s="8">
        <v>30</v>
      </c>
      <c r="I1065" s="11">
        <v>7127680</v>
      </c>
      <c r="J1065" s="11">
        <v>6528533.333333333</v>
      </c>
      <c r="K1065" s="12">
        <v>7127680</v>
      </c>
      <c r="L1065" s="12">
        <v>6528533.333333333</v>
      </c>
      <c r="M1065" s="12">
        <f t="shared" si="44"/>
        <v>5702144</v>
      </c>
      <c r="N1065" s="12">
        <f t="shared" si="44"/>
        <v>5222826.666666667</v>
      </c>
      <c r="O1065" s="93">
        <v>8553216</v>
      </c>
      <c r="P1065" s="32">
        <v>0.2</v>
      </c>
      <c r="S1065" s="32"/>
      <c r="U1065" s="3"/>
      <c r="V1065" s="3"/>
      <c r="W1065" s="3"/>
      <c r="X1065" s="3"/>
    </row>
    <row r="1066" spans="1:24" s="2" customFormat="1" ht="24" hidden="1" customHeight="1" x14ac:dyDescent="0.2">
      <c r="A1066" s="13">
        <v>1036</v>
      </c>
      <c r="B1066" s="14" t="s">
        <v>713</v>
      </c>
      <c r="C1066" s="14" t="s">
        <v>1162</v>
      </c>
      <c r="D1066" s="14" t="s">
        <v>1235</v>
      </c>
      <c r="E1066" s="15">
        <v>723120010030051</v>
      </c>
      <c r="F1066" s="13">
        <v>12</v>
      </c>
      <c r="G1066" s="13">
        <v>18</v>
      </c>
      <c r="H1066" s="13">
        <v>30</v>
      </c>
      <c r="I1066" s="11">
        <v>6612480</v>
      </c>
      <c r="J1066" s="11">
        <v>6016000</v>
      </c>
      <c r="K1066" s="11">
        <v>6612480</v>
      </c>
      <c r="L1066" s="11">
        <v>6016000</v>
      </c>
      <c r="M1066" s="11">
        <f t="shared" si="44"/>
        <v>5289984</v>
      </c>
      <c r="N1066" s="11">
        <f t="shared" si="44"/>
        <v>4812800</v>
      </c>
      <c r="O1066" s="93">
        <v>7934976</v>
      </c>
      <c r="P1066" s="32">
        <v>0.2</v>
      </c>
      <c r="S1066" s="32"/>
      <c r="U1066" s="3"/>
      <c r="V1066" s="3"/>
      <c r="W1066" s="3"/>
      <c r="X1066" s="3"/>
    </row>
    <row r="1067" spans="1:24" s="2" customFormat="1" ht="24" hidden="1" customHeight="1" x14ac:dyDescent="0.2">
      <c r="A1067" s="8">
        <v>1037</v>
      </c>
      <c r="B1067" s="9" t="s">
        <v>713</v>
      </c>
      <c r="C1067" s="9" t="s">
        <v>1162</v>
      </c>
      <c r="D1067" s="9" t="s">
        <v>1236</v>
      </c>
      <c r="E1067" s="10">
        <v>723120010030251</v>
      </c>
      <c r="F1067" s="8">
        <v>10</v>
      </c>
      <c r="G1067" s="8">
        <v>20</v>
      </c>
      <c r="H1067" s="8">
        <v>30</v>
      </c>
      <c r="I1067" s="11">
        <v>6856960</v>
      </c>
      <c r="J1067" s="11">
        <v>6197333.333333333</v>
      </c>
      <c r="K1067" s="12">
        <v>6856960</v>
      </c>
      <c r="L1067" s="12">
        <v>6197333.333333333</v>
      </c>
      <c r="M1067" s="12">
        <f t="shared" si="44"/>
        <v>5485568</v>
      </c>
      <c r="N1067" s="12">
        <f t="shared" si="44"/>
        <v>4957866.666666667</v>
      </c>
      <c r="O1067" s="93">
        <v>8228352</v>
      </c>
      <c r="P1067" s="32">
        <v>0.2</v>
      </c>
      <c r="S1067" s="32"/>
      <c r="U1067" s="3"/>
      <c r="V1067" s="3"/>
      <c r="W1067" s="3"/>
      <c r="X1067" s="3"/>
    </row>
    <row r="1068" spans="1:24" s="2" customFormat="1" ht="24" hidden="1" customHeight="1" x14ac:dyDescent="0.2">
      <c r="A1068" s="13">
        <v>1038</v>
      </c>
      <c r="B1068" s="14" t="s">
        <v>713</v>
      </c>
      <c r="C1068" s="14" t="s">
        <v>1162</v>
      </c>
      <c r="D1068" s="14" t="s">
        <v>1237</v>
      </c>
      <c r="E1068" s="15">
        <v>723120010030061</v>
      </c>
      <c r="F1068" s="13">
        <v>26</v>
      </c>
      <c r="G1068" s="13">
        <v>64</v>
      </c>
      <c r="H1068" s="13">
        <v>90</v>
      </c>
      <c r="I1068" s="11">
        <v>19661760</v>
      </c>
      <c r="J1068" s="11">
        <v>17927520</v>
      </c>
      <c r="K1068" s="11">
        <v>19661760</v>
      </c>
      <c r="L1068" s="11">
        <v>17927520</v>
      </c>
      <c r="M1068" s="11">
        <f t="shared" si="44"/>
        <v>15729408</v>
      </c>
      <c r="N1068" s="11">
        <f t="shared" si="44"/>
        <v>14342016</v>
      </c>
      <c r="O1068" s="93">
        <v>23594112</v>
      </c>
      <c r="P1068" s="32">
        <v>0.2</v>
      </c>
      <c r="S1068" s="32"/>
      <c r="U1068" s="3"/>
      <c r="V1068" s="3"/>
      <c r="W1068" s="3"/>
      <c r="X1068" s="3"/>
    </row>
    <row r="1069" spans="1:24" s="2" customFormat="1" ht="24" hidden="1" customHeight="1" x14ac:dyDescent="0.2">
      <c r="A1069" s="8">
        <v>1039</v>
      </c>
      <c r="B1069" s="9" t="s">
        <v>713</v>
      </c>
      <c r="C1069" s="9" t="s">
        <v>1162</v>
      </c>
      <c r="D1069" s="9" t="s">
        <v>1238</v>
      </c>
      <c r="E1069" s="10">
        <v>723120010370001</v>
      </c>
      <c r="F1069" s="8">
        <v>53</v>
      </c>
      <c r="G1069" s="8">
        <v>100</v>
      </c>
      <c r="H1069" s="8">
        <v>153</v>
      </c>
      <c r="I1069" s="11">
        <v>33596800</v>
      </c>
      <c r="J1069" s="11">
        <v>30663973.333333332</v>
      </c>
      <c r="K1069" s="12">
        <v>33596800</v>
      </c>
      <c r="L1069" s="12">
        <v>30663973.333333332</v>
      </c>
      <c r="M1069" s="12">
        <f t="shared" si="44"/>
        <v>26877440</v>
      </c>
      <c r="N1069" s="12">
        <f t="shared" si="44"/>
        <v>24531178.666666668</v>
      </c>
      <c r="O1069" s="93">
        <v>40316160</v>
      </c>
      <c r="P1069" s="32">
        <v>0.2</v>
      </c>
      <c r="S1069" s="32"/>
      <c r="U1069" s="3"/>
      <c r="V1069" s="3"/>
      <c r="W1069" s="3"/>
      <c r="X1069" s="3"/>
    </row>
    <row r="1070" spans="1:24" s="2" customFormat="1" ht="24" hidden="1" customHeight="1" x14ac:dyDescent="0.2">
      <c r="A1070" s="13">
        <v>1040</v>
      </c>
      <c r="B1070" s="14" t="s">
        <v>713</v>
      </c>
      <c r="C1070" s="14" t="s">
        <v>1162</v>
      </c>
      <c r="D1070" s="14" t="s">
        <v>1239</v>
      </c>
      <c r="E1070" s="15">
        <v>713220010020011</v>
      </c>
      <c r="F1070" s="13">
        <v>38</v>
      </c>
      <c r="G1070" s="13">
        <v>68</v>
      </c>
      <c r="H1070" s="13">
        <v>106</v>
      </c>
      <c r="I1070" s="11">
        <v>23271040</v>
      </c>
      <c r="J1070" s="11">
        <v>21182213.333333332</v>
      </c>
      <c r="K1070" s="11">
        <v>23271040</v>
      </c>
      <c r="L1070" s="11">
        <v>21182213.333333332</v>
      </c>
      <c r="M1070" s="11">
        <f t="shared" si="44"/>
        <v>18616832</v>
      </c>
      <c r="N1070" s="11">
        <f t="shared" si="44"/>
        <v>16945770.666666668</v>
      </c>
      <c r="O1070" s="93">
        <v>27925248</v>
      </c>
      <c r="P1070" s="32">
        <v>0.2</v>
      </c>
      <c r="S1070" s="32"/>
      <c r="U1070" s="3"/>
      <c r="V1070" s="3"/>
      <c r="W1070" s="3"/>
      <c r="X1070" s="3"/>
    </row>
    <row r="1071" spans="1:24" s="2" customFormat="1" ht="24" hidden="1" customHeight="1" x14ac:dyDescent="0.2">
      <c r="A1071" s="8">
        <v>1041</v>
      </c>
      <c r="B1071" s="9" t="s">
        <v>713</v>
      </c>
      <c r="C1071" s="9" t="s">
        <v>1162</v>
      </c>
      <c r="D1071" s="9" t="s">
        <v>1240</v>
      </c>
      <c r="E1071" s="10">
        <v>723120010070041</v>
      </c>
      <c r="F1071" s="8">
        <v>52</v>
      </c>
      <c r="G1071" s="8">
        <v>140</v>
      </c>
      <c r="H1071" s="8">
        <v>192</v>
      </c>
      <c r="I1071" s="11">
        <v>46435440</v>
      </c>
      <c r="J1071" s="11">
        <v>40863400</v>
      </c>
      <c r="K1071" s="12">
        <v>46435440</v>
      </c>
      <c r="L1071" s="12">
        <v>40863400</v>
      </c>
      <c r="M1071" s="12">
        <f t="shared" si="44"/>
        <v>37148352</v>
      </c>
      <c r="N1071" s="12">
        <f t="shared" si="44"/>
        <v>32690720</v>
      </c>
      <c r="O1071" s="93">
        <v>55722528</v>
      </c>
      <c r="P1071" s="32">
        <v>0.2</v>
      </c>
      <c r="S1071" s="32"/>
      <c r="U1071" s="3"/>
      <c r="V1071" s="3"/>
      <c r="W1071" s="3"/>
      <c r="X1071" s="3"/>
    </row>
    <row r="1072" spans="1:24" s="2" customFormat="1" ht="24" hidden="1" customHeight="1" x14ac:dyDescent="0.2">
      <c r="A1072" s="13">
        <v>1042</v>
      </c>
      <c r="B1072" s="14" t="s">
        <v>713</v>
      </c>
      <c r="C1072" s="14" t="s">
        <v>1162</v>
      </c>
      <c r="D1072" s="14" t="s">
        <v>1241</v>
      </c>
      <c r="E1072" s="15" t="s">
        <v>1242</v>
      </c>
      <c r="F1072" s="13">
        <v>147</v>
      </c>
      <c r="G1072" s="13">
        <v>573</v>
      </c>
      <c r="H1072" s="13">
        <v>720</v>
      </c>
      <c r="I1072" s="11">
        <v>175587360</v>
      </c>
      <c r="J1072" s="11">
        <v>154511120</v>
      </c>
      <c r="K1072" s="11">
        <v>175587360</v>
      </c>
      <c r="L1072" s="11">
        <v>154511120</v>
      </c>
      <c r="M1072" s="11">
        <f t="shared" si="44"/>
        <v>140469888</v>
      </c>
      <c r="N1072" s="11">
        <f t="shared" si="44"/>
        <v>123608896</v>
      </c>
      <c r="O1072" s="93">
        <v>210704832</v>
      </c>
      <c r="P1072" s="32">
        <v>0.2</v>
      </c>
      <c r="S1072" s="32"/>
      <c r="U1072" s="3"/>
      <c r="V1072" s="3"/>
      <c r="W1072" s="3"/>
      <c r="X1072" s="3"/>
    </row>
    <row r="1073" spans="1:24" s="2" customFormat="1" ht="24" hidden="1" customHeight="1" x14ac:dyDescent="0.2">
      <c r="A1073" s="8">
        <v>1043</v>
      </c>
      <c r="B1073" s="9" t="s">
        <v>713</v>
      </c>
      <c r="C1073" s="9" t="s">
        <v>1162</v>
      </c>
      <c r="D1073" s="9" t="s">
        <v>1243</v>
      </c>
      <c r="E1073" s="10">
        <v>742120010010011</v>
      </c>
      <c r="F1073" s="8">
        <v>10</v>
      </c>
      <c r="G1073" s="8">
        <v>20</v>
      </c>
      <c r="H1073" s="8">
        <v>30</v>
      </c>
      <c r="I1073" s="11">
        <v>6917440</v>
      </c>
      <c r="J1073" s="11">
        <v>6325013.333333333</v>
      </c>
      <c r="K1073" s="12">
        <v>6917440</v>
      </c>
      <c r="L1073" s="12">
        <v>6325013.333333333</v>
      </c>
      <c r="M1073" s="12">
        <f t="shared" si="44"/>
        <v>5533952</v>
      </c>
      <c r="N1073" s="12">
        <f t="shared" si="44"/>
        <v>5060010.666666667</v>
      </c>
      <c r="O1073" s="93">
        <v>8300928</v>
      </c>
      <c r="P1073" s="32">
        <v>0.2</v>
      </c>
      <c r="S1073" s="32"/>
      <c r="U1073" s="3"/>
      <c r="V1073" s="3"/>
      <c r="W1073" s="3"/>
      <c r="X1073" s="3"/>
    </row>
    <row r="1074" spans="1:24" s="2" customFormat="1" ht="24" hidden="1" customHeight="1" x14ac:dyDescent="0.2">
      <c r="A1074" s="13">
        <v>1044</v>
      </c>
      <c r="B1074" s="14" t="s">
        <v>713</v>
      </c>
      <c r="C1074" s="14" t="s">
        <v>1162</v>
      </c>
      <c r="D1074" s="14" t="s">
        <v>1244</v>
      </c>
      <c r="E1074" s="15">
        <v>723120010060071</v>
      </c>
      <c r="F1074" s="13">
        <v>7</v>
      </c>
      <c r="G1074" s="13">
        <v>25</v>
      </c>
      <c r="H1074" s="13">
        <v>32</v>
      </c>
      <c r="I1074" s="11">
        <v>7974000</v>
      </c>
      <c r="J1074" s="11">
        <v>7006200</v>
      </c>
      <c r="K1074" s="11">
        <v>7974000</v>
      </c>
      <c r="L1074" s="11">
        <v>7006200</v>
      </c>
      <c r="M1074" s="11">
        <f t="shared" si="44"/>
        <v>6379200</v>
      </c>
      <c r="N1074" s="11">
        <f t="shared" si="44"/>
        <v>5604960</v>
      </c>
      <c r="O1074" s="93">
        <v>9568800</v>
      </c>
      <c r="P1074" s="32">
        <v>0.2</v>
      </c>
      <c r="S1074" s="32"/>
      <c r="U1074" s="3"/>
      <c r="V1074" s="3"/>
      <c r="W1074" s="3"/>
      <c r="X1074" s="3"/>
    </row>
    <row r="1075" spans="1:24" s="2" customFormat="1" ht="24" hidden="1" customHeight="1" x14ac:dyDescent="0.2">
      <c r="A1075" s="8">
        <v>1045</v>
      </c>
      <c r="B1075" s="9" t="s">
        <v>713</v>
      </c>
      <c r="C1075" s="9" t="s">
        <v>1245</v>
      </c>
      <c r="D1075" s="9" t="s">
        <v>1246</v>
      </c>
      <c r="E1075" s="10">
        <v>754120210010001</v>
      </c>
      <c r="F1075" s="8">
        <v>48</v>
      </c>
      <c r="G1075" s="8">
        <v>120</v>
      </c>
      <c r="H1075" s="8">
        <v>168</v>
      </c>
      <c r="I1075" s="11">
        <v>44709120</v>
      </c>
      <c r="J1075" s="11">
        <v>39548840</v>
      </c>
      <c r="K1075" s="12">
        <v>44709120</v>
      </c>
      <c r="L1075" s="12">
        <v>39548840</v>
      </c>
      <c r="M1075" s="12">
        <f t="shared" si="44"/>
        <v>35767296</v>
      </c>
      <c r="N1075" s="12">
        <f t="shared" si="44"/>
        <v>31639072</v>
      </c>
      <c r="O1075" s="93">
        <v>53650944</v>
      </c>
      <c r="P1075" s="32">
        <v>0.2</v>
      </c>
      <c r="S1075" s="32"/>
      <c r="U1075" s="3"/>
      <c r="V1075" s="3"/>
      <c r="W1075" s="3"/>
      <c r="X1075" s="3"/>
    </row>
    <row r="1076" spans="1:24" s="2" customFormat="1" ht="24" hidden="1" customHeight="1" x14ac:dyDescent="0.2">
      <c r="A1076" s="13">
        <v>1046</v>
      </c>
      <c r="B1076" s="14" t="s">
        <v>713</v>
      </c>
      <c r="C1076" s="14" t="s">
        <v>1245</v>
      </c>
      <c r="D1076" s="14" t="s">
        <v>1247</v>
      </c>
      <c r="E1076" s="15">
        <v>754120210020001</v>
      </c>
      <c r="F1076" s="13">
        <v>42</v>
      </c>
      <c r="G1076" s="13">
        <v>126</v>
      </c>
      <c r="H1076" s="13">
        <v>168</v>
      </c>
      <c r="I1076" s="11">
        <v>44763120</v>
      </c>
      <c r="J1076" s="11">
        <v>39593840</v>
      </c>
      <c r="K1076" s="11">
        <v>44763120</v>
      </c>
      <c r="L1076" s="11">
        <v>39593840</v>
      </c>
      <c r="M1076" s="11">
        <f t="shared" si="44"/>
        <v>35810496</v>
      </c>
      <c r="N1076" s="11">
        <f t="shared" si="44"/>
        <v>31675072</v>
      </c>
      <c r="O1076" s="93">
        <v>53715744</v>
      </c>
      <c r="P1076" s="32">
        <v>0.2</v>
      </c>
      <c r="S1076" s="32"/>
      <c r="U1076" s="3"/>
      <c r="V1076" s="3"/>
      <c r="W1076" s="3"/>
      <c r="X1076" s="3"/>
    </row>
    <row r="1077" spans="1:24" s="2" customFormat="1" ht="24" hidden="1" customHeight="1" x14ac:dyDescent="0.2">
      <c r="A1077" s="8">
        <v>1047</v>
      </c>
      <c r="B1077" s="9" t="s">
        <v>713</v>
      </c>
      <c r="C1077" s="9" t="s">
        <v>1245</v>
      </c>
      <c r="D1077" s="9" t="s">
        <v>1248</v>
      </c>
      <c r="E1077" s="10">
        <v>754120210030001</v>
      </c>
      <c r="F1077" s="8">
        <v>42</v>
      </c>
      <c r="G1077" s="8">
        <v>166</v>
      </c>
      <c r="H1077" s="8">
        <v>208</v>
      </c>
      <c r="I1077" s="11">
        <v>55508160</v>
      </c>
      <c r="J1077" s="11">
        <v>49241880</v>
      </c>
      <c r="K1077" s="12">
        <v>55508160</v>
      </c>
      <c r="L1077" s="12">
        <v>49241880</v>
      </c>
      <c r="M1077" s="12">
        <f t="shared" si="44"/>
        <v>44406528</v>
      </c>
      <c r="N1077" s="12">
        <f t="shared" si="44"/>
        <v>39393504</v>
      </c>
      <c r="O1077" s="93">
        <v>66609792</v>
      </c>
      <c r="P1077" s="32">
        <v>0.2</v>
      </c>
      <c r="S1077" s="32"/>
      <c r="U1077" s="3"/>
      <c r="V1077" s="3"/>
      <c r="W1077" s="3"/>
      <c r="X1077" s="3"/>
    </row>
    <row r="1078" spans="1:24" s="2" customFormat="1" ht="24" hidden="1" customHeight="1" x14ac:dyDescent="0.2">
      <c r="A1078" s="13">
        <v>1048</v>
      </c>
      <c r="B1078" s="14" t="s">
        <v>713</v>
      </c>
      <c r="C1078" s="14" t="s">
        <v>1249</v>
      </c>
      <c r="D1078" s="14" t="s">
        <v>1250</v>
      </c>
      <c r="E1078" s="15">
        <v>313330400020041</v>
      </c>
      <c r="F1078" s="13">
        <v>16</v>
      </c>
      <c r="G1078" s="13">
        <v>14</v>
      </c>
      <c r="H1078" s="13">
        <v>30</v>
      </c>
      <c r="I1078" s="11">
        <v>8759420</v>
      </c>
      <c r="J1078" s="11">
        <v>7670880</v>
      </c>
      <c r="K1078" s="11">
        <v>8759420</v>
      </c>
      <c r="L1078" s="11">
        <v>7670880</v>
      </c>
      <c r="M1078" s="11">
        <f t="shared" si="44"/>
        <v>7007536</v>
      </c>
      <c r="N1078" s="11">
        <f t="shared" si="44"/>
        <v>6136704</v>
      </c>
      <c r="O1078" s="93">
        <v>10511304</v>
      </c>
      <c r="P1078" s="32">
        <v>0.2</v>
      </c>
      <c r="S1078" s="32"/>
      <c r="U1078" s="3"/>
      <c r="V1078" s="3"/>
      <c r="W1078" s="3"/>
      <c r="X1078" s="3"/>
    </row>
    <row r="1079" spans="1:24" s="2" customFormat="1" ht="24" hidden="1" customHeight="1" x14ac:dyDescent="0.2">
      <c r="A1079" s="8">
        <v>1049</v>
      </c>
      <c r="B1079" s="9" t="s">
        <v>713</v>
      </c>
      <c r="C1079" s="9" t="s">
        <v>1249</v>
      </c>
      <c r="D1079" s="9" t="s">
        <v>1251</v>
      </c>
      <c r="E1079" s="10">
        <v>313330400030091</v>
      </c>
      <c r="F1079" s="8">
        <v>15</v>
      </c>
      <c r="G1079" s="8">
        <v>45</v>
      </c>
      <c r="H1079" s="8">
        <v>60</v>
      </c>
      <c r="I1079" s="11">
        <v>18187100</v>
      </c>
      <c r="J1079" s="11">
        <v>15685200</v>
      </c>
      <c r="K1079" s="12">
        <v>18187100</v>
      </c>
      <c r="L1079" s="12">
        <v>15685200</v>
      </c>
      <c r="M1079" s="12">
        <f t="shared" si="44"/>
        <v>14549680</v>
      </c>
      <c r="N1079" s="12">
        <f t="shared" si="44"/>
        <v>12548160</v>
      </c>
      <c r="O1079" s="93">
        <v>21824520</v>
      </c>
      <c r="P1079" s="32">
        <v>0.2</v>
      </c>
      <c r="S1079" s="32"/>
      <c r="U1079" s="3"/>
      <c r="V1079" s="3"/>
      <c r="W1079" s="3"/>
      <c r="X1079" s="3"/>
    </row>
    <row r="1080" spans="1:24" s="2" customFormat="1" ht="24" hidden="1" customHeight="1" x14ac:dyDescent="0.2">
      <c r="A1080" s="13">
        <v>1050</v>
      </c>
      <c r="B1080" s="14" t="s">
        <v>713</v>
      </c>
      <c r="C1080" s="14" t="s">
        <v>1249</v>
      </c>
      <c r="D1080" s="14" t="s">
        <v>1252</v>
      </c>
      <c r="E1080" s="15">
        <v>214540400010051</v>
      </c>
      <c r="F1080" s="13">
        <v>8</v>
      </c>
      <c r="G1080" s="13">
        <v>8</v>
      </c>
      <c r="H1080" s="13">
        <v>16</v>
      </c>
      <c r="I1080" s="11">
        <v>5725540</v>
      </c>
      <c r="J1080" s="11">
        <v>5068560</v>
      </c>
      <c r="K1080" s="11">
        <v>5725540</v>
      </c>
      <c r="L1080" s="11">
        <v>5068560</v>
      </c>
      <c r="M1080" s="11">
        <f t="shared" si="44"/>
        <v>4580432</v>
      </c>
      <c r="N1080" s="11">
        <f t="shared" si="44"/>
        <v>4054848</v>
      </c>
      <c r="O1080" s="93">
        <v>6870648</v>
      </c>
      <c r="P1080" s="32">
        <v>0.2</v>
      </c>
      <c r="S1080" s="32"/>
      <c r="U1080" s="3"/>
      <c r="V1080" s="3"/>
      <c r="W1080" s="3"/>
      <c r="X1080" s="3"/>
    </row>
    <row r="1081" spans="1:24" s="2" customFormat="1" ht="24" hidden="1" customHeight="1" x14ac:dyDescent="0.2">
      <c r="A1081" s="8">
        <v>1051</v>
      </c>
      <c r="B1081" s="9" t="s">
        <v>713</v>
      </c>
      <c r="C1081" s="9" t="s">
        <v>1249</v>
      </c>
      <c r="D1081" s="9" t="s">
        <v>1253</v>
      </c>
      <c r="E1081" s="10">
        <v>214540400010001</v>
      </c>
      <c r="F1081" s="8">
        <v>104</v>
      </c>
      <c r="G1081" s="8">
        <v>104</v>
      </c>
      <c r="H1081" s="8">
        <v>208</v>
      </c>
      <c r="I1081" s="11">
        <v>72446540</v>
      </c>
      <c r="J1081" s="11">
        <v>64012760</v>
      </c>
      <c r="K1081" s="12">
        <v>72446540</v>
      </c>
      <c r="L1081" s="12">
        <v>64012760</v>
      </c>
      <c r="M1081" s="12">
        <f t="shared" si="44"/>
        <v>57957232</v>
      </c>
      <c r="N1081" s="12">
        <f t="shared" si="44"/>
        <v>51210208</v>
      </c>
      <c r="O1081" s="93">
        <v>86935848</v>
      </c>
      <c r="P1081" s="32">
        <v>0.2</v>
      </c>
      <c r="S1081" s="32"/>
      <c r="U1081" s="3"/>
      <c r="V1081" s="3"/>
      <c r="W1081" s="3"/>
      <c r="X1081" s="3"/>
    </row>
    <row r="1082" spans="1:24" s="2" customFormat="1" ht="24" hidden="1" customHeight="1" x14ac:dyDescent="0.2">
      <c r="A1082" s="13">
        <v>1052</v>
      </c>
      <c r="B1082" s="14" t="s">
        <v>713</v>
      </c>
      <c r="C1082" s="14" t="s">
        <v>1254</v>
      </c>
      <c r="D1082" s="14" t="s">
        <v>1255</v>
      </c>
      <c r="E1082" s="15" t="s">
        <v>1256</v>
      </c>
      <c r="F1082" s="13">
        <v>22</v>
      </c>
      <c r="G1082" s="13">
        <v>269</v>
      </c>
      <c r="H1082" s="13">
        <v>291</v>
      </c>
      <c r="I1082" s="11">
        <v>64042720</v>
      </c>
      <c r="J1082" s="11">
        <v>58157413.333333336</v>
      </c>
      <c r="K1082" s="11">
        <v>64042720</v>
      </c>
      <c r="L1082" s="11">
        <v>58157413.333333336</v>
      </c>
      <c r="M1082" s="11">
        <f t="shared" si="44"/>
        <v>51234176</v>
      </c>
      <c r="N1082" s="11">
        <f t="shared" si="44"/>
        <v>46525930.666666672</v>
      </c>
      <c r="O1082" s="93">
        <v>76851264</v>
      </c>
      <c r="P1082" s="32">
        <v>0.2</v>
      </c>
      <c r="S1082" s="32"/>
      <c r="U1082" s="3"/>
      <c r="V1082" s="3"/>
      <c r="W1082" s="3"/>
      <c r="X1082" s="3"/>
    </row>
    <row r="1083" spans="1:24" s="2" customFormat="1" ht="24" hidden="1" customHeight="1" x14ac:dyDescent="0.2">
      <c r="A1083" s="8">
        <v>1053</v>
      </c>
      <c r="B1083" s="9" t="s">
        <v>713</v>
      </c>
      <c r="C1083" s="9" t="s">
        <v>1254</v>
      </c>
      <c r="D1083" s="9" t="s">
        <v>1257</v>
      </c>
      <c r="E1083" s="10" t="s">
        <v>1258</v>
      </c>
      <c r="F1083" s="8">
        <v>57</v>
      </c>
      <c r="G1083" s="8">
        <v>583</v>
      </c>
      <c r="H1083" s="8">
        <v>640</v>
      </c>
      <c r="I1083" s="11">
        <v>141179040</v>
      </c>
      <c r="J1083" s="11">
        <v>128601680</v>
      </c>
      <c r="K1083" s="12">
        <v>141179040</v>
      </c>
      <c r="L1083" s="12">
        <v>128601680</v>
      </c>
      <c r="M1083" s="12">
        <f t="shared" si="44"/>
        <v>112943232</v>
      </c>
      <c r="N1083" s="12">
        <f t="shared" si="44"/>
        <v>102881344</v>
      </c>
      <c r="O1083" s="93">
        <v>169414848</v>
      </c>
      <c r="P1083" s="32">
        <v>0.2</v>
      </c>
      <c r="S1083" s="32"/>
      <c r="U1083" s="3"/>
      <c r="V1083" s="3"/>
      <c r="W1083" s="3"/>
      <c r="X1083" s="3"/>
    </row>
    <row r="1084" spans="1:24" s="2" customFormat="1" ht="24" hidden="1" customHeight="1" x14ac:dyDescent="0.2">
      <c r="A1084" s="13">
        <v>1054</v>
      </c>
      <c r="B1084" s="14" t="s">
        <v>713</v>
      </c>
      <c r="C1084" s="14" t="s">
        <v>1259</v>
      </c>
      <c r="D1084" s="14" t="s">
        <v>1260</v>
      </c>
      <c r="E1084" s="15">
        <v>731820270010001</v>
      </c>
      <c r="F1084" s="13">
        <v>59</v>
      </c>
      <c r="G1084" s="13">
        <v>206</v>
      </c>
      <c r="H1084" s="13">
        <v>265</v>
      </c>
      <c r="I1084" s="11">
        <v>58468800</v>
      </c>
      <c r="J1084" s="11">
        <v>53311200</v>
      </c>
      <c r="K1084" s="11">
        <v>58468800</v>
      </c>
      <c r="L1084" s="11">
        <v>53311200</v>
      </c>
      <c r="M1084" s="11">
        <f t="shared" si="44"/>
        <v>46775040</v>
      </c>
      <c r="N1084" s="11">
        <f t="shared" si="44"/>
        <v>42648960</v>
      </c>
      <c r="O1084" s="93">
        <v>70162560</v>
      </c>
      <c r="P1084" s="32">
        <v>0.2</v>
      </c>
      <c r="S1084" s="32"/>
      <c r="U1084" s="3"/>
      <c r="V1084" s="3"/>
      <c r="W1084" s="3"/>
      <c r="X1084" s="3"/>
    </row>
    <row r="1085" spans="1:24" s="2" customFormat="1" ht="24" hidden="1" customHeight="1" x14ac:dyDescent="0.2">
      <c r="A1085" s="8">
        <v>1055</v>
      </c>
      <c r="B1085" s="9" t="s">
        <v>713</v>
      </c>
      <c r="C1085" s="9" t="s">
        <v>1259</v>
      </c>
      <c r="D1085" s="9" t="s">
        <v>1261</v>
      </c>
      <c r="E1085" s="10">
        <v>731820270020001</v>
      </c>
      <c r="F1085" s="8">
        <v>66</v>
      </c>
      <c r="G1085" s="8">
        <v>194</v>
      </c>
      <c r="H1085" s="8">
        <v>260</v>
      </c>
      <c r="I1085" s="11">
        <v>57589280</v>
      </c>
      <c r="J1085" s="11">
        <v>52469866.666666664</v>
      </c>
      <c r="K1085" s="12">
        <v>57589280</v>
      </c>
      <c r="L1085" s="12">
        <v>52469866.666666664</v>
      </c>
      <c r="M1085" s="12">
        <f t="shared" si="44"/>
        <v>46071424</v>
      </c>
      <c r="N1085" s="12">
        <f t="shared" si="44"/>
        <v>41975893.333333336</v>
      </c>
      <c r="O1085" s="93">
        <v>69107136</v>
      </c>
      <c r="P1085" s="32">
        <v>0.2</v>
      </c>
      <c r="S1085" s="32"/>
      <c r="U1085" s="3"/>
      <c r="V1085" s="3"/>
      <c r="W1085" s="3"/>
      <c r="X1085" s="3"/>
    </row>
    <row r="1086" spans="1:24" s="2" customFormat="1" ht="24" hidden="1" customHeight="1" x14ac:dyDescent="0.2">
      <c r="A1086" s="13">
        <v>1056</v>
      </c>
      <c r="B1086" s="14" t="s">
        <v>713</v>
      </c>
      <c r="C1086" s="14" t="s">
        <v>1259</v>
      </c>
      <c r="D1086" s="14" t="s">
        <v>1262</v>
      </c>
      <c r="E1086" s="15">
        <v>815220270030001</v>
      </c>
      <c r="F1086" s="13">
        <v>47</v>
      </c>
      <c r="G1086" s="13">
        <v>192</v>
      </c>
      <c r="H1086" s="13">
        <v>239</v>
      </c>
      <c r="I1086" s="11">
        <v>52914720</v>
      </c>
      <c r="J1086" s="11">
        <v>48221120</v>
      </c>
      <c r="K1086" s="11">
        <v>52914720</v>
      </c>
      <c r="L1086" s="11">
        <v>48221120</v>
      </c>
      <c r="M1086" s="11">
        <f t="shared" si="44"/>
        <v>42331776</v>
      </c>
      <c r="N1086" s="11">
        <f t="shared" si="44"/>
        <v>38576896</v>
      </c>
      <c r="O1086" s="93">
        <v>63497664</v>
      </c>
      <c r="P1086" s="32">
        <v>0.2</v>
      </c>
      <c r="S1086" s="32"/>
      <c r="U1086" s="3"/>
      <c r="V1086" s="3"/>
      <c r="W1086" s="3"/>
      <c r="X1086" s="3"/>
    </row>
    <row r="1087" spans="1:24" s="2" customFormat="1" ht="24" hidden="1" customHeight="1" x14ac:dyDescent="0.2">
      <c r="A1087" s="8">
        <v>1057</v>
      </c>
      <c r="B1087" s="9" t="s">
        <v>713</v>
      </c>
      <c r="C1087" s="9" t="s">
        <v>1259</v>
      </c>
      <c r="D1087" s="9" t="s">
        <v>1263</v>
      </c>
      <c r="E1087" s="10">
        <v>732220270010001</v>
      </c>
      <c r="F1087" s="8">
        <v>33</v>
      </c>
      <c r="G1087" s="8">
        <v>102</v>
      </c>
      <c r="H1087" s="8">
        <v>135</v>
      </c>
      <c r="I1087" s="11">
        <v>29947200</v>
      </c>
      <c r="J1087" s="11">
        <v>27269280</v>
      </c>
      <c r="K1087" s="12">
        <v>29947200</v>
      </c>
      <c r="L1087" s="12">
        <v>27269280</v>
      </c>
      <c r="M1087" s="12">
        <f t="shared" si="44"/>
        <v>23957760</v>
      </c>
      <c r="N1087" s="12">
        <f t="shared" si="44"/>
        <v>21815424</v>
      </c>
      <c r="O1087" s="93">
        <v>35936640</v>
      </c>
      <c r="P1087" s="32">
        <v>0.2</v>
      </c>
      <c r="S1087" s="32"/>
      <c r="U1087" s="3"/>
      <c r="V1087" s="3"/>
      <c r="W1087" s="3"/>
      <c r="X1087" s="3"/>
    </row>
    <row r="1088" spans="1:24" s="2" customFormat="1" ht="24" hidden="1" customHeight="1" x14ac:dyDescent="0.2">
      <c r="A1088" s="13">
        <v>1058</v>
      </c>
      <c r="B1088" s="14" t="s">
        <v>713</v>
      </c>
      <c r="C1088" s="14" t="s">
        <v>1259</v>
      </c>
      <c r="D1088" s="14" t="s">
        <v>1264</v>
      </c>
      <c r="E1088" s="15" t="s">
        <v>1265</v>
      </c>
      <c r="F1088" s="13">
        <v>41</v>
      </c>
      <c r="G1088" s="13">
        <v>156</v>
      </c>
      <c r="H1088" s="13">
        <v>197</v>
      </c>
      <c r="I1088" s="11">
        <v>47762640</v>
      </c>
      <c r="J1088" s="11">
        <v>41703960</v>
      </c>
      <c r="K1088" s="11">
        <v>47762640</v>
      </c>
      <c r="L1088" s="11">
        <v>41703960</v>
      </c>
      <c r="M1088" s="11">
        <f t="shared" si="44"/>
        <v>38210112</v>
      </c>
      <c r="N1088" s="11">
        <f t="shared" si="44"/>
        <v>33363168</v>
      </c>
      <c r="O1088" s="93">
        <v>57315168</v>
      </c>
      <c r="P1088" s="32">
        <v>0.2</v>
      </c>
      <c r="S1088" s="32"/>
      <c r="U1088" s="3"/>
      <c r="V1088" s="3"/>
      <c r="W1088" s="3"/>
      <c r="X1088" s="3"/>
    </row>
    <row r="1089" spans="1:24" s="2" customFormat="1" ht="24" hidden="1" customHeight="1" x14ac:dyDescent="0.2">
      <c r="A1089" s="8">
        <v>1059</v>
      </c>
      <c r="B1089" s="9" t="s">
        <v>713</v>
      </c>
      <c r="C1089" s="9" t="s">
        <v>1259</v>
      </c>
      <c r="D1089" s="9" t="s">
        <v>1266</v>
      </c>
      <c r="E1089" s="10">
        <v>732220270050001</v>
      </c>
      <c r="F1089" s="8">
        <v>130</v>
      </c>
      <c r="G1089" s="8">
        <v>270</v>
      </c>
      <c r="H1089" s="8">
        <v>400</v>
      </c>
      <c r="I1089" s="11">
        <v>88110560</v>
      </c>
      <c r="J1089" s="11">
        <v>80595946.666666672</v>
      </c>
      <c r="K1089" s="12">
        <v>88110560</v>
      </c>
      <c r="L1089" s="12">
        <v>80595946.666666672</v>
      </c>
      <c r="M1089" s="12">
        <f t="shared" si="44"/>
        <v>70488448</v>
      </c>
      <c r="N1089" s="12">
        <f t="shared" si="44"/>
        <v>64476757.333333343</v>
      </c>
      <c r="O1089" s="93">
        <v>105732672</v>
      </c>
      <c r="P1089" s="32">
        <v>0.2</v>
      </c>
      <c r="S1089" s="32"/>
      <c r="U1089" s="3"/>
      <c r="V1089" s="3"/>
      <c r="W1089" s="3"/>
      <c r="X1089" s="3"/>
    </row>
    <row r="1090" spans="1:24" s="2" customFormat="1" ht="24" hidden="1" customHeight="1" x14ac:dyDescent="0.2">
      <c r="A1090" s="13">
        <v>1060</v>
      </c>
      <c r="B1090" s="14" t="s">
        <v>713</v>
      </c>
      <c r="C1090" s="14" t="s">
        <v>1259</v>
      </c>
      <c r="D1090" s="14" t="s">
        <v>1267</v>
      </c>
      <c r="E1090" s="15">
        <v>732220270030001</v>
      </c>
      <c r="F1090" s="13">
        <v>34</v>
      </c>
      <c r="G1090" s="13">
        <v>92</v>
      </c>
      <c r="H1090" s="13">
        <v>126</v>
      </c>
      <c r="I1090" s="11">
        <v>27847680</v>
      </c>
      <c r="J1090" s="11">
        <v>25423120</v>
      </c>
      <c r="K1090" s="11">
        <v>27847680</v>
      </c>
      <c r="L1090" s="11">
        <v>25423120</v>
      </c>
      <c r="M1090" s="11">
        <f t="shared" si="44"/>
        <v>22278144</v>
      </c>
      <c r="N1090" s="11">
        <f t="shared" si="44"/>
        <v>20338496</v>
      </c>
      <c r="O1090" s="93">
        <v>33417216</v>
      </c>
      <c r="P1090" s="32">
        <v>0.2</v>
      </c>
      <c r="S1090" s="32"/>
      <c r="U1090" s="3"/>
      <c r="V1090" s="3"/>
      <c r="W1090" s="3"/>
      <c r="X1090" s="3"/>
    </row>
    <row r="1091" spans="1:24" s="2" customFormat="1" ht="24" hidden="1" customHeight="1" x14ac:dyDescent="0.2">
      <c r="A1091" s="8">
        <v>1061</v>
      </c>
      <c r="B1091" s="9" t="s">
        <v>713</v>
      </c>
      <c r="C1091" s="9" t="s">
        <v>1259</v>
      </c>
      <c r="D1091" s="9" t="s">
        <v>1268</v>
      </c>
      <c r="E1091" s="10" t="s">
        <v>1269</v>
      </c>
      <c r="F1091" s="8">
        <v>216</v>
      </c>
      <c r="G1091" s="8">
        <v>384</v>
      </c>
      <c r="H1091" s="8">
        <v>600</v>
      </c>
      <c r="I1091" s="11">
        <v>148365120</v>
      </c>
      <c r="J1091" s="11">
        <v>131866240</v>
      </c>
      <c r="K1091" s="12">
        <v>148365120</v>
      </c>
      <c r="L1091" s="12">
        <v>131866240</v>
      </c>
      <c r="M1091" s="12">
        <f t="shared" si="44"/>
        <v>118692096</v>
      </c>
      <c r="N1091" s="12">
        <f t="shared" si="44"/>
        <v>105492992</v>
      </c>
      <c r="O1091" s="93">
        <v>178038144</v>
      </c>
      <c r="P1091" s="32">
        <v>0.2</v>
      </c>
      <c r="S1091" s="32"/>
      <c r="U1091" s="3"/>
      <c r="V1091" s="3"/>
      <c r="W1091" s="3"/>
      <c r="X1091" s="3"/>
    </row>
    <row r="1092" spans="1:24" s="2" customFormat="1" ht="24" hidden="1" customHeight="1" x14ac:dyDescent="0.2">
      <c r="A1092" s="13">
        <v>1062</v>
      </c>
      <c r="B1092" s="14" t="s">
        <v>713</v>
      </c>
      <c r="C1092" s="14" t="s">
        <v>1270</v>
      </c>
      <c r="D1092" s="14" t="s">
        <v>1271</v>
      </c>
      <c r="E1092" s="15">
        <v>742220350170001</v>
      </c>
      <c r="F1092" s="13">
        <v>128</v>
      </c>
      <c r="G1092" s="13">
        <v>228</v>
      </c>
      <c r="H1092" s="13">
        <v>356</v>
      </c>
      <c r="I1092" s="11">
        <v>79895680</v>
      </c>
      <c r="J1092" s="11">
        <v>73116533.333333328</v>
      </c>
      <c r="K1092" s="11">
        <v>79895680</v>
      </c>
      <c r="L1092" s="11">
        <v>73116533.333333328</v>
      </c>
      <c r="M1092" s="11">
        <f t="shared" si="44"/>
        <v>63916544</v>
      </c>
      <c r="N1092" s="11">
        <f t="shared" si="44"/>
        <v>58493226.666666664</v>
      </c>
      <c r="O1092" s="93">
        <v>95874816</v>
      </c>
      <c r="P1092" s="32">
        <v>0.2</v>
      </c>
      <c r="S1092" s="32"/>
      <c r="U1092" s="3"/>
      <c r="V1092" s="3"/>
      <c r="W1092" s="3"/>
      <c r="X1092" s="3"/>
    </row>
    <row r="1093" spans="1:24" s="2" customFormat="1" ht="24" hidden="1" customHeight="1" x14ac:dyDescent="0.2">
      <c r="A1093" s="8">
        <v>1063</v>
      </c>
      <c r="B1093" s="9" t="s">
        <v>713</v>
      </c>
      <c r="C1093" s="9" t="s">
        <v>1270</v>
      </c>
      <c r="D1093" s="9" t="s">
        <v>1272</v>
      </c>
      <c r="E1093" s="10">
        <v>742220350120001</v>
      </c>
      <c r="F1093" s="8">
        <v>60</v>
      </c>
      <c r="G1093" s="8">
        <v>140</v>
      </c>
      <c r="H1093" s="8">
        <v>200</v>
      </c>
      <c r="I1093" s="11">
        <v>45923520</v>
      </c>
      <c r="J1093" s="11">
        <v>41834960</v>
      </c>
      <c r="K1093" s="12">
        <v>45923520</v>
      </c>
      <c r="L1093" s="12">
        <v>41834960</v>
      </c>
      <c r="M1093" s="12">
        <f t="shared" si="44"/>
        <v>36738816</v>
      </c>
      <c r="N1093" s="12">
        <f t="shared" si="44"/>
        <v>33467968</v>
      </c>
      <c r="O1093" s="93">
        <v>55108224</v>
      </c>
      <c r="P1093" s="32">
        <v>0.2</v>
      </c>
      <c r="S1093" s="32"/>
      <c r="U1093" s="3"/>
      <c r="V1093" s="3"/>
      <c r="W1093" s="3"/>
      <c r="X1093" s="3"/>
    </row>
    <row r="1094" spans="1:24" s="2" customFormat="1" ht="24" hidden="1" customHeight="1" x14ac:dyDescent="0.2">
      <c r="A1094" s="13">
        <v>1064</v>
      </c>
      <c r="B1094" s="14" t="s">
        <v>713</v>
      </c>
      <c r="C1094" s="14" t="s">
        <v>1270</v>
      </c>
      <c r="D1094" s="14" t="s">
        <v>1273</v>
      </c>
      <c r="E1094" s="15">
        <v>742220350270001</v>
      </c>
      <c r="F1094" s="13">
        <v>33</v>
      </c>
      <c r="G1094" s="13">
        <v>71</v>
      </c>
      <c r="H1094" s="13">
        <v>104</v>
      </c>
      <c r="I1094" s="11">
        <v>26142000</v>
      </c>
      <c r="J1094" s="11">
        <v>22986200</v>
      </c>
      <c r="K1094" s="11">
        <v>26142000</v>
      </c>
      <c r="L1094" s="11">
        <v>22986200</v>
      </c>
      <c r="M1094" s="11">
        <f t="shared" si="44"/>
        <v>20913600</v>
      </c>
      <c r="N1094" s="11">
        <f t="shared" si="44"/>
        <v>18388960</v>
      </c>
      <c r="O1094" s="93">
        <v>31370400</v>
      </c>
      <c r="P1094" s="32">
        <v>0.2</v>
      </c>
      <c r="S1094" s="32"/>
      <c r="U1094" s="3"/>
      <c r="V1094" s="3"/>
      <c r="W1094" s="3"/>
      <c r="X1094" s="3"/>
    </row>
    <row r="1095" spans="1:24" s="2" customFormat="1" ht="24" hidden="1" customHeight="1" x14ac:dyDescent="0.2">
      <c r="A1095" s="8">
        <v>1065</v>
      </c>
      <c r="B1095" s="9" t="s">
        <v>713</v>
      </c>
      <c r="C1095" s="9" t="s">
        <v>1270</v>
      </c>
      <c r="D1095" s="9" t="s">
        <v>1274</v>
      </c>
      <c r="E1095" s="10">
        <v>742220350180001</v>
      </c>
      <c r="F1095" s="8">
        <v>73</v>
      </c>
      <c r="G1095" s="8">
        <v>129</v>
      </c>
      <c r="H1095" s="8">
        <v>202</v>
      </c>
      <c r="I1095" s="11">
        <v>45284480</v>
      </c>
      <c r="J1095" s="11">
        <v>40991146.666666664</v>
      </c>
      <c r="K1095" s="12">
        <v>45284480</v>
      </c>
      <c r="L1095" s="12">
        <v>40991146.666666664</v>
      </c>
      <c r="M1095" s="12">
        <f t="shared" si="44"/>
        <v>36227584</v>
      </c>
      <c r="N1095" s="12">
        <f t="shared" si="44"/>
        <v>32792917.333333332</v>
      </c>
      <c r="O1095" s="93">
        <v>54341376</v>
      </c>
      <c r="P1095" s="32">
        <v>0.2</v>
      </c>
      <c r="S1095" s="32"/>
      <c r="U1095" s="3"/>
      <c r="V1095" s="3"/>
      <c r="W1095" s="3"/>
      <c r="X1095" s="3"/>
    </row>
    <row r="1096" spans="1:24" s="2" customFormat="1" ht="24" hidden="1" customHeight="1" x14ac:dyDescent="0.2">
      <c r="A1096" s="13">
        <v>1066</v>
      </c>
      <c r="B1096" s="14" t="s">
        <v>713</v>
      </c>
      <c r="C1096" s="14" t="s">
        <v>1270</v>
      </c>
      <c r="D1096" s="14" t="s">
        <v>1275</v>
      </c>
      <c r="E1096" s="15">
        <v>742220350080001</v>
      </c>
      <c r="F1096" s="13">
        <v>66</v>
      </c>
      <c r="G1096" s="13">
        <v>104</v>
      </c>
      <c r="H1096" s="13">
        <v>170</v>
      </c>
      <c r="I1096" s="11">
        <v>38543680</v>
      </c>
      <c r="J1096" s="11">
        <v>35091093.333333336</v>
      </c>
      <c r="K1096" s="11">
        <v>38543680</v>
      </c>
      <c r="L1096" s="11">
        <v>35091093.333333336</v>
      </c>
      <c r="M1096" s="11">
        <f t="shared" si="44"/>
        <v>30834944</v>
      </c>
      <c r="N1096" s="11">
        <f t="shared" si="44"/>
        <v>28072874.666666672</v>
      </c>
      <c r="O1096" s="93">
        <v>46252416</v>
      </c>
      <c r="P1096" s="32">
        <v>0.2</v>
      </c>
      <c r="S1096" s="32"/>
      <c r="U1096" s="3"/>
      <c r="V1096" s="3"/>
      <c r="W1096" s="3"/>
      <c r="X1096" s="3"/>
    </row>
    <row r="1097" spans="1:24" s="2" customFormat="1" ht="24" hidden="1" customHeight="1" x14ac:dyDescent="0.2">
      <c r="A1097" s="8">
        <v>1067</v>
      </c>
      <c r="B1097" s="9" t="s">
        <v>713</v>
      </c>
      <c r="C1097" s="9" t="s">
        <v>1270</v>
      </c>
      <c r="D1097" s="9" t="s">
        <v>1276</v>
      </c>
      <c r="E1097" s="10">
        <v>742220350200001</v>
      </c>
      <c r="F1097" s="8">
        <v>68</v>
      </c>
      <c r="G1097" s="8">
        <v>115</v>
      </c>
      <c r="H1097" s="8">
        <v>183</v>
      </c>
      <c r="I1097" s="11">
        <v>41067040</v>
      </c>
      <c r="J1097" s="11">
        <v>37593493.333333336</v>
      </c>
      <c r="K1097" s="12">
        <v>41067040</v>
      </c>
      <c r="L1097" s="12">
        <v>37593493.333333336</v>
      </c>
      <c r="M1097" s="12">
        <f t="shared" si="44"/>
        <v>32853632</v>
      </c>
      <c r="N1097" s="12">
        <f t="shared" si="44"/>
        <v>30074794.666666672</v>
      </c>
      <c r="O1097" s="93">
        <v>49280448</v>
      </c>
      <c r="P1097" s="32">
        <v>0.2</v>
      </c>
      <c r="S1097" s="32"/>
      <c r="U1097" s="3"/>
      <c r="V1097" s="3"/>
      <c r="W1097" s="3"/>
      <c r="X1097" s="3"/>
    </row>
    <row r="1098" spans="1:24" s="2" customFormat="1" ht="24" hidden="1" customHeight="1" x14ac:dyDescent="0.2">
      <c r="A1098" s="13">
        <v>1068</v>
      </c>
      <c r="B1098" s="14" t="s">
        <v>713</v>
      </c>
      <c r="C1098" s="14" t="s">
        <v>1277</v>
      </c>
      <c r="D1098" s="14" t="s">
        <v>1278</v>
      </c>
      <c r="E1098" s="15">
        <v>215140070050091</v>
      </c>
      <c r="F1098" s="13">
        <v>58</v>
      </c>
      <c r="G1098" s="13">
        <v>92</v>
      </c>
      <c r="H1098" s="13">
        <v>150</v>
      </c>
      <c r="I1098" s="11">
        <v>52573720</v>
      </c>
      <c r="J1098" s="11">
        <v>46370240</v>
      </c>
      <c r="K1098" s="11">
        <v>52573720</v>
      </c>
      <c r="L1098" s="11">
        <v>46370240</v>
      </c>
      <c r="M1098" s="11">
        <f t="shared" si="44"/>
        <v>42058976</v>
      </c>
      <c r="N1098" s="11">
        <f t="shared" si="44"/>
        <v>37096192</v>
      </c>
      <c r="O1098" s="93">
        <v>63088464</v>
      </c>
      <c r="P1098" s="32">
        <v>0.2</v>
      </c>
      <c r="S1098" s="32"/>
      <c r="U1098" s="3"/>
      <c r="V1098" s="3"/>
      <c r="W1098" s="3"/>
      <c r="X1098" s="3"/>
    </row>
    <row r="1099" spans="1:24" s="2" customFormat="1" ht="24" hidden="1" customHeight="1" x14ac:dyDescent="0.2">
      <c r="A1099" s="8">
        <v>1069</v>
      </c>
      <c r="B1099" s="9" t="s">
        <v>713</v>
      </c>
      <c r="C1099" s="9" t="s">
        <v>1277</v>
      </c>
      <c r="D1099" s="9" t="s">
        <v>1279</v>
      </c>
      <c r="E1099" s="10">
        <v>313130070080001</v>
      </c>
      <c r="F1099" s="8">
        <v>33</v>
      </c>
      <c r="G1099" s="8">
        <v>75</v>
      </c>
      <c r="H1099" s="8">
        <v>108</v>
      </c>
      <c r="I1099" s="11">
        <v>33039260</v>
      </c>
      <c r="J1099" s="11">
        <v>28938960</v>
      </c>
      <c r="K1099" s="12">
        <v>33039260</v>
      </c>
      <c r="L1099" s="12">
        <v>28938960</v>
      </c>
      <c r="M1099" s="12">
        <f t="shared" si="44"/>
        <v>26431408</v>
      </c>
      <c r="N1099" s="12">
        <f t="shared" si="44"/>
        <v>23151168</v>
      </c>
      <c r="O1099" s="93">
        <v>39647112</v>
      </c>
      <c r="P1099" s="32">
        <v>0.2</v>
      </c>
      <c r="S1099" s="32"/>
      <c r="U1099" s="3"/>
      <c r="V1099" s="3"/>
      <c r="W1099" s="3"/>
      <c r="X1099" s="3"/>
    </row>
    <row r="1100" spans="1:24" s="2" customFormat="1" ht="24" hidden="1" customHeight="1" x14ac:dyDescent="0.2">
      <c r="A1100" s="13">
        <v>1070</v>
      </c>
      <c r="B1100" s="14" t="s">
        <v>713</v>
      </c>
      <c r="C1100" s="14" t="s">
        <v>1277</v>
      </c>
      <c r="D1100" s="14" t="s">
        <v>1280</v>
      </c>
      <c r="E1100" s="15">
        <v>215140070010001</v>
      </c>
      <c r="F1100" s="13">
        <v>89</v>
      </c>
      <c r="G1100" s="13">
        <v>213</v>
      </c>
      <c r="H1100" s="13">
        <v>302</v>
      </c>
      <c r="I1100" s="11">
        <v>103859380</v>
      </c>
      <c r="J1100" s="11">
        <v>91651560</v>
      </c>
      <c r="K1100" s="11">
        <v>103859380</v>
      </c>
      <c r="L1100" s="11">
        <v>91651560</v>
      </c>
      <c r="M1100" s="11">
        <f t="shared" si="44"/>
        <v>83087504</v>
      </c>
      <c r="N1100" s="11">
        <f t="shared" si="44"/>
        <v>73321248</v>
      </c>
      <c r="O1100" s="93">
        <v>124631256</v>
      </c>
      <c r="P1100" s="32">
        <v>0.2</v>
      </c>
      <c r="S1100" s="32"/>
      <c r="U1100" s="3"/>
      <c r="V1100" s="3"/>
      <c r="W1100" s="3"/>
      <c r="X1100" s="3"/>
    </row>
    <row r="1101" spans="1:24" s="2" customFormat="1" ht="24" hidden="1" customHeight="1" x14ac:dyDescent="0.2">
      <c r="A1101" s="8">
        <v>1071</v>
      </c>
      <c r="B1101" s="9" t="s">
        <v>713</v>
      </c>
      <c r="C1101" s="9" t="s">
        <v>1277</v>
      </c>
      <c r="D1101" s="9" t="s">
        <v>1281</v>
      </c>
      <c r="E1101" s="10">
        <v>215140070050001</v>
      </c>
      <c r="F1101" s="8">
        <v>87</v>
      </c>
      <c r="G1101" s="8">
        <v>233</v>
      </c>
      <c r="H1101" s="8">
        <v>320</v>
      </c>
      <c r="I1101" s="11">
        <v>109828120</v>
      </c>
      <c r="J1101" s="11">
        <v>97207040</v>
      </c>
      <c r="K1101" s="12">
        <v>109828120</v>
      </c>
      <c r="L1101" s="12">
        <v>97207040</v>
      </c>
      <c r="M1101" s="12">
        <f t="shared" si="44"/>
        <v>87862496</v>
      </c>
      <c r="N1101" s="12">
        <f t="shared" si="44"/>
        <v>77765632</v>
      </c>
      <c r="O1101" s="93">
        <v>131793744</v>
      </c>
      <c r="P1101" s="32">
        <v>0.2</v>
      </c>
      <c r="S1101" s="32"/>
      <c r="U1101" s="3"/>
      <c r="V1101" s="3"/>
      <c r="W1101" s="3"/>
      <c r="X1101" s="3"/>
    </row>
    <row r="1102" spans="1:24" s="2" customFormat="1" ht="24" hidden="1" customHeight="1" x14ac:dyDescent="0.2">
      <c r="A1102" s="13">
        <v>1072</v>
      </c>
      <c r="B1102" s="14" t="s">
        <v>713</v>
      </c>
      <c r="C1102" s="14" t="s">
        <v>1277</v>
      </c>
      <c r="D1102" s="14" t="s">
        <v>1282</v>
      </c>
      <c r="E1102" s="15">
        <v>215140070010021</v>
      </c>
      <c r="F1102" s="13">
        <v>17</v>
      </c>
      <c r="G1102" s="13">
        <v>43</v>
      </c>
      <c r="H1102" s="13">
        <v>60</v>
      </c>
      <c r="I1102" s="11">
        <v>20976480</v>
      </c>
      <c r="J1102" s="11">
        <v>18456480</v>
      </c>
      <c r="K1102" s="11">
        <v>20976480</v>
      </c>
      <c r="L1102" s="11">
        <v>18456480</v>
      </c>
      <c r="M1102" s="11">
        <f t="shared" si="44"/>
        <v>16781184</v>
      </c>
      <c r="N1102" s="11">
        <f t="shared" si="44"/>
        <v>14765184</v>
      </c>
      <c r="O1102" s="93">
        <v>25171776</v>
      </c>
      <c r="P1102" s="32">
        <v>0.2</v>
      </c>
      <c r="S1102" s="32"/>
      <c r="U1102" s="3"/>
      <c r="V1102" s="3"/>
      <c r="W1102" s="3"/>
      <c r="X1102" s="3"/>
    </row>
    <row r="1103" spans="1:24" s="2" customFormat="1" ht="24" hidden="1" customHeight="1" x14ac:dyDescent="0.2">
      <c r="A1103" s="8">
        <v>1073</v>
      </c>
      <c r="B1103" s="9" t="s">
        <v>713</v>
      </c>
      <c r="C1103" s="9" t="s">
        <v>1277</v>
      </c>
      <c r="D1103" s="9" t="s">
        <v>1283</v>
      </c>
      <c r="E1103" s="10">
        <v>215140070010011</v>
      </c>
      <c r="F1103" s="8">
        <v>48</v>
      </c>
      <c r="G1103" s="8">
        <v>92</v>
      </c>
      <c r="H1103" s="8">
        <v>140</v>
      </c>
      <c r="I1103" s="11">
        <v>48998680</v>
      </c>
      <c r="J1103" s="11">
        <v>43310400</v>
      </c>
      <c r="K1103" s="12">
        <v>48998680</v>
      </c>
      <c r="L1103" s="12">
        <v>43310400</v>
      </c>
      <c r="M1103" s="12">
        <f t="shared" si="44"/>
        <v>39198944</v>
      </c>
      <c r="N1103" s="12">
        <f t="shared" si="44"/>
        <v>34648320</v>
      </c>
      <c r="O1103" s="93">
        <v>58798416</v>
      </c>
      <c r="P1103" s="32">
        <v>0.2</v>
      </c>
      <c r="S1103" s="32"/>
      <c r="U1103" s="3"/>
      <c r="V1103" s="3"/>
      <c r="W1103" s="3"/>
      <c r="X1103" s="3"/>
    </row>
    <row r="1104" spans="1:24" s="2" customFormat="1" ht="24" hidden="1" customHeight="1" x14ac:dyDescent="0.2">
      <c r="A1104" s="13">
        <v>1074</v>
      </c>
      <c r="B1104" s="14" t="s">
        <v>713</v>
      </c>
      <c r="C1104" s="14" t="s">
        <v>1277</v>
      </c>
      <c r="D1104" s="14" t="s">
        <v>1284</v>
      </c>
      <c r="E1104" s="15">
        <v>313130070010011</v>
      </c>
      <c r="F1104" s="13">
        <v>26</v>
      </c>
      <c r="G1104" s="13">
        <v>74</v>
      </c>
      <c r="H1104" s="13">
        <v>100</v>
      </c>
      <c r="I1104" s="11">
        <v>30708200</v>
      </c>
      <c r="J1104" s="11">
        <v>26475360</v>
      </c>
      <c r="K1104" s="11">
        <v>30708200</v>
      </c>
      <c r="L1104" s="11">
        <v>26475360</v>
      </c>
      <c r="M1104" s="11">
        <f t="shared" si="44"/>
        <v>24566560</v>
      </c>
      <c r="N1104" s="11">
        <f t="shared" si="44"/>
        <v>21180288</v>
      </c>
      <c r="O1104" s="93">
        <v>36849840</v>
      </c>
      <c r="P1104" s="32">
        <v>0.2</v>
      </c>
      <c r="S1104" s="32"/>
      <c r="U1104" s="3"/>
      <c r="V1104" s="3"/>
      <c r="W1104" s="3"/>
      <c r="X1104" s="3"/>
    </row>
    <row r="1105" spans="1:24" s="2" customFormat="1" ht="24" hidden="1" customHeight="1" x14ac:dyDescent="0.2">
      <c r="A1105" s="8">
        <v>1075</v>
      </c>
      <c r="B1105" s="9" t="s">
        <v>713</v>
      </c>
      <c r="C1105" s="9" t="s">
        <v>1285</v>
      </c>
      <c r="D1105" s="9" t="s">
        <v>1286</v>
      </c>
      <c r="E1105" s="10">
        <v>311130950000021</v>
      </c>
      <c r="F1105" s="8">
        <v>22</v>
      </c>
      <c r="G1105" s="8">
        <v>54</v>
      </c>
      <c r="H1105" s="8">
        <v>76</v>
      </c>
      <c r="I1105" s="11">
        <v>23040100</v>
      </c>
      <c r="J1105" s="11">
        <v>20537280</v>
      </c>
      <c r="K1105" s="12">
        <v>23040100</v>
      </c>
      <c r="L1105" s="12">
        <v>20537280</v>
      </c>
      <c r="M1105" s="12">
        <f t="shared" si="44"/>
        <v>18432080</v>
      </c>
      <c r="N1105" s="12">
        <f t="shared" si="44"/>
        <v>16429824</v>
      </c>
      <c r="O1105" s="93">
        <v>27648120</v>
      </c>
      <c r="P1105" s="32">
        <v>0.2</v>
      </c>
      <c r="S1105" s="32"/>
      <c r="U1105" s="3"/>
      <c r="V1105" s="3"/>
      <c r="W1105" s="3"/>
      <c r="X1105" s="3"/>
    </row>
    <row r="1106" spans="1:24" s="2" customFormat="1" ht="24" hidden="1" customHeight="1" x14ac:dyDescent="0.2">
      <c r="A1106" s="13">
        <v>1076</v>
      </c>
      <c r="B1106" s="14" t="s">
        <v>713</v>
      </c>
      <c r="C1106" s="14" t="s">
        <v>1285</v>
      </c>
      <c r="D1106" s="14" t="s">
        <v>1287</v>
      </c>
      <c r="E1106" s="15">
        <v>314230950000011</v>
      </c>
      <c r="F1106" s="13">
        <v>16</v>
      </c>
      <c r="G1106" s="13">
        <v>22</v>
      </c>
      <c r="H1106" s="13">
        <v>38</v>
      </c>
      <c r="I1106" s="11">
        <v>11280860</v>
      </c>
      <c r="J1106" s="11">
        <v>9888000</v>
      </c>
      <c r="K1106" s="11">
        <v>11280860</v>
      </c>
      <c r="L1106" s="11">
        <v>9888000</v>
      </c>
      <c r="M1106" s="11">
        <f t="shared" si="44"/>
        <v>9024688</v>
      </c>
      <c r="N1106" s="11">
        <f t="shared" si="44"/>
        <v>7910400</v>
      </c>
      <c r="O1106" s="93">
        <v>13537032</v>
      </c>
      <c r="P1106" s="32">
        <v>0.2</v>
      </c>
      <c r="S1106" s="32"/>
      <c r="U1106" s="3"/>
      <c r="V1106" s="3"/>
      <c r="W1106" s="3"/>
      <c r="X1106" s="3"/>
    </row>
    <row r="1107" spans="1:24" s="2" customFormat="1" ht="24" hidden="1" customHeight="1" x14ac:dyDescent="0.2">
      <c r="A1107" s="8">
        <v>1077</v>
      </c>
      <c r="B1107" s="9" t="s">
        <v>713</v>
      </c>
      <c r="C1107" s="9" t="s">
        <v>1285</v>
      </c>
      <c r="D1107" s="9" t="s">
        <v>1288</v>
      </c>
      <c r="E1107" s="10">
        <v>311130950000061</v>
      </c>
      <c r="F1107" s="8">
        <v>36</v>
      </c>
      <c r="G1107" s="8">
        <v>82</v>
      </c>
      <c r="H1107" s="8">
        <v>118</v>
      </c>
      <c r="I1107" s="11">
        <v>34993340</v>
      </c>
      <c r="J1107" s="11">
        <v>30569040</v>
      </c>
      <c r="K1107" s="12">
        <v>34993340</v>
      </c>
      <c r="L1107" s="12">
        <v>30569040</v>
      </c>
      <c r="M1107" s="12">
        <f t="shared" si="44"/>
        <v>27994672</v>
      </c>
      <c r="N1107" s="12">
        <f t="shared" si="44"/>
        <v>24455232</v>
      </c>
      <c r="O1107" s="93">
        <v>41992008</v>
      </c>
      <c r="P1107" s="32">
        <v>0.2</v>
      </c>
      <c r="S1107" s="32"/>
      <c r="U1107" s="3"/>
      <c r="V1107" s="3"/>
      <c r="W1107" s="3"/>
      <c r="X1107" s="3"/>
    </row>
    <row r="1108" spans="1:24" s="2" customFormat="1" ht="24" hidden="1" customHeight="1" x14ac:dyDescent="0.2">
      <c r="A1108" s="13">
        <v>1078</v>
      </c>
      <c r="B1108" s="14" t="s">
        <v>713</v>
      </c>
      <c r="C1108" s="14" t="s">
        <v>1285</v>
      </c>
      <c r="D1108" s="14" t="s">
        <v>1289</v>
      </c>
      <c r="E1108" s="15">
        <v>311130950000071</v>
      </c>
      <c r="F1108" s="13">
        <v>36</v>
      </c>
      <c r="G1108" s="13">
        <v>82</v>
      </c>
      <c r="H1108" s="13">
        <v>118</v>
      </c>
      <c r="I1108" s="11">
        <v>34993340</v>
      </c>
      <c r="J1108" s="11">
        <v>30569040</v>
      </c>
      <c r="K1108" s="11">
        <v>34993340</v>
      </c>
      <c r="L1108" s="11">
        <v>30569040</v>
      </c>
      <c r="M1108" s="11">
        <f t="shared" si="44"/>
        <v>27994672</v>
      </c>
      <c r="N1108" s="11">
        <f t="shared" si="44"/>
        <v>24455232</v>
      </c>
      <c r="O1108" s="93">
        <v>41992008</v>
      </c>
      <c r="P1108" s="32">
        <v>0.2</v>
      </c>
      <c r="S1108" s="32"/>
      <c r="U1108" s="3"/>
      <c r="V1108" s="3"/>
      <c r="W1108" s="3"/>
      <c r="X1108" s="3"/>
    </row>
    <row r="1109" spans="1:24" s="2" customFormat="1" ht="24" hidden="1" customHeight="1" x14ac:dyDescent="0.2">
      <c r="A1109" s="8">
        <v>1079</v>
      </c>
      <c r="B1109" s="9" t="s">
        <v>713</v>
      </c>
      <c r="C1109" s="9" t="s">
        <v>1290</v>
      </c>
      <c r="D1109" s="9" t="s">
        <v>1291</v>
      </c>
      <c r="E1109" s="10">
        <v>313930310100001</v>
      </c>
      <c r="F1109" s="8">
        <v>130</v>
      </c>
      <c r="G1109" s="8">
        <v>70</v>
      </c>
      <c r="H1109" s="8">
        <v>200</v>
      </c>
      <c r="I1109" s="11">
        <v>55008960</v>
      </c>
      <c r="J1109" s="11">
        <v>49863040</v>
      </c>
      <c r="K1109" s="12">
        <v>55008960</v>
      </c>
      <c r="L1109" s="12">
        <v>49863040</v>
      </c>
      <c r="M1109" s="12">
        <f t="shared" si="44"/>
        <v>44007168</v>
      </c>
      <c r="N1109" s="12">
        <f t="shared" si="44"/>
        <v>39890432</v>
      </c>
      <c r="O1109" s="93">
        <v>66010752</v>
      </c>
      <c r="P1109" s="32">
        <v>0.2</v>
      </c>
      <c r="S1109" s="32"/>
      <c r="U1109" s="3"/>
      <c r="V1109" s="3"/>
      <c r="W1109" s="3"/>
      <c r="X1109" s="3"/>
    </row>
    <row r="1110" spans="1:24" s="2" customFormat="1" ht="24" hidden="1" customHeight="1" x14ac:dyDescent="0.2">
      <c r="A1110" s="13">
        <v>1080</v>
      </c>
      <c r="B1110" s="14" t="s">
        <v>713</v>
      </c>
      <c r="C1110" s="14" t="s">
        <v>1290</v>
      </c>
      <c r="D1110" s="14" t="s">
        <v>1292</v>
      </c>
      <c r="E1110" s="15">
        <v>313930310050001</v>
      </c>
      <c r="F1110" s="13">
        <v>172</v>
      </c>
      <c r="G1110" s="13">
        <v>339</v>
      </c>
      <c r="H1110" s="13">
        <v>511</v>
      </c>
      <c r="I1110" s="11">
        <v>134477626.66666666</v>
      </c>
      <c r="J1110" s="11">
        <v>122528160</v>
      </c>
      <c r="K1110" s="11">
        <v>134477626.66666666</v>
      </c>
      <c r="L1110" s="11">
        <v>122528160</v>
      </c>
      <c r="M1110" s="11">
        <f t="shared" si="44"/>
        <v>107582101.33333333</v>
      </c>
      <c r="N1110" s="11">
        <f t="shared" si="44"/>
        <v>98022528</v>
      </c>
      <c r="O1110" s="93">
        <v>161373152</v>
      </c>
      <c r="P1110" s="32">
        <v>0.2</v>
      </c>
      <c r="S1110" s="32"/>
      <c r="U1110" s="3"/>
      <c r="V1110" s="3"/>
      <c r="W1110" s="3"/>
      <c r="X1110" s="3"/>
    </row>
    <row r="1111" spans="1:24" s="2" customFormat="1" ht="24" hidden="1" customHeight="1" x14ac:dyDescent="0.2">
      <c r="A1111" s="8">
        <v>1081</v>
      </c>
      <c r="B1111" s="9" t="s">
        <v>713</v>
      </c>
      <c r="C1111" s="9" t="s">
        <v>1290</v>
      </c>
      <c r="D1111" s="9" t="s">
        <v>1293</v>
      </c>
      <c r="E1111" s="10">
        <v>313930310110001</v>
      </c>
      <c r="F1111" s="8">
        <v>84</v>
      </c>
      <c r="G1111" s="8">
        <v>252</v>
      </c>
      <c r="H1111" s="8">
        <v>336</v>
      </c>
      <c r="I1111" s="11">
        <v>89215746.666666672</v>
      </c>
      <c r="J1111" s="11">
        <v>81357440</v>
      </c>
      <c r="K1111" s="12">
        <v>89215746.666666672</v>
      </c>
      <c r="L1111" s="12">
        <v>81357440</v>
      </c>
      <c r="M1111" s="12">
        <f t="shared" si="44"/>
        <v>71372597.333333343</v>
      </c>
      <c r="N1111" s="12">
        <f t="shared" si="44"/>
        <v>65085952</v>
      </c>
      <c r="O1111" s="93">
        <v>107058896</v>
      </c>
      <c r="P1111" s="32">
        <v>0.2</v>
      </c>
      <c r="S1111" s="32"/>
      <c r="U1111" s="3"/>
      <c r="V1111" s="3"/>
      <c r="W1111" s="3"/>
      <c r="X1111" s="3"/>
    </row>
    <row r="1112" spans="1:24" s="2" customFormat="1" ht="24" hidden="1" customHeight="1" x14ac:dyDescent="0.2">
      <c r="A1112" s="13">
        <v>1082</v>
      </c>
      <c r="B1112" s="14" t="s">
        <v>713</v>
      </c>
      <c r="C1112" s="14" t="s">
        <v>1290</v>
      </c>
      <c r="D1112" s="14" t="s">
        <v>1294</v>
      </c>
      <c r="E1112" s="15">
        <v>313930310070001</v>
      </c>
      <c r="F1112" s="13">
        <v>84</v>
      </c>
      <c r="G1112" s="13">
        <v>252</v>
      </c>
      <c r="H1112" s="13">
        <v>336</v>
      </c>
      <c r="I1112" s="11">
        <v>89094786.666666672</v>
      </c>
      <c r="J1112" s="11">
        <v>81357440</v>
      </c>
      <c r="K1112" s="11">
        <v>89094786.666666672</v>
      </c>
      <c r="L1112" s="11">
        <v>81357440</v>
      </c>
      <c r="M1112" s="11">
        <f t="shared" si="44"/>
        <v>71275829.333333343</v>
      </c>
      <c r="N1112" s="11">
        <f t="shared" si="44"/>
        <v>65085952</v>
      </c>
      <c r="O1112" s="93">
        <v>106913744</v>
      </c>
      <c r="P1112" s="32">
        <v>0.2</v>
      </c>
      <c r="S1112" s="32"/>
      <c r="U1112" s="3"/>
      <c r="V1112" s="3"/>
      <c r="W1112" s="3"/>
      <c r="X1112" s="3"/>
    </row>
    <row r="1113" spans="1:24" s="2" customFormat="1" ht="24" hidden="1" customHeight="1" x14ac:dyDescent="0.2">
      <c r="A1113" s="8">
        <v>1083</v>
      </c>
      <c r="B1113" s="9" t="s">
        <v>713</v>
      </c>
      <c r="C1113" s="9" t="s">
        <v>1290</v>
      </c>
      <c r="D1113" s="9" t="s">
        <v>1295</v>
      </c>
      <c r="E1113" s="10">
        <v>313930310040061</v>
      </c>
      <c r="F1113" s="8">
        <v>20</v>
      </c>
      <c r="G1113" s="8">
        <v>60</v>
      </c>
      <c r="H1113" s="8">
        <v>80</v>
      </c>
      <c r="I1113" s="11">
        <v>23967560</v>
      </c>
      <c r="J1113" s="11">
        <v>21118560</v>
      </c>
      <c r="K1113" s="12">
        <v>23967560</v>
      </c>
      <c r="L1113" s="12">
        <v>21118560</v>
      </c>
      <c r="M1113" s="12">
        <f t="shared" si="44"/>
        <v>19174048</v>
      </c>
      <c r="N1113" s="12">
        <f t="shared" si="44"/>
        <v>16894848</v>
      </c>
      <c r="O1113" s="93">
        <v>28761072</v>
      </c>
      <c r="P1113" s="32">
        <v>0.2</v>
      </c>
      <c r="S1113" s="32"/>
      <c r="U1113" s="3"/>
      <c r="V1113" s="3"/>
      <c r="W1113" s="3"/>
      <c r="X1113" s="3"/>
    </row>
    <row r="1114" spans="1:24" s="2" customFormat="1" ht="24" hidden="1" customHeight="1" x14ac:dyDescent="0.2">
      <c r="A1114" s="13">
        <v>1084</v>
      </c>
      <c r="B1114" s="14" t="s">
        <v>713</v>
      </c>
      <c r="C1114" s="14" t="s">
        <v>1290</v>
      </c>
      <c r="D1114" s="14" t="s">
        <v>1296</v>
      </c>
      <c r="E1114" s="15">
        <v>311530310010021</v>
      </c>
      <c r="F1114" s="13">
        <v>33</v>
      </c>
      <c r="G1114" s="13">
        <v>57</v>
      </c>
      <c r="H1114" s="13">
        <v>90</v>
      </c>
      <c r="I1114" s="11">
        <v>24115813.333333332</v>
      </c>
      <c r="J1114" s="11">
        <v>21911680</v>
      </c>
      <c r="K1114" s="11">
        <v>24115813.333333332</v>
      </c>
      <c r="L1114" s="11">
        <v>21911680</v>
      </c>
      <c r="M1114" s="11">
        <f t="shared" si="44"/>
        <v>19292650.666666668</v>
      </c>
      <c r="N1114" s="11">
        <f t="shared" si="44"/>
        <v>17529344</v>
      </c>
      <c r="O1114" s="93">
        <v>28938976</v>
      </c>
      <c r="P1114" s="32">
        <v>0.2</v>
      </c>
      <c r="S1114" s="32"/>
      <c r="U1114" s="3"/>
      <c r="V1114" s="3"/>
      <c r="W1114" s="3"/>
      <c r="X1114" s="3"/>
    </row>
    <row r="1115" spans="1:24" s="2" customFormat="1" ht="24" hidden="1" customHeight="1" x14ac:dyDescent="0.2">
      <c r="A1115" s="8">
        <v>1085</v>
      </c>
      <c r="B1115" s="9" t="s">
        <v>713</v>
      </c>
      <c r="C1115" s="9" t="s">
        <v>1290</v>
      </c>
      <c r="D1115" s="9" t="s">
        <v>1297</v>
      </c>
      <c r="E1115" s="10">
        <v>313930310040021</v>
      </c>
      <c r="F1115" s="8">
        <v>20</v>
      </c>
      <c r="G1115" s="8">
        <v>60</v>
      </c>
      <c r="H1115" s="8">
        <v>80</v>
      </c>
      <c r="I1115" s="11">
        <v>24028040</v>
      </c>
      <c r="J1115" s="11">
        <v>21088320</v>
      </c>
      <c r="K1115" s="12">
        <v>24028040</v>
      </c>
      <c r="L1115" s="12">
        <v>21088320</v>
      </c>
      <c r="M1115" s="12">
        <f t="shared" si="44"/>
        <v>19222432</v>
      </c>
      <c r="N1115" s="12">
        <f t="shared" si="44"/>
        <v>16870656</v>
      </c>
      <c r="O1115" s="93">
        <v>28833648</v>
      </c>
      <c r="P1115" s="32">
        <v>0.2</v>
      </c>
      <c r="S1115" s="32"/>
      <c r="U1115" s="3"/>
      <c r="V1115" s="3"/>
      <c r="W1115" s="3"/>
      <c r="X1115" s="3"/>
    </row>
    <row r="1116" spans="1:24" s="2" customFormat="1" ht="24" hidden="1" customHeight="1" x14ac:dyDescent="0.2">
      <c r="A1116" s="13">
        <v>1086</v>
      </c>
      <c r="B1116" s="14" t="s">
        <v>713</v>
      </c>
      <c r="C1116" s="14" t="s">
        <v>1290</v>
      </c>
      <c r="D1116" s="14" t="s">
        <v>1298</v>
      </c>
      <c r="E1116" s="15">
        <v>313930310040031</v>
      </c>
      <c r="F1116" s="13">
        <v>16</v>
      </c>
      <c r="G1116" s="13">
        <v>48</v>
      </c>
      <c r="H1116" s="13">
        <v>64</v>
      </c>
      <c r="I1116" s="11">
        <v>19226680</v>
      </c>
      <c r="J1116" s="11">
        <v>16948080</v>
      </c>
      <c r="K1116" s="11">
        <v>19226680</v>
      </c>
      <c r="L1116" s="11">
        <v>16948080</v>
      </c>
      <c r="M1116" s="11">
        <f t="shared" si="44"/>
        <v>15381344</v>
      </c>
      <c r="N1116" s="11">
        <f t="shared" si="44"/>
        <v>13558464</v>
      </c>
      <c r="O1116" s="93">
        <v>23072016</v>
      </c>
      <c r="P1116" s="32">
        <v>0.2</v>
      </c>
      <c r="S1116" s="32"/>
      <c r="U1116" s="3"/>
      <c r="V1116" s="3"/>
      <c r="W1116" s="3"/>
      <c r="X1116" s="3"/>
    </row>
    <row r="1117" spans="1:24" s="2" customFormat="1" ht="24" hidden="1" customHeight="1" x14ac:dyDescent="0.2">
      <c r="A1117" s="8">
        <v>1087</v>
      </c>
      <c r="B1117" s="9" t="s">
        <v>713</v>
      </c>
      <c r="C1117" s="9" t="s">
        <v>1290</v>
      </c>
      <c r="D1117" s="9" t="s">
        <v>1299</v>
      </c>
      <c r="E1117" s="10">
        <v>313930310110011</v>
      </c>
      <c r="F1117" s="8">
        <v>16</v>
      </c>
      <c r="G1117" s="8">
        <v>48</v>
      </c>
      <c r="H1117" s="8">
        <v>64</v>
      </c>
      <c r="I1117" s="11">
        <v>17677786.666666668</v>
      </c>
      <c r="J1117" s="11">
        <v>16125120</v>
      </c>
      <c r="K1117" s="12">
        <v>17677786.666666668</v>
      </c>
      <c r="L1117" s="12">
        <v>16125120</v>
      </c>
      <c r="M1117" s="12">
        <f t="shared" si="44"/>
        <v>14142229.333333336</v>
      </c>
      <c r="N1117" s="12">
        <f t="shared" si="44"/>
        <v>12900096</v>
      </c>
      <c r="O1117" s="93">
        <v>21213344</v>
      </c>
      <c r="P1117" s="32">
        <v>0.2</v>
      </c>
      <c r="S1117" s="32"/>
      <c r="U1117" s="3"/>
      <c r="V1117" s="3"/>
      <c r="W1117" s="3"/>
      <c r="X1117" s="3"/>
    </row>
    <row r="1118" spans="1:24" s="2" customFormat="1" ht="24" hidden="1" customHeight="1" x14ac:dyDescent="0.2">
      <c r="A1118" s="13">
        <v>1088</v>
      </c>
      <c r="B1118" s="14" t="s">
        <v>713</v>
      </c>
      <c r="C1118" s="14" t="s">
        <v>1290</v>
      </c>
      <c r="D1118" s="14" t="s">
        <v>1300</v>
      </c>
      <c r="E1118" s="15">
        <v>311530310010001</v>
      </c>
      <c r="F1118" s="13">
        <v>142</v>
      </c>
      <c r="G1118" s="13">
        <v>268</v>
      </c>
      <c r="H1118" s="13">
        <v>410</v>
      </c>
      <c r="I1118" s="11">
        <v>107052960</v>
      </c>
      <c r="J1118" s="11">
        <v>97606720</v>
      </c>
      <c r="K1118" s="11">
        <v>107052960</v>
      </c>
      <c r="L1118" s="11">
        <v>97606720</v>
      </c>
      <c r="M1118" s="11">
        <f t="shared" si="44"/>
        <v>85642368</v>
      </c>
      <c r="N1118" s="11">
        <f t="shared" si="44"/>
        <v>78085376</v>
      </c>
      <c r="O1118" s="93">
        <v>128463552</v>
      </c>
      <c r="P1118" s="32">
        <v>0.2</v>
      </c>
      <c r="S1118" s="32"/>
      <c r="U1118" s="3"/>
      <c r="V1118" s="3"/>
      <c r="W1118" s="3"/>
      <c r="X1118" s="3"/>
    </row>
    <row r="1119" spans="1:24" s="2" customFormat="1" ht="24" hidden="1" customHeight="1" x14ac:dyDescent="0.2">
      <c r="A1119" s="8">
        <v>1089</v>
      </c>
      <c r="B1119" s="9" t="s">
        <v>713</v>
      </c>
      <c r="C1119" s="9" t="s">
        <v>1290</v>
      </c>
      <c r="D1119" s="9" t="s">
        <v>1301</v>
      </c>
      <c r="E1119" s="10" t="s">
        <v>1302</v>
      </c>
      <c r="F1119" s="8">
        <v>490</v>
      </c>
      <c r="G1119" s="8">
        <v>1050</v>
      </c>
      <c r="H1119" s="8">
        <v>1540</v>
      </c>
      <c r="I1119" s="11">
        <v>373199040</v>
      </c>
      <c r="J1119" s="11">
        <v>329124720</v>
      </c>
      <c r="K1119" s="12">
        <v>373199040</v>
      </c>
      <c r="L1119" s="12">
        <v>329124720</v>
      </c>
      <c r="M1119" s="12">
        <f t="shared" si="44"/>
        <v>298559232</v>
      </c>
      <c r="N1119" s="12">
        <f t="shared" si="44"/>
        <v>263299776</v>
      </c>
      <c r="O1119" s="93">
        <v>447838848</v>
      </c>
      <c r="P1119" s="32">
        <v>0.2</v>
      </c>
      <c r="S1119" s="32"/>
      <c r="U1119" s="3"/>
      <c r="V1119" s="3"/>
      <c r="W1119" s="3"/>
      <c r="X1119" s="3"/>
    </row>
    <row r="1120" spans="1:24" s="2" customFormat="1" ht="24" hidden="1" customHeight="1" x14ac:dyDescent="0.2">
      <c r="A1120" s="13">
        <v>1090</v>
      </c>
      <c r="B1120" s="14" t="s">
        <v>713</v>
      </c>
      <c r="C1120" s="14" t="s">
        <v>1290</v>
      </c>
      <c r="D1120" s="14" t="s">
        <v>1303</v>
      </c>
      <c r="E1120" s="15">
        <v>731120310010001</v>
      </c>
      <c r="F1120" s="13">
        <v>167</v>
      </c>
      <c r="G1120" s="13">
        <v>508</v>
      </c>
      <c r="H1120" s="13">
        <v>675</v>
      </c>
      <c r="I1120" s="11">
        <v>151569760</v>
      </c>
      <c r="J1120" s="11">
        <v>137717813.33333334</v>
      </c>
      <c r="K1120" s="11">
        <v>151569760</v>
      </c>
      <c r="L1120" s="11">
        <v>137717813.33333334</v>
      </c>
      <c r="M1120" s="11">
        <f t="shared" ref="M1120:N1183" si="45">K1120*0.8</f>
        <v>121255808</v>
      </c>
      <c r="N1120" s="11">
        <f t="shared" si="45"/>
        <v>110174250.66666669</v>
      </c>
      <c r="O1120" s="93">
        <v>181883712</v>
      </c>
      <c r="P1120" s="32">
        <v>0.2</v>
      </c>
      <c r="S1120" s="32"/>
      <c r="U1120" s="3"/>
      <c r="V1120" s="3"/>
      <c r="W1120" s="3"/>
      <c r="X1120" s="3"/>
    </row>
    <row r="1121" spans="1:24" s="2" customFormat="1" ht="24" hidden="1" customHeight="1" x14ac:dyDescent="0.2">
      <c r="A1121" s="8">
        <v>1091</v>
      </c>
      <c r="B1121" s="9" t="s">
        <v>713</v>
      </c>
      <c r="C1121" s="9" t="s">
        <v>1290</v>
      </c>
      <c r="D1121" s="9" t="s">
        <v>1304</v>
      </c>
      <c r="E1121" s="10">
        <v>311430310040001</v>
      </c>
      <c r="F1121" s="8">
        <v>90</v>
      </c>
      <c r="G1121" s="8">
        <v>210</v>
      </c>
      <c r="H1121" s="8">
        <v>300</v>
      </c>
      <c r="I1121" s="11">
        <v>78330720</v>
      </c>
      <c r="J1121" s="11">
        <v>71202880</v>
      </c>
      <c r="K1121" s="12">
        <v>78330720</v>
      </c>
      <c r="L1121" s="12">
        <v>71202880</v>
      </c>
      <c r="M1121" s="12">
        <f t="shared" si="45"/>
        <v>62664576</v>
      </c>
      <c r="N1121" s="12">
        <f t="shared" si="45"/>
        <v>56962304</v>
      </c>
      <c r="O1121" s="93">
        <v>93996864</v>
      </c>
      <c r="P1121" s="32">
        <v>0.2</v>
      </c>
      <c r="S1121" s="32"/>
      <c r="U1121" s="3"/>
      <c r="V1121" s="3"/>
      <c r="W1121" s="3"/>
      <c r="X1121" s="3"/>
    </row>
    <row r="1122" spans="1:24" s="2" customFormat="1" ht="24" hidden="1" customHeight="1" x14ac:dyDescent="0.2">
      <c r="A1122" s="13">
        <v>1092</v>
      </c>
      <c r="B1122" s="14" t="s">
        <v>713</v>
      </c>
      <c r="C1122" s="14" t="s">
        <v>1290</v>
      </c>
      <c r="D1122" s="14" t="s">
        <v>1305</v>
      </c>
      <c r="E1122" s="15">
        <v>311430310050001</v>
      </c>
      <c r="F1122" s="13">
        <v>140</v>
      </c>
      <c r="G1122" s="13">
        <v>132</v>
      </c>
      <c r="H1122" s="13">
        <v>272</v>
      </c>
      <c r="I1122" s="11">
        <v>69777946.666666672</v>
      </c>
      <c r="J1122" s="11">
        <v>63762240</v>
      </c>
      <c r="K1122" s="11">
        <v>69777946.666666672</v>
      </c>
      <c r="L1122" s="11">
        <v>63762240</v>
      </c>
      <c r="M1122" s="11">
        <f t="shared" si="45"/>
        <v>55822357.333333343</v>
      </c>
      <c r="N1122" s="11">
        <f t="shared" si="45"/>
        <v>51009792</v>
      </c>
      <c r="O1122" s="93">
        <v>83733536</v>
      </c>
      <c r="P1122" s="32">
        <v>0.2</v>
      </c>
      <c r="S1122" s="32"/>
      <c r="U1122" s="3"/>
      <c r="V1122" s="3"/>
      <c r="W1122" s="3"/>
      <c r="X1122" s="3"/>
    </row>
    <row r="1123" spans="1:24" s="2" customFormat="1" ht="24" hidden="1" customHeight="1" x14ac:dyDescent="0.2">
      <c r="A1123" s="8">
        <v>1093</v>
      </c>
      <c r="B1123" s="9" t="s">
        <v>713</v>
      </c>
      <c r="C1123" s="9" t="s">
        <v>1290</v>
      </c>
      <c r="D1123" s="9" t="s">
        <v>1306</v>
      </c>
      <c r="E1123" s="10">
        <v>311430310050022</v>
      </c>
      <c r="F1123" s="8">
        <v>25</v>
      </c>
      <c r="G1123" s="8">
        <v>45</v>
      </c>
      <c r="H1123" s="8">
        <v>70</v>
      </c>
      <c r="I1123" s="11">
        <v>18725346.666666668</v>
      </c>
      <c r="J1123" s="11">
        <v>17118880</v>
      </c>
      <c r="K1123" s="12">
        <v>18725346.666666668</v>
      </c>
      <c r="L1123" s="12">
        <v>17118880</v>
      </c>
      <c r="M1123" s="12">
        <f t="shared" si="45"/>
        <v>14980277.333333336</v>
      </c>
      <c r="N1123" s="12">
        <f t="shared" si="45"/>
        <v>13695104</v>
      </c>
      <c r="O1123" s="93">
        <v>22470416</v>
      </c>
      <c r="P1123" s="32">
        <v>0.2</v>
      </c>
      <c r="S1123" s="32"/>
      <c r="U1123" s="3"/>
      <c r="V1123" s="3"/>
      <c r="W1123" s="3"/>
      <c r="X1123" s="3"/>
    </row>
    <row r="1124" spans="1:24" s="2" customFormat="1" ht="24" hidden="1" customHeight="1" x14ac:dyDescent="0.2">
      <c r="A1124" s="13">
        <v>1094</v>
      </c>
      <c r="B1124" s="14" t="s">
        <v>713</v>
      </c>
      <c r="C1124" s="14" t="s">
        <v>1290</v>
      </c>
      <c r="D1124" s="14" t="s">
        <v>1307</v>
      </c>
      <c r="E1124" s="15">
        <v>311430310050011</v>
      </c>
      <c r="F1124" s="13">
        <v>15</v>
      </c>
      <c r="G1124" s="13">
        <v>45</v>
      </c>
      <c r="H1124" s="13">
        <v>60</v>
      </c>
      <c r="I1124" s="11">
        <v>16038173.333333334</v>
      </c>
      <c r="J1124" s="11">
        <v>14551680</v>
      </c>
      <c r="K1124" s="11">
        <v>16038173.333333334</v>
      </c>
      <c r="L1124" s="11">
        <v>14551680</v>
      </c>
      <c r="M1124" s="11">
        <f t="shared" si="45"/>
        <v>12830538.666666668</v>
      </c>
      <c r="N1124" s="11">
        <f t="shared" si="45"/>
        <v>11641344</v>
      </c>
      <c r="O1124" s="93">
        <v>19245808</v>
      </c>
      <c r="P1124" s="32">
        <v>0.2</v>
      </c>
      <c r="S1124" s="32"/>
      <c r="U1124" s="3"/>
      <c r="V1124" s="3"/>
      <c r="W1124" s="3"/>
      <c r="X1124" s="3"/>
    </row>
    <row r="1125" spans="1:24" s="2" customFormat="1" ht="24" hidden="1" customHeight="1" x14ac:dyDescent="0.2">
      <c r="A1125" s="8">
        <v>1095</v>
      </c>
      <c r="B1125" s="9" t="s">
        <v>713</v>
      </c>
      <c r="C1125" s="9" t="s">
        <v>1290</v>
      </c>
      <c r="D1125" s="9" t="s">
        <v>1308</v>
      </c>
      <c r="E1125" s="10">
        <v>313930310080001</v>
      </c>
      <c r="F1125" s="8">
        <v>50</v>
      </c>
      <c r="G1125" s="8">
        <v>98</v>
      </c>
      <c r="H1125" s="8">
        <v>148</v>
      </c>
      <c r="I1125" s="11">
        <v>38555520</v>
      </c>
      <c r="J1125" s="11">
        <v>35038240</v>
      </c>
      <c r="K1125" s="12">
        <v>38555520</v>
      </c>
      <c r="L1125" s="12">
        <v>35038240</v>
      </c>
      <c r="M1125" s="12">
        <f t="shared" si="45"/>
        <v>30844416</v>
      </c>
      <c r="N1125" s="12">
        <f t="shared" si="45"/>
        <v>28030592</v>
      </c>
      <c r="O1125" s="93">
        <v>46266624</v>
      </c>
      <c r="P1125" s="32">
        <v>0.2</v>
      </c>
      <c r="S1125" s="32"/>
      <c r="U1125" s="3"/>
      <c r="V1125" s="3"/>
      <c r="W1125" s="3"/>
      <c r="X1125" s="3"/>
    </row>
    <row r="1126" spans="1:24" s="2" customFormat="1" ht="24" hidden="1" customHeight="1" x14ac:dyDescent="0.2">
      <c r="A1126" s="13">
        <v>1096</v>
      </c>
      <c r="B1126" s="14" t="s">
        <v>713</v>
      </c>
      <c r="C1126" s="14" t="s">
        <v>1290</v>
      </c>
      <c r="D1126" s="14" t="s">
        <v>1309</v>
      </c>
      <c r="E1126" s="15">
        <v>313930310010011</v>
      </c>
      <c r="F1126" s="13">
        <v>15</v>
      </c>
      <c r="G1126" s="13">
        <v>45</v>
      </c>
      <c r="H1126" s="13">
        <v>60</v>
      </c>
      <c r="I1126" s="11">
        <v>16112573.333333334</v>
      </c>
      <c r="J1126" s="11">
        <v>14760480</v>
      </c>
      <c r="K1126" s="11">
        <v>16112573.333333334</v>
      </c>
      <c r="L1126" s="11">
        <v>14760480</v>
      </c>
      <c r="M1126" s="11">
        <f t="shared" si="45"/>
        <v>12890058.666666668</v>
      </c>
      <c r="N1126" s="11">
        <f t="shared" si="45"/>
        <v>11808384</v>
      </c>
      <c r="O1126" s="93">
        <v>19335088</v>
      </c>
      <c r="P1126" s="32">
        <v>0.2</v>
      </c>
      <c r="S1126" s="32"/>
      <c r="U1126" s="3"/>
      <c r="V1126" s="3"/>
      <c r="W1126" s="3"/>
      <c r="X1126" s="3"/>
    </row>
    <row r="1127" spans="1:24" s="2" customFormat="1" ht="24" hidden="1" customHeight="1" x14ac:dyDescent="0.2">
      <c r="A1127" s="8">
        <v>1097</v>
      </c>
      <c r="B1127" s="9" t="s">
        <v>713</v>
      </c>
      <c r="C1127" s="9" t="s">
        <v>1290</v>
      </c>
      <c r="D1127" s="9" t="s">
        <v>1310</v>
      </c>
      <c r="E1127" s="10">
        <v>313930310050241</v>
      </c>
      <c r="F1127" s="8">
        <v>15</v>
      </c>
      <c r="G1127" s="8">
        <v>45</v>
      </c>
      <c r="H1127" s="8">
        <v>60</v>
      </c>
      <c r="I1127" s="11">
        <v>16327613.333333334</v>
      </c>
      <c r="J1127" s="11">
        <v>14760480</v>
      </c>
      <c r="K1127" s="12">
        <v>16327613.333333334</v>
      </c>
      <c r="L1127" s="12">
        <v>14760480</v>
      </c>
      <c r="M1127" s="12">
        <f t="shared" si="45"/>
        <v>13062090.666666668</v>
      </c>
      <c r="N1127" s="12">
        <f t="shared" si="45"/>
        <v>11808384</v>
      </c>
      <c r="O1127" s="93">
        <v>19593136</v>
      </c>
      <c r="P1127" s="32">
        <v>0.2</v>
      </c>
      <c r="S1127" s="32"/>
      <c r="U1127" s="3"/>
      <c r="V1127" s="3"/>
      <c r="W1127" s="3"/>
      <c r="X1127" s="3"/>
    </row>
    <row r="1128" spans="1:24" s="2" customFormat="1" ht="24" hidden="1" customHeight="1" x14ac:dyDescent="0.2">
      <c r="A1128" s="13">
        <v>1098</v>
      </c>
      <c r="B1128" s="14" t="s">
        <v>713</v>
      </c>
      <c r="C1128" s="14" t="s">
        <v>1290</v>
      </c>
      <c r="D1128" s="14" t="s">
        <v>1311</v>
      </c>
      <c r="E1128" s="15">
        <v>313930310050291</v>
      </c>
      <c r="F1128" s="13">
        <v>39</v>
      </c>
      <c r="G1128" s="13">
        <v>71</v>
      </c>
      <c r="H1128" s="13">
        <v>110</v>
      </c>
      <c r="I1128" s="11">
        <v>28867813.333333332</v>
      </c>
      <c r="J1128" s="11">
        <v>26298880</v>
      </c>
      <c r="K1128" s="11">
        <v>28867813.333333332</v>
      </c>
      <c r="L1128" s="11">
        <v>26298880</v>
      </c>
      <c r="M1128" s="11">
        <f t="shared" si="45"/>
        <v>23094250.666666668</v>
      </c>
      <c r="N1128" s="11">
        <f t="shared" si="45"/>
        <v>21039104</v>
      </c>
      <c r="O1128" s="93">
        <v>34641376</v>
      </c>
      <c r="P1128" s="32">
        <v>0.2</v>
      </c>
      <c r="S1128" s="32"/>
      <c r="U1128" s="3"/>
      <c r="V1128" s="3"/>
      <c r="W1128" s="3"/>
      <c r="X1128" s="3"/>
    </row>
    <row r="1129" spans="1:24" s="2" customFormat="1" ht="24" hidden="1" customHeight="1" x14ac:dyDescent="0.2">
      <c r="A1129" s="8">
        <v>1099</v>
      </c>
      <c r="B1129" s="9" t="s">
        <v>713</v>
      </c>
      <c r="C1129" s="9" t="s">
        <v>1290</v>
      </c>
      <c r="D1129" s="9" t="s">
        <v>1312</v>
      </c>
      <c r="E1129" s="10">
        <v>313930310050261</v>
      </c>
      <c r="F1129" s="8">
        <v>17</v>
      </c>
      <c r="G1129" s="8">
        <v>44</v>
      </c>
      <c r="H1129" s="8">
        <v>61</v>
      </c>
      <c r="I1129" s="11">
        <v>16210973.333333334</v>
      </c>
      <c r="J1129" s="11">
        <v>14818720</v>
      </c>
      <c r="K1129" s="12">
        <v>16210973.333333334</v>
      </c>
      <c r="L1129" s="12">
        <v>14818720</v>
      </c>
      <c r="M1129" s="12">
        <f t="shared" si="45"/>
        <v>12968778.666666668</v>
      </c>
      <c r="N1129" s="12">
        <f t="shared" si="45"/>
        <v>11854976</v>
      </c>
      <c r="O1129" s="93">
        <v>19453168</v>
      </c>
      <c r="P1129" s="32">
        <v>0.2</v>
      </c>
      <c r="S1129" s="32"/>
      <c r="U1129" s="3"/>
      <c r="V1129" s="3"/>
      <c r="W1129" s="3"/>
      <c r="X1129" s="3"/>
    </row>
    <row r="1130" spans="1:24" s="2" customFormat="1" ht="24" hidden="1" customHeight="1" x14ac:dyDescent="0.2">
      <c r="A1130" s="13">
        <v>1100</v>
      </c>
      <c r="B1130" s="14" t="s">
        <v>713</v>
      </c>
      <c r="C1130" s="14" t="s">
        <v>1290</v>
      </c>
      <c r="D1130" s="14" t="s">
        <v>1313</v>
      </c>
      <c r="E1130" s="15">
        <v>313930310050271</v>
      </c>
      <c r="F1130" s="13">
        <v>27</v>
      </c>
      <c r="G1130" s="13">
        <v>63</v>
      </c>
      <c r="H1130" s="13">
        <v>90</v>
      </c>
      <c r="I1130" s="11">
        <v>23449853.333333332</v>
      </c>
      <c r="J1130" s="11">
        <v>21265600</v>
      </c>
      <c r="K1130" s="11">
        <v>23449853.333333332</v>
      </c>
      <c r="L1130" s="11">
        <v>21265600</v>
      </c>
      <c r="M1130" s="11">
        <f t="shared" si="45"/>
        <v>18759882.666666668</v>
      </c>
      <c r="N1130" s="11">
        <f t="shared" si="45"/>
        <v>17012480</v>
      </c>
      <c r="O1130" s="93">
        <v>28139824</v>
      </c>
      <c r="P1130" s="32">
        <v>0.2</v>
      </c>
      <c r="S1130" s="32"/>
      <c r="U1130" s="3"/>
      <c r="V1130" s="3"/>
      <c r="W1130" s="3"/>
      <c r="X1130" s="3"/>
    </row>
    <row r="1131" spans="1:24" s="2" customFormat="1" ht="24" hidden="1" customHeight="1" x14ac:dyDescent="0.2">
      <c r="A1131" s="8">
        <v>1101</v>
      </c>
      <c r="B1131" s="9" t="s">
        <v>713</v>
      </c>
      <c r="C1131" s="9" t="s">
        <v>1290</v>
      </c>
      <c r="D1131" s="9" t="s">
        <v>1314</v>
      </c>
      <c r="E1131" s="10">
        <v>313930310050301</v>
      </c>
      <c r="F1131" s="8">
        <v>17</v>
      </c>
      <c r="G1131" s="8">
        <v>30</v>
      </c>
      <c r="H1131" s="8">
        <v>47</v>
      </c>
      <c r="I1131" s="11">
        <v>12842333.333333334</v>
      </c>
      <c r="J1131" s="11">
        <v>11664000</v>
      </c>
      <c r="K1131" s="12">
        <v>12842333.333333334</v>
      </c>
      <c r="L1131" s="12">
        <v>11664000</v>
      </c>
      <c r="M1131" s="12">
        <f t="shared" si="45"/>
        <v>10273866.666666668</v>
      </c>
      <c r="N1131" s="12">
        <f t="shared" si="45"/>
        <v>9331200</v>
      </c>
      <c r="O1131" s="93">
        <v>15410800</v>
      </c>
      <c r="P1131" s="32">
        <v>0.2</v>
      </c>
      <c r="S1131" s="32"/>
      <c r="U1131" s="3"/>
      <c r="V1131" s="3"/>
      <c r="W1131" s="3"/>
      <c r="X1131" s="3"/>
    </row>
    <row r="1132" spans="1:24" s="2" customFormat="1" ht="24" hidden="1" customHeight="1" x14ac:dyDescent="0.2">
      <c r="A1132" s="13">
        <v>1102</v>
      </c>
      <c r="B1132" s="14" t="s">
        <v>713</v>
      </c>
      <c r="C1132" s="14" t="s">
        <v>1290</v>
      </c>
      <c r="D1132" s="14" t="s">
        <v>1315</v>
      </c>
      <c r="E1132" s="15">
        <v>313930310010031</v>
      </c>
      <c r="F1132" s="13">
        <v>21</v>
      </c>
      <c r="G1132" s="13">
        <v>33</v>
      </c>
      <c r="H1132" s="13">
        <v>54</v>
      </c>
      <c r="I1132" s="11">
        <v>14204293.333333334</v>
      </c>
      <c r="J1132" s="11">
        <v>12950880</v>
      </c>
      <c r="K1132" s="11">
        <v>14204293.333333334</v>
      </c>
      <c r="L1132" s="11">
        <v>12950880</v>
      </c>
      <c r="M1132" s="11">
        <f t="shared" si="45"/>
        <v>11363434.666666668</v>
      </c>
      <c r="N1132" s="11">
        <f t="shared" si="45"/>
        <v>10360704</v>
      </c>
      <c r="O1132" s="93">
        <v>17045152</v>
      </c>
      <c r="P1132" s="32">
        <v>0.2</v>
      </c>
      <c r="S1132" s="32"/>
      <c r="U1132" s="3"/>
      <c r="V1132" s="3"/>
      <c r="W1132" s="3"/>
      <c r="X1132" s="3"/>
    </row>
    <row r="1133" spans="1:24" s="2" customFormat="1" ht="24" hidden="1" customHeight="1" x14ac:dyDescent="0.2">
      <c r="A1133" s="8">
        <v>1103</v>
      </c>
      <c r="B1133" s="9" t="s">
        <v>713</v>
      </c>
      <c r="C1133" s="9" t="s">
        <v>1290</v>
      </c>
      <c r="D1133" s="9" t="s">
        <v>1316</v>
      </c>
      <c r="E1133" s="10">
        <v>313930310040001</v>
      </c>
      <c r="F1133" s="8">
        <v>82</v>
      </c>
      <c r="G1133" s="8">
        <v>230</v>
      </c>
      <c r="H1133" s="8">
        <v>312</v>
      </c>
      <c r="I1133" s="11">
        <v>80552026.666666672</v>
      </c>
      <c r="J1133" s="11">
        <v>73541280</v>
      </c>
      <c r="K1133" s="12">
        <v>80552026.666666672</v>
      </c>
      <c r="L1133" s="12">
        <v>73541280</v>
      </c>
      <c r="M1133" s="12">
        <f t="shared" si="45"/>
        <v>64441621.333333343</v>
      </c>
      <c r="N1133" s="12">
        <f t="shared" si="45"/>
        <v>58833024</v>
      </c>
      <c r="O1133" s="93">
        <v>96662432</v>
      </c>
      <c r="P1133" s="32">
        <v>0.2</v>
      </c>
      <c r="S1133" s="32"/>
      <c r="U1133" s="3"/>
      <c r="V1133" s="3"/>
      <c r="W1133" s="3"/>
      <c r="X1133" s="3"/>
    </row>
    <row r="1134" spans="1:24" s="2" customFormat="1" ht="24" hidden="1" customHeight="1" x14ac:dyDescent="0.2">
      <c r="A1134" s="13">
        <v>1104</v>
      </c>
      <c r="B1134" s="14" t="s">
        <v>713</v>
      </c>
      <c r="C1134" s="14" t="s">
        <v>1290</v>
      </c>
      <c r="D1134" s="14" t="s">
        <v>1317</v>
      </c>
      <c r="E1134" s="15">
        <v>313930310090001</v>
      </c>
      <c r="F1134" s="13">
        <v>100</v>
      </c>
      <c r="G1134" s="13">
        <v>172</v>
      </c>
      <c r="H1134" s="13">
        <v>272</v>
      </c>
      <c r="I1134" s="11">
        <v>70731906.666666672</v>
      </c>
      <c r="J1134" s="11">
        <v>64660480</v>
      </c>
      <c r="K1134" s="11">
        <v>70731906.666666672</v>
      </c>
      <c r="L1134" s="11">
        <v>64660480</v>
      </c>
      <c r="M1134" s="11">
        <f t="shared" si="45"/>
        <v>56585525.333333343</v>
      </c>
      <c r="N1134" s="11">
        <f t="shared" si="45"/>
        <v>51728384</v>
      </c>
      <c r="O1134" s="93">
        <v>84878288</v>
      </c>
      <c r="P1134" s="32">
        <v>0.2</v>
      </c>
      <c r="S1134" s="32"/>
      <c r="U1134" s="3"/>
      <c r="V1134" s="3"/>
      <c r="W1134" s="3"/>
      <c r="X1134" s="3"/>
    </row>
    <row r="1135" spans="1:24" s="2" customFormat="1" ht="24" hidden="1" customHeight="1" x14ac:dyDescent="0.2">
      <c r="A1135" s="8">
        <v>1105</v>
      </c>
      <c r="B1135" s="9" t="s">
        <v>713</v>
      </c>
      <c r="C1135" s="9" t="s">
        <v>1290</v>
      </c>
      <c r="D1135" s="9" t="s">
        <v>1318</v>
      </c>
      <c r="E1135" s="10" t="s">
        <v>1319</v>
      </c>
      <c r="F1135" s="8">
        <v>101</v>
      </c>
      <c r="G1135" s="8">
        <v>171</v>
      </c>
      <c r="H1135" s="8">
        <v>272</v>
      </c>
      <c r="I1135" s="11">
        <v>68515680</v>
      </c>
      <c r="J1135" s="11">
        <v>59411440</v>
      </c>
      <c r="K1135" s="12">
        <v>68515680</v>
      </c>
      <c r="L1135" s="12">
        <v>59411440</v>
      </c>
      <c r="M1135" s="12">
        <f t="shared" si="45"/>
        <v>54812544</v>
      </c>
      <c r="N1135" s="12">
        <f t="shared" si="45"/>
        <v>47529152</v>
      </c>
      <c r="O1135" s="93">
        <v>82218816</v>
      </c>
      <c r="P1135" s="32">
        <v>0.2</v>
      </c>
      <c r="S1135" s="32"/>
      <c r="U1135" s="3"/>
      <c r="V1135" s="3"/>
      <c r="W1135" s="3"/>
      <c r="X1135" s="3"/>
    </row>
    <row r="1136" spans="1:24" s="2" customFormat="1" ht="24" hidden="1" customHeight="1" x14ac:dyDescent="0.2">
      <c r="A1136" s="13">
        <v>1106</v>
      </c>
      <c r="B1136" s="14" t="s">
        <v>713</v>
      </c>
      <c r="C1136" s="14" t="s">
        <v>1290</v>
      </c>
      <c r="D1136" s="14" t="s">
        <v>1320</v>
      </c>
      <c r="E1136" s="15" t="s">
        <v>1321</v>
      </c>
      <c r="F1136" s="13">
        <v>86</v>
      </c>
      <c r="G1136" s="13">
        <v>186</v>
      </c>
      <c r="H1136" s="13">
        <v>272</v>
      </c>
      <c r="I1136" s="11">
        <v>68653680</v>
      </c>
      <c r="J1136" s="11">
        <v>59536520</v>
      </c>
      <c r="K1136" s="11">
        <v>68653680</v>
      </c>
      <c r="L1136" s="11">
        <v>59536520</v>
      </c>
      <c r="M1136" s="11">
        <f t="shared" si="45"/>
        <v>54922944</v>
      </c>
      <c r="N1136" s="11">
        <f t="shared" si="45"/>
        <v>47629216</v>
      </c>
      <c r="O1136" s="93">
        <v>82384416</v>
      </c>
      <c r="P1136" s="32">
        <v>0.2</v>
      </c>
      <c r="S1136" s="32"/>
      <c r="U1136" s="3"/>
      <c r="V1136" s="3"/>
      <c r="W1136" s="3"/>
      <c r="X1136" s="3"/>
    </row>
    <row r="1137" spans="1:24" s="2" customFormat="1" ht="24" hidden="1" customHeight="1" x14ac:dyDescent="0.2">
      <c r="A1137" s="8">
        <v>1107</v>
      </c>
      <c r="B1137" s="9" t="s">
        <v>713</v>
      </c>
      <c r="C1137" s="9" t="s">
        <v>1290</v>
      </c>
      <c r="D1137" s="9" t="s">
        <v>1322</v>
      </c>
      <c r="E1137" s="10">
        <v>313930310050251</v>
      </c>
      <c r="F1137" s="8">
        <v>25</v>
      </c>
      <c r="G1137" s="8">
        <v>48</v>
      </c>
      <c r="H1137" s="8">
        <v>73</v>
      </c>
      <c r="I1137" s="11">
        <v>19463520</v>
      </c>
      <c r="J1137" s="11">
        <v>17757120</v>
      </c>
      <c r="K1137" s="12">
        <v>19463520</v>
      </c>
      <c r="L1137" s="12">
        <v>17757120</v>
      </c>
      <c r="M1137" s="12">
        <f t="shared" si="45"/>
        <v>15570816</v>
      </c>
      <c r="N1137" s="12">
        <f t="shared" si="45"/>
        <v>14205696</v>
      </c>
      <c r="O1137" s="93">
        <v>23356224</v>
      </c>
      <c r="P1137" s="32">
        <v>0.2</v>
      </c>
      <c r="S1137" s="32"/>
      <c r="U1137" s="3"/>
      <c r="V1137" s="3"/>
      <c r="W1137" s="3"/>
      <c r="X1137" s="3"/>
    </row>
    <row r="1138" spans="1:24" s="2" customFormat="1" ht="24" hidden="1" customHeight="1" x14ac:dyDescent="0.2">
      <c r="A1138" s="13">
        <v>1108</v>
      </c>
      <c r="B1138" s="14" t="s">
        <v>713</v>
      </c>
      <c r="C1138" s="14" t="s">
        <v>1290</v>
      </c>
      <c r="D1138" s="14" t="s">
        <v>1323</v>
      </c>
      <c r="E1138" s="15">
        <v>313930310050221</v>
      </c>
      <c r="F1138" s="13">
        <v>15</v>
      </c>
      <c r="G1138" s="13">
        <v>45</v>
      </c>
      <c r="H1138" s="13">
        <v>60</v>
      </c>
      <c r="I1138" s="11">
        <v>16093853.333333334</v>
      </c>
      <c r="J1138" s="11">
        <v>14607360</v>
      </c>
      <c r="K1138" s="11">
        <v>16093853.333333334</v>
      </c>
      <c r="L1138" s="11">
        <v>14607360</v>
      </c>
      <c r="M1138" s="11">
        <f t="shared" si="45"/>
        <v>12875082.666666668</v>
      </c>
      <c r="N1138" s="11">
        <f t="shared" si="45"/>
        <v>11685888</v>
      </c>
      <c r="O1138" s="93">
        <v>19312624</v>
      </c>
      <c r="P1138" s="32">
        <v>0.2</v>
      </c>
      <c r="S1138" s="32"/>
      <c r="U1138" s="3"/>
      <c r="V1138" s="3"/>
      <c r="W1138" s="3"/>
      <c r="X1138" s="3"/>
    </row>
    <row r="1139" spans="1:24" s="2" customFormat="1" ht="24" hidden="1" customHeight="1" x14ac:dyDescent="0.2">
      <c r="A1139" s="8">
        <v>1109</v>
      </c>
      <c r="B1139" s="9" t="s">
        <v>713</v>
      </c>
      <c r="C1139" s="9" t="s">
        <v>1290</v>
      </c>
      <c r="D1139" s="9" t="s">
        <v>1324</v>
      </c>
      <c r="E1139" s="10">
        <v>313930310050201</v>
      </c>
      <c r="F1139" s="8">
        <v>25</v>
      </c>
      <c r="G1139" s="8">
        <v>65</v>
      </c>
      <c r="H1139" s="8">
        <v>90</v>
      </c>
      <c r="I1139" s="11">
        <v>23600986.666666668</v>
      </c>
      <c r="J1139" s="11">
        <v>21542080</v>
      </c>
      <c r="K1139" s="12">
        <v>23600986.666666668</v>
      </c>
      <c r="L1139" s="12">
        <v>21542080</v>
      </c>
      <c r="M1139" s="12">
        <f t="shared" si="45"/>
        <v>18880789.333333336</v>
      </c>
      <c r="N1139" s="12">
        <f t="shared" si="45"/>
        <v>17233664</v>
      </c>
      <c r="O1139" s="93">
        <v>28321184</v>
      </c>
      <c r="P1139" s="32">
        <v>0.2</v>
      </c>
      <c r="S1139" s="32"/>
      <c r="U1139" s="3"/>
      <c r="V1139" s="3"/>
      <c r="W1139" s="3"/>
      <c r="X1139" s="3"/>
    </row>
    <row r="1140" spans="1:24" s="2" customFormat="1" ht="24" hidden="1" customHeight="1" x14ac:dyDescent="0.2">
      <c r="A1140" s="13">
        <v>1110</v>
      </c>
      <c r="B1140" s="14" t="s">
        <v>713</v>
      </c>
      <c r="C1140" s="14" t="s">
        <v>1290</v>
      </c>
      <c r="D1140" s="14" t="s">
        <v>1325</v>
      </c>
      <c r="E1140" s="15">
        <v>311530310020001</v>
      </c>
      <c r="F1140" s="13">
        <v>56</v>
      </c>
      <c r="G1140" s="13">
        <v>208</v>
      </c>
      <c r="H1140" s="13">
        <v>264</v>
      </c>
      <c r="I1140" s="11">
        <v>69293413.333333328</v>
      </c>
      <c r="J1140" s="11">
        <v>63115840</v>
      </c>
      <c r="K1140" s="11">
        <v>69293413.333333328</v>
      </c>
      <c r="L1140" s="11">
        <v>63115840</v>
      </c>
      <c r="M1140" s="11">
        <f t="shared" si="45"/>
        <v>55434730.666666664</v>
      </c>
      <c r="N1140" s="11">
        <f t="shared" si="45"/>
        <v>50492672</v>
      </c>
      <c r="O1140" s="93">
        <v>83152096</v>
      </c>
      <c r="P1140" s="32">
        <v>0.2</v>
      </c>
      <c r="S1140" s="32"/>
      <c r="U1140" s="3"/>
      <c r="V1140" s="3"/>
      <c r="W1140" s="3"/>
      <c r="X1140" s="3"/>
    </row>
    <row r="1141" spans="1:24" s="2" customFormat="1" ht="24" hidden="1" customHeight="1" x14ac:dyDescent="0.2">
      <c r="A1141" s="8">
        <v>1111</v>
      </c>
      <c r="B1141" s="9" t="s">
        <v>713</v>
      </c>
      <c r="C1141" s="9" t="s">
        <v>1326</v>
      </c>
      <c r="D1141" s="9" t="s">
        <v>1327</v>
      </c>
      <c r="E1141" s="10">
        <v>721120330020001</v>
      </c>
      <c r="F1141" s="8">
        <v>128</v>
      </c>
      <c r="G1141" s="8">
        <v>506</v>
      </c>
      <c r="H1141" s="8">
        <v>634</v>
      </c>
      <c r="I1141" s="11">
        <v>157166160</v>
      </c>
      <c r="J1141" s="11">
        <v>137543960</v>
      </c>
      <c r="K1141" s="12">
        <v>157166160</v>
      </c>
      <c r="L1141" s="12">
        <v>137543960</v>
      </c>
      <c r="M1141" s="12">
        <f t="shared" si="45"/>
        <v>125732928</v>
      </c>
      <c r="N1141" s="12">
        <f t="shared" si="45"/>
        <v>110035168</v>
      </c>
      <c r="O1141" s="93">
        <v>188599392</v>
      </c>
      <c r="P1141" s="32">
        <v>0.2</v>
      </c>
      <c r="S1141" s="32"/>
      <c r="U1141" s="3"/>
      <c r="V1141" s="3"/>
      <c r="W1141" s="3"/>
      <c r="X1141" s="3"/>
    </row>
    <row r="1142" spans="1:24" s="2" customFormat="1" ht="24" hidden="1" customHeight="1" x14ac:dyDescent="0.2">
      <c r="A1142" s="13">
        <v>1112</v>
      </c>
      <c r="B1142" s="14" t="s">
        <v>713</v>
      </c>
      <c r="C1142" s="14" t="s">
        <v>1326</v>
      </c>
      <c r="D1142" s="14" t="s">
        <v>1328</v>
      </c>
      <c r="E1142" s="15" t="s">
        <v>1329</v>
      </c>
      <c r="F1142" s="13">
        <v>128</v>
      </c>
      <c r="G1142" s="13">
        <v>506</v>
      </c>
      <c r="H1142" s="13">
        <v>634</v>
      </c>
      <c r="I1142" s="11">
        <v>157428240</v>
      </c>
      <c r="J1142" s="11">
        <v>137947160</v>
      </c>
      <c r="K1142" s="11">
        <v>157428240</v>
      </c>
      <c r="L1142" s="11">
        <v>137947160</v>
      </c>
      <c r="M1142" s="11">
        <f t="shared" si="45"/>
        <v>125942592</v>
      </c>
      <c r="N1142" s="11">
        <f t="shared" si="45"/>
        <v>110357728</v>
      </c>
      <c r="O1142" s="93">
        <v>188913888</v>
      </c>
      <c r="P1142" s="32">
        <v>0.2</v>
      </c>
      <c r="S1142" s="32"/>
      <c r="U1142" s="3"/>
      <c r="V1142" s="3"/>
      <c r="W1142" s="3"/>
      <c r="X1142" s="3"/>
    </row>
    <row r="1143" spans="1:24" s="2" customFormat="1" ht="24" hidden="1" customHeight="1" x14ac:dyDescent="0.2">
      <c r="A1143" s="8">
        <v>1113</v>
      </c>
      <c r="B1143" s="9" t="s">
        <v>713</v>
      </c>
      <c r="C1143" s="9" t="s">
        <v>1326</v>
      </c>
      <c r="D1143" s="9" t="s">
        <v>1330</v>
      </c>
      <c r="E1143" s="10">
        <v>721120330030001</v>
      </c>
      <c r="F1143" s="8">
        <v>128</v>
      </c>
      <c r="G1143" s="8">
        <v>778</v>
      </c>
      <c r="H1143" s="8">
        <v>906</v>
      </c>
      <c r="I1143" s="11">
        <v>222870240</v>
      </c>
      <c r="J1143" s="11">
        <v>197256720</v>
      </c>
      <c r="K1143" s="12">
        <v>222870240</v>
      </c>
      <c r="L1143" s="12">
        <v>197256720</v>
      </c>
      <c r="M1143" s="12">
        <f t="shared" si="45"/>
        <v>178296192</v>
      </c>
      <c r="N1143" s="12">
        <f t="shared" si="45"/>
        <v>157805376</v>
      </c>
      <c r="O1143" s="93">
        <v>267444288</v>
      </c>
      <c r="P1143" s="32">
        <v>0.2</v>
      </c>
      <c r="S1143" s="32"/>
      <c r="U1143" s="3"/>
      <c r="V1143" s="3"/>
      <c r="W1143" s="3"/>
      <c r="X1143" s="3"/>
    </row>
    <row r="1144" spans="1:24" s="2" customFormat="1" ht="24" hidden="1" customHeight="1" x14ac:dyDescent="0.2">
      <c r="A1144" s="13">
        <v>1114</v>
      </c>
      <c r="B1144" s="14" t="s">
        <v>713</v>
      </c>
      <c r="C1144" s="14" t="s">
        <v>1326</v>
      </c>
      <c r="D1144" s="14" t="s">
        <v>1331</v>
      </c>
      <c r="E1144" s="15" t="s">
        <v>1332</v>
      </c>
      <c r="F1144" s="13">
        <v>128</v>
      </c>
      <c r="G1144" s="13">
        <v>778</v>
      </c>
      <c r="H1144" s="13">
        <v>906</v>
      </c>
      <c r="I1144" s="11">
        <v>217144800</v>
      </c>
      <c r="J1144" s="11">
        <v>191561520</v>
      </c>
      <c r="K1144" s="11">
        <v>217144800</v>
      </c>
      <c r="L1144" s="11">
        <v>191561520</v>
      </c>
      <c r="M1144" s="11">
        <f t="shared" si="45"/>
        <v>173715840</v>
      </c>
      <c r="N1144" s="11">
        <f t="shared" si="45"/>
        <v>153249216</v>
      </c>
      <c r="O1144" s="93">
        <v>260573760</v>
      </c>
      <c r="P1144" s="32">
        <v>0.2</v>
      </c>
      <c r="S1144" s="32"/>
      <c r="U1144" s="3"/>
      <c r="V1144" s="3"/>
      <c r="W1144" s="3"/>
      <c r="X1144" s="3"/>
    </row>
    <row r="1145" spans="1:24" s="2" customFormat="1" ht="24" hidden="1" customHeight="1" x14ac:dyDescent="0.2">
      <c r="A1145" s="8">
        <v>1115</v>
      </c>
      <c r="B1145" s="9" t="s">
        <v>713</v>
      </c>
      <c r="C1145" s="9" t="s">
        <v>1326</v>
      </c>
      <c r="D1145" s="9" t="s">
        <v>1333</v>
      </c>
      <c r="E1145" s="10">
        <v>721120330020021</v>
      </c>
      <c r="F1145" s="8">
        <v>27</v>
      </c>
      <c r="G1145" s="8">
        <v>38</v>
      </c>
      <c r="H1145" s="8">
        <v>65</v>
      </c>
      <c r="I1145" s="11">
        <v>16006080</v>
      </c>
      <c r="J1145" s="11">
        <v>14052400</v>
      </c>
      <c r="K1145" s="12">
        <v>16006080</v>
      </c>
      <c r="L1145" s="12">
        <v>14052400</v>
      </c>
      <c r="M1145" s="12">
        <f t="shared" si="45"/>
        <v>12804864</v>
      </c>
      <c r="N1145" s="12">
        <f t="shared" si="45"/>
        <v>11241920</v>
      </c>
      <c r="O1145" s="93">
        <v>19207296</v>
      </c>
      <c r="P1145" s="32">
        <v>0.2</v>
      </c>
      <c r="S1145" s="32"/>
      <c r="U1145" s="3"/>
      <c r="V1145" s="3"/>
      <c r="W1145" s="3"/>
      <c r="X1145" s="3"/>
    </row>
    <row r="1146" spans="1:24" s="2" customFormat="1" ht="24" hidden="1" customHeight="1" x14ac:dyDescent="0.2">
      <c r="A1146" s="13">
        <v>1116</v>
      </c>
      <c r="B1146" s="14" t="s">
        <v>713</v>
      </c>
      <c r="C1146" s="14" t="s">
        <v>1334</v>
      </c>
      <c r="D1146" s="14" t="s">
        <v>1335</v>
      </c>
      <c r="E1146" s="15">
        <v>313231070010151</v>
      </c>
      <c r="F1146" s="13">
        <v>12</v>
      </c>
      <c r="G1146" s="13">
        <v>26</v>
      </c>
      <c r="H1146" s="13">
        <v>38</v>
      </c>
      <c r="I1146" s="11">
        <v>11485640</v>
      </c>
      <c r="J1146" s="11">
        <v>10125600</v>
      </c>
      <c r="K1146" s="11">
        <v>11485640</v>
      </c>
      <c r="L1146" s="11">
        <v>10125600</v>
      </c>
      <c r="M1146" s="11">
        <f t="shared" si="45"/>
        <v>9188512</v>
      </c>
      <c r="N1146" s="11">
        <f t="shared" si="45"/>
        <v>8100480</v>
      </c>
      <c r="O1146" s="93">
        <v>13782768</v>
      </c>
      <c r="P1146" s="32">
        <v>0.2</v>
      </c>
      <c r="S1146" s="32"/>
      <c r="U1146" s="3"/>
      <c r="V1146" s="3"/>
      <c r="W1146" s="3"/>
      <c r="X1146" s="3"/>
    </row>
    <row r="1147" spans="1:24" s="2" customFormat="1" ht="24" hidden="1" customHeight="1" x14ac:dyDescent="0.2">
      <c r="A1147" s="8">
        <v>1117</v>
      </c>
      <c r="B1147" s="9" t="s">
        <v>713</v>
      </c>
      <c r="C1147" s="9" t="s">
        <v>1334</v>
      </c>
      <c r="D1147" s="9" t="s">
        <v>1336</v>
      </c>
      <c r="E1147" s="10">
        <v>313231070010051</v>
      </c>
      <c r="F1147" s="8">
        <v>42</v>
      </c>
      <c r="G1147" s="8">
        <v>12</v>
      </c>
      <c r="H1147" s="8">
        <v>54</v>
      </c>
      <c r="I1147" s="11">
        <v>15602300</v>
      </c>
      <c r="J1147" s="11">
        <v>13810080</v>
      </c>
      <c r="K1147" s="12">
        <v>15602300</v>
      </c>
      <c r="L1147" s="12">
        <v>13810080</v>
      </c>
      <c r="M1147" s="12">
        <f t="shared" si="45"/>
        <v>12481840</v>
      </c>
      <c r="N1147" s="12">
        <f t="shared" si="45"/>
        <v>11048064</v>
      </c>
      <c r="O1147" s="93">
        <v>18722760</v>
      </c>
      <c r="P1147" s="32">
        <v>0.2</v>
      </c>
      <c r="S1147" s="32"/>
      <c r="U1147" s="3"/>
      <c r="V1147" s="3"/>
      <c r="W1147" s="3"/>
      <c r="X1147" s="3"/>
    </row>
    <row r="1148" spans="1:24" s="2" customFormat="1" ht="24" hidden="1" customHeight="1" x14ac:dyDescent="0.2">
      <c r="A1148" s="13">
        <v>1118</v>
      </c>
      <c r="B1148" s="14" t="s">
        <v>713</v>
      </c>
      <c r="C1148" s="14" t="s">
        <v>1337</v>
      </c>
      <c r="D1148" s="14" t="s">
        <v>1338</v>
      </c>
      <c r="E1148" s="15">
        <v>242140370010081</v>
      </c>
      <c r="F1148" s="13">
        <v>30</v>
      </c>
      <c r="G1148" s="13">
        <v>55</v>
      </c>
      <c r="H1148" s="13">
        <v>85</v>
      </c>
      <c r="I1148" s="11">
        <v>29645380</v>
      </c>
      <c r="J1148" s="11">
        <v>26051760</v>
      </c>
      <c r="K1148" s="11">
        <v>29645380</v>
      </c>
      <c r="L1148" s="11">
        <v>26051760</v>
      </c>
      <c r="M1148" s="11">
        <f t="shared" si="45"/>
        <v>23716304</v>
      </c>
      <c r="N1148" s="11">
        <f t="shared" si="45"/>
        <v>20841408</v>
      </c>
      <c r="O1148" s="93">
        <v>38538994</v>
      </c>
      <c r="P1148" s="32">
        <v>0.3</v>
      </c>
      <c r="S1148" s="32"/>
      <c r="U1148" s="3"/>
      <c r="V1148" s="3"/>
      <c r="W1148" s="3"/>
      <c r="X1148" s="3"/>
    </row>
    <row r="1149" spans="1:24" s="2" customFormat="1" ht="24" hidden="1" customHeight="1" x14ac:dyDescent="0.2">
      <c r="A1149" s="8">
        <v>1119</v>
      </c>
      <c r="B1149" s="9" t="s">
        <v>713</v>
      </c>
      <c r="C1149" s="9" t="s">
        <v>1337</v>
      </c>
      <c r="D1149" s="9" t="s">
        <v>1339</v>
      </c>
      <c r="E1149" s="10">
        <v>122340370010011</v>
      </c>
      <c r="F1149" s="8">
        <v>15</v>
      </c>
      <c r="G1149" s="8">
        <v>31</v>
      </c>
      <c r="H1149" s="8">
        <v>46</v>
      </c>
      <c r="I1149" s="11">
        <v>15062813.333333334</v>
      </c>
      <c r="J1149" s="11">
        <v>13772080</v>
      </c>
      <c r="K1149" s="12">
        <v>15062813.333333334</v>
      </c>
      <c r="L1149" s="12">
        <v>13772080</v>
      </c>
      <c r="M1149" s="12">
        <f t="shared" si="45"/>
        <v>12050250.666666668</v>
      </c>
      <c r="N1149" s="12">
        <f t="shared" si="45"/>
        <v>11017664</v>
      </c>
      <c r="O1149" s="93">
        <v>19581657.333333336</v>
      </c>
      <c r="P1149" s="32">
        <v>0.3</v>
      </c>
      <c r="S1149" s="32"/>
      <c r="U1149" s="3"/>
      <c r="V1149" s="3"/>
      <c r="W1149" s="3"/>
      <c r="X1149" s="3"/>
    </row>
    <row r="1150" spans="1:24" s="2" customFormat="1" ht="24" hidden="1" customHeight="1" x14ac:dyDescent="0.2">
      <c r="A1150" s="13">
        <v>1120</v>
      </c>
      <c r="B1150" s="14" t="s">
        <v>713</v>
      </c>
      <c r="C1150" s="14" t="s">
        <v>1337</v>
      </c>
      <c r="D1150" s="14" t="s">
        <v>1340</v>
      </c>
      <c r="E1150" s="15">
        <v>333930370000011</v>
      </c>
      <c r="F1150" s="13">
        <v>53</v>
      </c>
      <c r="G1150" s="13">
        <v>64</v>
      </c>
      <c r="H1150" s="13">
        <v>117</v>
      </c>
      <c r="I1150" s="11">
        <v>30572160</v>
      </c>
      <c r="J1150" s="11">
        <v>27859840</v>
      </c>
      <c r="K1150" s="11">
        <v>30572160</v>
      </c>
      <c r="L1150" s="11">
        <v>27859840</v>
      </c>
      <c r="M1150" s="11">
        <f t="shared" si="45"/>
        <v>24457728</v>
      </c>
      <c r="N1150" s="11">
        <f t="shared" si="45"/>
        <v>22287872</v>
      </c>
      <c r="O1150" s="93">
        <v>39743808</v>
      </c>
      <c r="P1150" s="32">
        <v>0.3</v>
      </c>
      <c r="S1150" s="32"/>
      <c r="U1150" s="3"/>
      <c r="V1150" s="3"/>
      <c r="W1150" s="3"/>
      <c r="X1150" s="3"/>
    </row>
    <row r="1151" spans="1:24" s="2" customFormat="1" ht="24" hidden="1" customHeight="1" x14ac:dyDescent="0.2">
      <c r="A1151" s="8">
        <v>1121</v>
      </c>
      <c r="B1151" s="9" t="s">
        <v>713</v>
      </c>
      <c r="C1151" s="9" t="s">
        <v>1337</v>
      </c>
      <c r="D1151" s="9" t="s">
        <v>1341</v>
      </c>
      <c r="E1151" s="10">
        <v>242140370010021</v>
      </c>
      <c r="F1151" s="8">
        <v>11</v>
      </c>
      <c r="G1151" s="8">
        <v>26</v>
      </c>
      <c r="H1151" s="8">
        <v>37</v>
      </c>
      <c r="I1151" s="11">
        <v>11641466.666666666</v>
      </c>
      <c r="J1151" s="11">
        <v>10642933.333333334</v>
      </c>
      <c r="K1151" s="12">
        <v>11641466.666666666</v>
      </c>
      <c r="L1151" s="12">
        <v>10642933.333333334</v>
      </c>
      <c r="M1151" s="12">
        <f t="shared" si="45"/>
        <v>9313173.333333334</v>
      </c>
      <c r="N1151" s="12">
        <f t="shared" si="45"/>
        <v>8514346.6666666679</v>
      </c>
      <c r="O1151" s="93">
        <v>15133906.666666666</v>
      </c>
      <c r="P1151" s="32">
        <v>0.3</v>
      </c>
      <c r="S1151" s="32"/>
      <c r="U1151" s="3"/>
      <c r="V1151" s="3"/>
      <c r="W1151" s="3"/>
      <c r="X1151" s="3"/>
    </row>
    <row r="1152" spans="1:24" s="2" customFormat="1" ht="24" hidden="1" customHeight="1" x14ac:dyDescent="0.2">
      <c r="A1152" s="13">
        <v>1122</v>
      </c>
      <c r="B1152" s="14" t="s">
        <v>713</v>
      </c>
      <c r="C1152" s="14" t="s">
        <v>1337</v>
      </c>
      <c r="D1152" s="14" t="s">
        <v>1342</v>
      </c>
      <c r="E1152" s="15">
        <v>214140370060071</v>
      </c>
      <c r="F1152" s="13">
        <v>38</v>
      </c>
      <c r="G1152" s="13">
        <v>56</v>
      </c>
      <c r="H1152" s="13">
        <v>94</v>
      </c>
      <c r="I1152" s="11">
        <v>29487266.666666668</v>
      </c>
      <c r="J1152" s="11">
        <v>26798266.666666668</v>
      </c>
      <c r="K1152" s="11">
        <v>29487266.666666668</v>
      </c>
      <c r="L1152" s="11">
        <v>26798266.666666668</v>
      </c>
      <c r="M1152" s="11">
        <f t="shared" si="45"/>
        <v>23589813.333333336</v>
      </c>
      <c r="N1152" s="11">
        <f t="shared" si="45"/>
        <v>21438613.333333336</v>
      </c>
      <c r="O1152" s="93">
        <v>38333446.666666672</v>
      </c>
      <c r="P1152" s="32">
        <v>0.3</v>
      </c>
      <c r="S1152" s="32"/>
      <c r="U1152" s="3"/>
      <c r="V1152" s="3"/>
      <c r="W1152" s="3"/>
      <c r="X1152" s="3"/>
    </row>
    <row r="1153" spans="1:24" s="2" customFormat="1" ht="24" hidden="1" customHeight="1" x14ac:dyDescent="0.2">
      <c r="A1153" s="8">
        <v>1123</v>
      </c>
      <c r="B1153" s="9" t="s">
        <v>713</v>
      </c>
      <c r="C1153" s="9" t="s">
        <v>1337</v>
      </c>
      <c r="D1153" s="9" t="s">
        <v>1343</v>
      </c>
      <c r="E1153" s="10">
        <v>132140370010011</v>
      </c>
      <c r="F1153" s="8">
        <v>11</v>
      </c>
      <c r="G1153" s="8">
        <v>25</v>
      </c>
      <c r="H1153" s="8">
        <v>36</v>
      </c>
      <c r="I1153" s="11">
        <v>11540386.666666666</v>
      </c>
      <c r="J1153" s="11">
        <v>10600453.333333334</v>
      </c>
      <c r="K1153" s="12">
        <v>11540386.666666666</v>
      </c>
      <c r="L1153" s="12">
        <v>10600453.333333334</v>
      </c>
      <c r="M1153" s="12">
        <f t="shared" si="45"/>
        <v>9232309.333333334</v>
      </c>
      <c r="N1153" s="12">
        <f t="shared" si="45"/>
        <v>8480362.6666666679</v>
      </c>
      <c r="O1153" s="93">
        <v>15002502.666666666</v>
      </c>
      <c r="P1153" s="32">
        <v>0.3</v>
      </c>
      <c r="S1153" s="32"/>
      <c r="U1153" s="3"/>
      <c r="V1153" s="3"/>
      <c r="W1153" s="3"/>
      <c r="X1153" s="3"/>
    </row>
    <row r="1154" spans="1:24" s="2" customFormat="1" ht="24" hidden="1" customHeight="1" x14ac:dyDescent="0.2">
      <c r="A1154" s="13">
        <v>1124</v>
      </c>
      <c r="B1154" s="14" t="s">
        <v>713</v>
      </c>
      <c r="C1154" s="14" t="s">
        <v>1337</v>
      </c>
      <c r="D1154" s="14" t="s">
        <v>1344</v>
      </c>
      <c r="E1154" s="15">
        <v>214140370050011</v>
      </c>
      <c r="F1154" s="13">
        <v>25</v>
      </c>
      <c r="G1154" s="13">
        <v>50</v>
      </c>
      <c r="H1154" s="13">
        <v>75</v>
      </c>
      <c r="I1154" s="11">
        <v>23815040</v>
      </c>
      <c r="J1154" s="11">
        <v>21815466.666666668</v>
      </c>
      <c r="K1154" s="11">
        <v>23815040</v>
      </c>
      <c r="L1154" s="11">
        <v>21815466.666666668</v>
      </c>
      <c r="M1154" s="11">
        <f t="shared" si="45"/>
        <v>19052032</v>
      </c>
      <c r="N1154" s="11">
        <f t="shared" si="45"/>
        <v>17452373.333333336</v>
      </c>
      <c r="O1154" s="93">
        <v>30959552</v>
      </c>
      <c r="P1154" s="32">
        <v>0.3</v>
      </c>
      <c r="S1154" s="32"/>
      <c r="U1154" s="3"/>
      <c r="V1154" s="3"/>
      <c r="W1154" s="3"/>
      <c r="X1154" s="3"/>
    </row>
    <row r="1155" spans="1:24" s="2" customFormat="1" ht="24" hidden="1" customHeight="1" x14ac:dyDescent="0.2">
      <c r="A1155" s="8">
        <v>1125</v>
      </c>
      <c r="B1155" s="9" t="s">
        <v>713</v>
      </c>
      <c r="C1155" s="9" t="s">
        <v>1337</v>
      </c>
      <c r="D1155" s="9" t="s">
        <v>1345</v>
      </c>
      <c r="E1155" s="10">
        <v>214140370080011</v>
      </c>
      <c r="F1155" s="8">
        <v>15</v>
      </c>
      <c r="G1155" s="8">
        <v>43</v>
      </c>
      <c r="H1155" s="8">
        <v>58</v>
      </c>
      <c r="I1155" s="11">
        <v>18617786.666666668</v>
      </c>
      <c r="J1155" s="11">
        <v>16838613.333333332</v>
      </c>
      <c r="K1155" s="12">
        <v>18617786.666666668</v>
      </c>
      <c r="L1155" s="12">
        <v>16838613.333333332</v>
      </c>
      <c r="M1155" s="12">
        <f t="shared" si="45"/>
        <v>14894229.333333336</v>
      </c>
      <c r="N1155" s="12">
        <f t="shared" si="45"/>
        <v>13470890.666666666</v>
      </c>
      <c r="O1155" s="93">
        <v>24203122.666666668</v>
      </c>
      <c r="P1155" s="32">
        <v>0.3</v>
      </c>
      <c r="S1155" s="32"/>
      <c r="U1155" s="3"/>
      <c r="V1155" s="3"/>
      <c r="W1155" s="3"/>
      <c r="X1155" s="3"/>
    </row>
    <row r="1156" spans="1:24" s="2" customFormat="1" ht="24" hidden="1" customHeight="1" x14ac:dyDescent="0.2">
      <c r="A1156" s="13">
        <v>1126</v>
      </c>
      <c r="B1156" s="14" t="s">
        <v>713</v>
      </c>
      <c r="C1156" s="14" t="s">
        <v>1337</v>
      </c>
      <c r="D1156" s="14" t="s">
        <v>1346</v>
      </c>
      <c r="E1156" s="15">
        <v>214140370050061</v>
      </c>
      <c r="F1156" s="13">
        <v>17</v>
      </c>
      <c r="G1156" s="13">
        <v>23</v>
      </c>
      <c r="H1156" s="13">
        <v>40</v>
      </c>
      <c r="I1156" s="11">
        <v>12780066.666666666</v>
      </c>
      <c r="J1156" s="11">
        <v>11679600</v>
      </c>
      <c r="K1156" s="11">
        <v>12780066.666666666</v>
      </c>
      <c r="L1156" s="11">
        <v>11679600</v>
      </c>
      <c r="M1156" s="11">
        <f t="shared" si="45"/>
        <v>10224053.333333334</v>
      </c>
      <c r="N1156" s="11">
        <f t="shared" si="45"/>
        <v>9343680</v>
      </c>
      <c r="O1156" s="93">
        <v>16614086.666666666</v>
      </c>
      <c r="P1156" s="32">
        <v>0.3</v>
      </c>
      <c r="S1156" s="32"/>
      <c r="U1156" s="3"/>
      <c r="V1156" s="3"/>
      <c r="W1156" s="3"/>
      <c r="X1156" s="3"/>
    </row>
    <row r="1157" spans="1:24" s="2" customFormat="1" ht="24" hidden="1" customHeight="1" x14ac:dyDescent="0.2">
      <c r="A1157" s="8">
        <v>1127</v>
      </c>
      <c r="B1157" s="9" t="s">
        <v>713</v>
      </c>
      <c r="C1157" s="9" t="s">
        <v>1337</v>
      </c>
      <c r="D1157" s="9" t="s">
        <v>1347</v>
      </c>
      <c r="E1157" s="10">
        <v>214140370120041</v>
      </c>
      <c r="F1157" s="8">
        <v>25</v>
      </c>
      <c r="G1157" s="8">
        <v>15</v>
      </c>
      <c r="H1157" s="8">
        <v>40</v>
      </c>
      <c r="I1157" s="11">
        <v>12698813.333333334</v>
      </c>
      <c r="J1157" s="11">
        <v>11609680</v>
      </c>
      <c r="K1157" s="12">
        <v>12698813.333333334</v>
      </c>
      <c r="L1157" s="12">
        <v>11609680</v>
      </c>
      <c r="M1157" s="12">
        <f t="shared" si="45"/>
        <v>10159050.666666668</v>
      </c>
      <c r="N1157" s="12">
        <f t="shared" si="45"/>
        <v>9287744</v>
      </c>
      <c r="O1157" s="93">
        <v>16508457.333333334</v>
      </c>
      <c r="P1157" s="32">
        <v>0.3</v>
      </c>
      <c r="S1157" s="32"/>
      <c r="U1157" s="3"/>
      <c r="V1157" s="3"/>
      <c r="W1157" s="3"/>
      <c r="X1157" s="3"/>
    </row>
    <row r="1158" spans="1:24" s="2" customFormat="1" ht="24" hidden="1" customHeight="1" x14ac:dyDescent="0.2">
      <c r="A1158" s="13">
        <v>1128</v>
      </c>
      <c r="B1158" s="14" t="s">
        <v>713</v>
      </c>
      <c r="C1158" s="14" t="s">
        <v>1337</v>
      </c>
      <c r="D1158" s="14" t="s">
        <v>1348</v>
      </c>
      <c r="E1158" s="15">
        <v>432120370010001</v>
      </c>
      <c r="F1158" s="13">
        <v>70</v>
      </c>
      <c r="G1158" s="13">
        <v>150</v>
      </c>
      <c r="H1158" s="13">
        <v>220</v>
      </c>
      <c r="I1158" s="11">
        <v>50795360</v>
      </c>
      <c r="J1158" s="11">
        <v>46479146.666666664</v>
      </c>
      <c r="K1158" s="11">
        <v>50795360</v>
      </c>
      <c r="L1158" s="11">
        <v>46479146.666666664</v>
      </c>
      <c r="M1158" s="11">
        <f t="shared" si="45"/>
        <v>40636288</v>
      </c>
      <c r="N1158" s="11">
        <f t="shared" si="45"/>
        <v>37183317.333333336</v>
      </c>
      <c r="O1158" s="93">
        <v>66033968</v>
      </c>
      <c r="P1158" s="32">
        <v>0.3</v>
      </c>
      <c r="S1158" s="32"/>
      <c r="U1158" s="3"/>
      <c r="V1158" s="3"/>
      <c r="W1158" s="3"/>
      <c r="X1158" s="3"/>
    </row>
    <row r="1159" spans="1:24" s="2" customFormat="1" ht="24" hidden="1" customHeight="1" x14ac:dyDescent="0.2">
      <c r="A1159" s="8">
        <v>1129</v>
      </c>
      <c r="B1159" s="9" t="s">
        <v>713</v>
      </c>
      <c r="C1159" s="9" t="s">
        <v>1337</v>
      </c>
      <c r="D1159" s="9" t="s">
        <v>1349</v>
      </c>
      <c r="E1159" s="10">
        <v>214140370010001</v>
      </c>
      <c r="F1159" s="8">
        <v>76</v>
      </c>
      <c r="G1159" s="8">
        <v>214</v>
      </c>
      <c r="H1159" s="8">
        <v>290</v>
      </c>
      <c r="I1159" s="11">
        <v>91689733.333333328</v>
      </c>
      <c r="J1159" s="11">
        <v>83812640</v>
      </c>
      <c r="K1159" s="12">
        <v>91689733.333333328</v>
      </c>
      <c r="L1159" s="12">
        <v>83812640</v>
      </c>
      <c r="M1159" s="12">
        <f t="shared" si="45"/>
        <v>73351786.666666672</v>
      </c>
      <c r="N1159" s="12">
        <f t="shared" si="45"/>
        <v>67050112</v>
      </c>
      <c r="O1159" s="93">
        <v>119196653.33333333</v>
      </c>
      <c r="P1159" s="32">
        <v>0.3</v>
      </c>
      <c r="S1159" s="32"/>
      <c r="U1159" s="3"/>
      <c r="V1159" s="3"/>
      <c r="W1159" s="3"/>
      <c r="X1159" s="3"/>
    </row>
    <row r="1160" spans="1:24" s="2" customFormat="1" ht="24" hidden="1" customHeight="1" x14ac:dyDescent="0.2">
      <c r="A1160" s="13">
        <v>1130</v>
      </c>
      <c r="B1160" s="14" t="s">
        <v>713</v>
      </c>
      <c r="C1160" s="14" t="s">
        <v>1337</v>
      </c>
      <c r="D1160" s="14" t="s">
        <v>1350</v>
      </c>
      <c r="E1160" s="15">
        <v>214140370050021</v>
      </c>
      <c r="F1160" s="13">
        <v>30</v>
      </c>
      <c r="G1160" s="13">
        <v>60</v>
      </c>
      <c r="H1160" s="13">
        <v>90</v>
      </c>
      <c r="I1160" s="11">
        <v>28355453.333333332</v>
      </c>
      <c r="J1160" s="11">
        <v>26039360</v>
      </c>
      <c r="K1160" s="11">
        <v>28355453.333333332</v>
      </c>
      <c r="L1160" s="11">
        <v>26039360</v>
      </c>
      <c r="M1160" s="11">
        <f t="shared" si="45"/>
        <v>22684362.666666668</v>
      </c>
      <c r="N1160" s="11">
        <f t="shared" si="45"/>
        <v>20831488</v>
      </c>
      <c r="O1160" s="93">
        <v>36862089.333333328</v>
      </c>
      <c r="P1160" s="32">
        <v>0.3</v>
      </c>
      <c r="S1160" s="32"/>
      <c r="U1160" s="3"/>
      <c r="V1160" s="3"/>
      <c r="W1160" s="3"/>
      <c r="X1160" s="3"/>
    </row>
    <row r="1161" spans="1:24" s="2" customFormat="1" ht="24" hidden="1" customHeight="1" x14ac:dyDescent="0.2">
      <c r="A1161" s="8">
        <v>1131</v>
      </c>
      <c r="B1161" s="9" t="s">
        <v>713</v>
      </c>
      <c r="C1161" s="9" t="s">
        <v>1337</v>
      </c>
      <c r="D1161" s="9" t="s">
        <v>1351</v>
      </c>
      <c r="E1161" s="10">
        <v>214140370120011</v>
      </c>
      <c r="F1161" s="8">
        <v>18</v>
      </c>
      <c r="G1161" s="8">
        <v>36</v>
      </c>
      <c r="H1161" s="8">
        <v>54</v>
      </c>
      <c r="I1161" s="11">
        <v>17358813.333333332</v>
      </c>
      <c r="J1161" s="11">
        <v>15847253.333333334</v>
      </c>
      <c r="K1161" s="12">
        <v>17358813.333333332</v>
      </c>
      <c r="L1161" s="12">
        <v>15847253.333333334</v>
      </c>
      <c r="M1161" s="12">
        <f t="shared" si="45"/>
        <v>13887050.666666666</v>
      </c>
      <c r="N1161" s="12">
        <f t="shared" si="45"/>
        <v>12677802.666666668</v>
      </c>
      <c r="O1161" s="93">
        <v>22566457.333333332</v>
      </c>
      <c r="P1161" s="32">
        <v>0.3</v>
      </c>
      <c r="S1161" s="32"/>
      <c r="U1161" s="3"/>
      <c r="V1161" s="3"/>
      <c r="W1161" s="3"/>
      <c r="X1161" s="3"/>
    </row>
    <row r="1162" spans="1:24" s="2" customFormat="1" ht="24" hidden="1" customHeight="1" x14ac:dyDescent="0.2">
      <c r="A1162" s="13">
        <v>1132</v>
      </c>
      <c r="B1162" s="14" t="s">
        <v>713</v>
      </c>
      <c r="C1162" s="14" t="s">
        <v>1337</v>
      </c>
      <c r="D1162" s="14" t="s">
        <v>1352</v>
      </c>
      <c r="E1162" s="15">
        <v>132140370020011</v>
      </c>
      <c r="F1162" s="13">
        <v>30</v>
      </c>
      <c r="G1162" s="13">
        <v>50</v>
      </c>
      <c r="H1162" s="13">
        <v>80</v>
      </c>
      <c r="I1162" s="11">
        <v>25225213.333333332</v>
      </c>
      <c r="J1162" s="11">
        <v>23071706.666666668</v>
      </c>
      <c r="K1162" s="11">
        <v>25225213.333333332</v>
      </c>
      <c r="L1162" s="11">
        <v>23071706.666666668</v>
      </c>
      <c r="M1162" s="11">
        <f t="shared" si="45"/>
        <v>20180170.666666668</v>
      </c>
      <c r="N1162" s="11">
        <f t="shared" si="45"/>
        <v>18457365.333333336</v>
      </c>
      <c r="O1162" s="93">
        <v>32792777.333333332</v>
      </c>
      <c r="P1162" s="32">
        <v>0.3</v>
      </c>
      <c r="S1162" s="32"/>
      <c r="U1162" s="3"/>
      <c r="V1162" s="3"/>
      <c r="W1162" s="3"/>
      <c r="X1162" s="3"/>
    </row>
    <row r="1163" spans="1:24" s="2" customFormat="1" ht="24" hidden="1" customHeight="1" x14ac:dyDescent="0.2">
      <c r="A1163" s="8">
        <v>1133</v>
      </c>
      <c r="B1163" s="9" t="s">
        <v>713</v>
      </c>
      <c r="C1163" s="9" t="s">
        <v>1337</v>
      </c>
      <c r="D1163" s="9" t="s">
        <v>1353</v>
      </c>
      <c r="E1163" s="10">
        <v>311930370010001</v>
      </c>
      <c r="F1163" s="8">
        <v>130</v>
      </c>
      <c r="G1163" s="8">
        <v>240</v>
      </c>
      <c r="H1163" s="8">
        <v>370</v>
      </c>
      <c r="I1163" s="11">
        <v>94339680</v>
      </c>
      <c r="J1163" s="11">
        <v>85602880</v>
      </c>
      <c r="K1163" s="12">
        <v>94339680</v>
      </c>
      <c r="L1163" s="12">
        <v>85602880</v>
      </c>
      <c r="M1163" s="12">
        <f t="shared" si="45"/>
        <v>75471744</v>
      </c>
      <c r="N1163" s="12">
        <f t="shared" si="45"/>
        <v>68482304</v>
      </c>
      <c r="O1163" s="93">
        <v>122641584</v>
      </c>
      <c r="P1163" s="32">
        <v>0.3</v>
      </c>
      <c r="S1163" s="32"/>
      <c r="U1163" s="3"/>
      <c r="V1163" s="3"/>
      <c r="W1163" s="3"/>
      <c r="X1163" s="3"/>
    </row>
    <row r="1164" spans="1:24" s="2" customFormat="1" ht="24" hidden="1" customHeight="1" x14ac:dyDescent="0.2">
      <c r="A1164" s="13">
        <v>1134</v>
      </c>
      <c r="B1164" s="14" t="s">
        <v>713</v>
      </c>
      <c r="C1164" s="14" t="s">
        <v>1337</v>
      </c>
      <c r="D1164" s="14" t="s">
        <v>1354</v>
      </c>
      <c r="E1164" s="15">
        <v>242140370040001</v>
      </c>
      <c r="F1164" s="13">
        <v>56</v>
      </c>
      <c r="G1164" s="13">
        <v>98</v>
      </c>
      <c r="H1164" s="13">
        <v>154</v>
      </c>
      <c r="I1164" s="11">
        <v>50231520</v>
      </c>
      <c r="J1164" s="11">
        <v>46004640</v>
      </c>
      <c r="K1164" s="11">
        <v>50231520</v>
      </c>
      <c r="L1164" s="11">
        <v>46004640</v>
      </c>
      <c r="M1164" s="11">
        <f t="shared" si="45"/>
        <v>40185216</v>
      </c>
      <c r="N1164" s="11">
        <f t="shared" si="45"/>
        <v>36803712</v>
      </c>
      <c r="O1164" s="93">
        <v>65300976</v>
      </c>
      <c r="P1164" s="32">
        <v>0.3</v>
      </c>
      <c r="S1164" s="32"/>
      <c r="U1164" s="3"/>
      <c r="V1164" s="3"/>
      <c r="W1164" s="3"/>
      <c r="X1164" s="3"/>
    </row>
    <row r="1165" spans="1:24" s="2" customFormat="1" ht="24" hidden="1" customHeight="1" x14ac:dyDescent="0.2">
      <c r="A1165" s="8">
        <v>1135</v>
      </c>
      <c r="B1165" s="9" t="s">
        <v>713</v>
      </c>
      <c r="C1165" s="9" t="s">
        <v>1337</v>
      </c>
      <c r="D1165" s="9" t="s">
        <v>1355</v>
      </c>
      <c r="E1165" s="10">
        <v>311930370050001</v>
      </c>
      <c r="F1165" s="8">
        <v>50</v>
      </c>
      <c r="G1165" s="8">
        <v>100</v>
      </c>
      <c r="H1165" s="8">
        <v>150</v>
      </c>
      <c r="I1165" s="11">
        <v>39287520</v>
      </c>
      <c r="J1165" s="11">
        <v>35773280</v>
      </c>
      <c r="K1165" s="12">
        <v>39287520</v>
      </c>
      <c r="L1165" s="12">
        <v>35773280</v>
      </c>
      <c r="M1165" s="12">
        <f t="shared" si="45"/>
        <v>31430016</v>
      </c>
      <c r="N1165" s="12">
        <f t="shared" si="45"/>
        <v>28618624</v>
      </c>
      <c r="O1165" s="93">
        <v>51073776</v>
      </c>
      <c r="P1165" s="32">
        <v>0.3</v>
      </c>
      <c r="S1165" s="32"/>
      <c r="U1165" s="3"/>
      <c r="V1165" s="3"/>
      <c r="W1165" s="3"/>
      <c r="X1165" s="3"/>
    </row>
    <row r="1166" spans="1:24" s="2" customFormat="1" ht="24" hidden="1" customHeight="1" x14ac:dyDescent="0.2">
      <c r="A1166" s="13">
        <v>1136</v>
      </c>
      <c r="B1166" s="14" t="s">
        <v>713</v>
      </c>
      <c r="C1166" s="14" t="s">
        <v>1337</v>
      </c>
      <c r="D1166" s="14" t="s">
        <v>1356</v>
      </c>
      <c r="E1166" s="15">
        <v>214140370020001</v>
      </c>
      <c r="F1166" s="13">
        <v>80</v>
      </c>
      <c r="G1166" s="13">
        <v>130</v>
      </c>
      <c r="H1166" s="13">
        <v>210</v>
      </c>
      <c r="I1166" s="11">
        <v>68285186.666666672</v>
      </c>
      <c r="J1166" s="11">
        <v>62697626.666666664</v>
      </c>
      <c r="K1166" s="11">
        <v>68285186.666666672</v>
      </c>
      <c r="L1166" s="11">
        <v>62697626.666666664</v>
      </c>
      <c r="M1166" s="11">
        <f t="shared" si="45"/>
        <v>54628149.333333343</v>
      </c>
      <c r="N1166" s="11">
        <f t="shared" si="45"/>
        <v>50158101.333333336</v>
      </c>
      <c r="O1166" s="93">
        <v>88770742.666666672</v>
      </c>
      <c r="P1166" s="32">
        <v>0.3</v>
      </c>
      <c r="S1166" s="32"/>
      <c r="U1166" s="3"/>
      <c r="V1166" s="3"/>
      <c r="W1166" s="3"/>
      <c r="X1166" s="3"/>
    </row>
    <row r="1167" spans="1:24" s="2" customFormat="1" ht="24" hidden="1" customHeight="1" x14ac:dyDescent="0.2">
      <c r="A1167" s="8">
        <v>1137</v>
      </c>
      <c r="B1167" s="9" t="s">
        <v>713</v>
      </c>
      <c r="C1167" s="9" t="s">
        <v>1337</v>
      </c>
      <c r="D1167" s="9" t="s">
        <v>1357</v>
      </c>
      <c r="E1167" s="10">
        <v>132140370030001</v>
      </c>
      <c r="F1167" s="8">
        <v>75</v>
      </c>
      <c r="G1167" s="8">
        <v>155</v>
      </c>
      <c r="H1167" s="8">
        <v>230</v>
      </c>
      <c r="I1167" s="11">
        <v>72896453.333333328</v>
      </c>
      <c r="J1167" s="11">
        <v>66628613.333333336</v>
      </c>
      <c r="K1167" s="12">
        <v>72896453.333333328</v>
      </c>
      <c r="L1167" s="12">
        <v>66628613.333333336</v>
      </c>
      <c r="M1167" s="12">
        <f t="shared" si="45"/>
        <v>58317162.666666664</v>
      </c>
      <c r="N1167" s="12">
        <f t="shared" si="45"/>
        <v>53302890.666666672</v>
      </c>
      <c r="O1167" s="93">
        <v>94765389.333333328</v>
      </c>
      <c r="P1167" s="32">
        <v>0.3</v>
      </c>
      <c r="S1167" s="32"/>
      <c r="U1167" s="3"/>
      <c r="V1167" s="3"/>
      <c r="W1167" s="3"/>
      <c r="X1167" s="3"/>
    </row>
    <row r="1168" spans="1:24" s="2" customFormat="1" ht="24" hidden="1" customHeight="1" x14ac:dyDescent="0.2">
      <c r="A1168" s="13">
        <v>1138</v>
      </c>
      <c r="B1168" s="14" t="s">
        <v>713</v>
      </c>
      <c r="C1168" s="14" t="s">
        <v>1337</v>
      </c>
      <c r="D1168" s="14" t="s">
        <v>1358</v>
      </c>
      <c r="E1168" s="15">
        <v>214140370050001</v>
      </c>
      <c r="F1168" s="13">
        <v>45</v>
      </c>
      <c r="G1168" s="13">
        <v>66</v>
      </c>
      <c r="H1168" s="13">
        <v>111</v>
      </c>
      <c r="I1168" s="11">
        <v>34274853.333333336</v>
      </c>
      <c r="J1168" s="11">
        <v>31348346.666666668</v>
      </c>
      <c r="K1168" s="11">
        <v>34274853.333333336</v>
      </c>
      <c r="L1168" s="11">
        <v>31348346.666666668</v>
      </c>
      <c r="M1168" s="11">
        <f t="shared" si="45"/>
        <v>27419882.666666672</v>
      </c>
      <c r="N1168" s="11">
        <f t="shared" si="45"/>
        <v>25078677.333333336</v>
      </c>
      <c r="O1168" s="93">
        <v>44557309.333333336</v>
      </c>
      <c r="P1168" s="32">
        <v>0.3</v>
      </c>
      <c r="S1168" s="32"/>
      <c r="U1168" s="3"/>
      <c r="V1168" s="3"/>
      <c r="W1168" s="3"/>
      <c r="X1168" s="3"/>
    </row>
    <row r="1169" spans="1:24" s="2" customFormat="1" ht="24" hidden="1" customHeight="1" x14ac:dyDescent="0.2">
      <c r="A1169" s="8">
        <v>1139</v>
      </c>
      <c r="B1169" s="9" t="s">
        <v>713</v>
      </c>
      <c r="C1169" s="9" t="s">
        <v>1337</v>
      </c>
      <c r="D1169" s="9" t="s">
        <v>1359</v>
      </c>
      <c r="E1169" s="10">
        <v>214140370050051</v>
      </c>
      <c r="F1169" s="8">
        <v>22</v>
      </c>
      <c r="G1169" s="8">
        <v>33</v>
      </c>
      <c r="H1169" s="8">
        <v>55</v>
      </c>
      <c r="I1169" s="11">
        <v>17495200</v>
      </c>
      <c r="J1169" s="11">
        <v>15903493.333333334</v>
      </c>
      <c r="K1169" s="12">
        <v>17495200</v>
      </c>
      <c r="L1169" s="12">
        <v>15903493.333333334</v>
      </c>
      <c r="M1169" s="12">
        <f t="shared" si="45"/>
        <v>13996160</v>
      </c>
      <c r="N1169" s="12">
        <f t="shared" si="45"/>
        <v>12722794.666666668</v>
      </c>
      <c r="O1169" s="93">
        <v>22743760</v>
      </c>
      <c r="P1169" s="32">
        <v>0.3</v>
      </c>
      <c r="S1169" s="32"/>
      <c r="U1169" s="3"/>
      <c r="V1169" s="3"/>
      <c r="W1169" s="3"/>
      <c r="X1169" s="3"/>
    </row>
    <row r="1170" spans="1:24" s="2" customFormat="1" ht="24" hidden="1" customHeight="1" x14ac:dyDescent="0.2">
      <c r="A1170" s="13">
        <v>1140</v>
      </c>
      <c r="B1170" s="14" t="s">
        <v>713</v>
      </c>
      <c r="C1170" s="14" t="s">
        <v>1337</v>
      </c>
      <c r="D1170" s="14" t="s">
        <v>1360</v>
      </c>
      <c r="E1170" s="15">
        <v>214140370060041</v>
      </c>
      <c r="F1170" s="13">
        <v>23</v>
      </c>
      <c r="G1170" s="13">
        <v>37</v>
      </c>
      <c r="H1170" s="13">
        <v>60</v>
      </c>
      <c r="I1170" s="11">
        <v>18973506.666666668</v>
      </c>
      <c r="J1170" s="11">
        <v>17442960</v>
      </c>
      <c r="K1170" s="11">
        <v>18973506.666666668</v>
      </c>
      <c r="L1170" s="11">
        <v>17442960</v>
      </c>
      <c r="M1170" s="11">
        <f t="shared" si="45"/>
        <v>15178805.333333336</v>
      </c>
      <c r="N1170" s="11">
        <f t="shared" si="45"/>
        <v>13954368</v>
      </c>
      <c r="O1170" s="93">
        <v>24665558.666666668</v>
      </c>
      <c r="P1170" s="32">
        <v>0.3</v>
      </c>
      <c r="S1170" s="32"/>
      <c r="U1170" s="3"/>
      <c r="V1170" s="3"/>
      <c r="W1170" s="3"/>
      <c r="X1170" s="3"/>
    </row>
    <row r="1171" spans="1:24" s="2" customFormat="1" ht="24" hidden="1" customHeight="1" x14ac:dyDescent="0.2">
      <c r="A1171" s="8">
        <v>1141</v>
      </c>
      <c r="B1171" s="9" t="s">
        <v>713</v>
      </c>
      <c r="C1171" s="9" t="s">
        <v>1337</v>
      </c>
      <c r="D1171" s="9" t="s">
        <v>1361</v>
      </c>
      <c r="E1171" s="10">
        <v>214140370060052</v>
      </c>
      <c r="F1171" s="8">
        <v>12</v>
      </c>
      <c r="G1171" s="8">
        <v>30</v>
      </c>
      <c r="H1171" s="8">
        <v>42</v>
      </c>
      <c r="I1171" s="11">
        <v>13640573.333333334</v>
      </c>
      <c r="J1171" s="11">
        <v>12474720</v>
      </c>
      <c r="K1171" s="12">
        <v>13640573.333333334</v>
      </c>
      <c r="L1171" s="12">
        <v>12474720</v>
      </c>
      <c r="M1171" s="12">
        <f t="shared" si="45"/>
        <v>10912458.666666668</v>
      </c>
      <c r="N1171" s="12">
        <f t="shared" si="45"/>
        <v>9979776</v>
      </c>
      <c r="O1171" s="93">
        <v>17732745.333333336</v>
      </c>
      <c r="P1171" s="32">
        <v>0.3</v>
      </c>
      <c r="S1171" s="32"/>
      <c r="U1171" s="3"/>
      <c r="V1171" s="3"/>
      <c r="W1171" s="3"/>
      <c r="X1171" s="3"/>
    </row>
    <row r="1172" spans="1:24" s="2" customFormat="1" ht="24" hidden="1" customHeight="1" x14ac:dyDescent="0.2">
      <c r="A1172" s="13">
        <v>1142</v>
      </c>
      <c r="B1172" s="14" t="s">
        <v>713</v>
      </c>
      <c r="C1172" s="14" t="s">
        <v>1337</v>
      </c>
      <c r="D1172" s="14" t="s">
        <v>1362</v>
      </c>
      <c r="E1172" s="15">
        <v>132140370010021</v>
      </c>
      <c r="F1172" s="13">
        <v>17</v>
      </c>
      <c r="G1172" s="13">
        <v>23</v>
      </c>
      <c r="H1172" s="13">
        <v>40</v>
      </c>
      <c r="I1172" s="11">
        <v>12913986.666666666</v>
      </c>
      <c r="J1172" s="11">
        <v>11860560</v>
      </c>
      <c r="K1172" s="11">
        <v>12913986.666666666</v>
      </c>
      <c r="L1172" s="11">
        <v>11860560</v>
      </c>
      <c r="M1172" s="11">
        <f t="shared" si="45"/>
        <v>10331189.333333334</v>
      </c>
      <c r="N1172" s="11">
        <f t="shared" si="45"/>
        <v>9488448</v>
      </c>
      <c r="O1172" s="93">
        <v>16788182.666666664</v>
      </c>
      <c r="P1172" s="32">
        <v>0.3</v>
      </c>
      <c r="S1172" s="32"/>
      <c r="U1172" s="3"/>
      <c r="V1172" s="3"/>
      <c r="W1172" s="3"/>
      <c r="X1172" s="3"/>
    </row>
    <row r="1173" spans="1:24" s="2" customFormat="1" ht="24" hidden="1" customHeight="1" x14ac:dyDescent="0.2">
      <c r="A1173" s="8">
        <v>1143</v>
      </c>
      <c r="B1173" s="9" t="s">
        <v>713</v>
      </c>
      <c r="C1173" s="9" t="s">
        <v>1337</v>
      </c>
      <c r="D1173" s="9" t="s">
        <v>1363</v>
      </c>
      <c r="E1173" s="10">
        <v>214140370060011</v>
      </c>
      <c r="F1173" s="8">
        <v>10</v>
      </c>
      <c r="G1173" s="8">
        <v>30</v>
      </c>
      <c r="H1173" s="8">
        <v>40</v>
      </c>
      <c r="I1173" s="11">
        <v>12882053.333333334</v>
      </c>
      <c r="J1173" s="11">
        <v>11730933.333333334</v>
      </c>
      <c r="K1173" s="12">
        <v>12882053.333333334</v>
      </c>
      <c r="L1173" s="12">
        <v>11730933.333333334</v>
      </c>
      <c r="M1173" s="12">
        <f t="shared" si="45"/>
        <v>10305642.666666668</v>
      </c>
      <c r="N1173" s="12">
        <f t="shared" si="45"/>
        <v>9384746.6666666679</v>
      </c>
      <c r="O1173" s="93">
        <v>16746669.333333334</v>
      </c>
      <c r="P1173" s="32">
        <v>0.3</v>
      </c>
      <c r="S1173" s="32"/>
      <c r="U1173" s="3"/>
      <c r="V1173" s="3"/>
      <c r="W1173" s="3"/>
      <c r="X1173" s="3"/>
    </row>
    <row r="1174" spans="1:24" s="2" customFormat="1" ht="24" hidden="1" customHeight="1" x14ac:dyDescent="0.2">
      <c r="A1174" s="13">
        <v>1144</v>
      </c>
      <c r="B1174" s="14" t="s">
        <v>713</v>
      </c>
      <c r="C1174" s="14" t="s">
        <v>1337</v>
      </c>
      <c r="D1174" s="14" t="s">
        <v>1364</v>
      </c>
      <c r="E1174" s="15">
        <v>214140370060031</v>
      </c>
      <c r="F1174" s="13">
        <v>18</v>
      </c>
      <c r="G1174" s="13">
        <v>22</v>
      </c>
      <c r="H1174" s="13">
        <v>40</v>
      </c>
      <c r="I1174" s="11">
        <v>12836320</v>
      </c>
      <c r="J1174" s="11">
        <v>11716693.333333334</v>
      </c>
      <c r="K1174" s="11">
        <v>12836320</v>
      </c>
      <c r="L1174" s="11">
        <v>11716693.333333334</v>
      </c>
      <c r="M1174" s="11">
        <f t="shared" si="45"/>
        <v>10269056</v>
      </c>
      <c r="N1174" s="11">
        <f t="shared" si="45"/>
        <v>9373354.6666666679</v>
      </c>
      <c r="O1174" s="93">
        <v>16687216</v>
      </c>
      <c r="P1174" s="32">
        <v>0.3</v>
      </c>
      <c r="S1174" s="32"/>
      <c r="U1174" s="3"/>
      <c r="V1174" s="3"/>
      <c r="W1174" s="3"/>
      <c r="X1174" s="3"/>
    </row>
    <row r="1175" spans="1:24" s="2" customFormat="1" ht="24" hidden="1" customHeight="1" x14ac:dyDescent="0.2">
      <c r="A1175" s="8">
        <v>1145</v>
      </c>
      <c r="B1175" s="9" t="s">
        <v>713</v>
      </c>
      <c r="C1175" s="9" t="s">
        <v>1337</v>
      </c>
      <c r="D1175" s="9" t="s">
        <v>1365</v>
      </c>
      <c r="E1175" s="10">
        <v>214140370060001</v>
      </c>
      <c r="F1175" s="8">
        <v>43</v>
      </c>
      <c r="G1175" s="8">
        <v>71</v>
      </c>
      <c r="H1175" s="8">
        <v>114</v>
      </c>
      <c r="I1175" s="11">
        <v>35845733.333333336</v>
      </c>
      <c r="J1175" s="11">
        <v>32705493.333333332</v>
      </c>
      <c r="K1175" s="12">
        <v>35845733.333333336</v>
      </c>
      <c r="L1175" s="12">
        <v>32705493.333333332</v>
      </c>
      <c r="M1175" s="12">
        <f t="shared" si="45"/>
        <v>28676586.666666672</v>
      </c>
      <c r="N1175" s="12">
        <f t="shared" si="45"/>
        <v>26164394.666666668</v>
      </c>
      <c r="O1175" s="93">
        <v>46599453.333333336</v>
      </c>
      <c r="P1175" s="32">
        <v>0.3</v>
      </c>
      <c r="S1175" s="32"/>
      <c r="U1175" s="3"/>
      <c r="V1175" s="3"/>
      <c r="W1175" s="3"/>
      <c r="X1175" s="3"/>
    </row>
    <row r="1176" spans="1:24" s="2" customFormat="1" ht="24" hidden="1" customHeight="1" x14ac:dyDescent="0.2">
      <c r="A1176" s="13">
        <v>1146</v>
      </c>
      <c r="B1176" s="14" t="s">
        <v>713</v>
      </c>
      <c r="C1176" s="14" t="s">
        <v>1337</v>
      </c>
      <c r="D1176" s="14" t="s">
        <v>1366</v>
      </c>
      <c r="E1176" s="15">
        <v>311930370080011</v>
      </c>
      <c r="F1176" s="13">
        <v>20</v>
      </c>
      <c r="G1176" s="13">
        <v>30</v>
      </c>
      <c r="H1176" s="13">
        <v>50</v>
      </c>
      <c r="I1176" s="11">
        <v>13720666.666666666</v>
      </c>
      <c r="J1176" s="11">
        <v>12560640</v>
      </c>
      <c r="K1176" s="11">
        <v>13720666.666666666</v>
      </c>
      <c r="L1176" s="11">
        <v>12560640</v>
      </c>
      <c r="M1176" s="11">
        <f t="shared" si="45"/>
        <v>10976533.333333334</v>
      </c>
      <c r="N1176" s="11">
        <f t="shared" si="45"/>
        <v>10048512</v>
      </c>
      <c r="O1176" s="93">
        <v>17836866.666666664</v>
      </c>
      <c r="P1176" s="32">
        <v>0.3</v>
      </c>
      <c r="S1176" s="32"/>
      <c r="U1176" s="3"/>
      <c r="V1176" s="3"/>
      <c r="W1176" s="3"/>
      <c r="X1176" s="3"/>
    </row>
    <row r="1177" spans="1:24" s="2" customFormat="1" ht="24" hidden="1" customHeight="1" x14ac:dyDescent="0.2">
      <c r="A1177" s="8">
        <v>1147</v>
      </c>
      <c r="B1177" s="9" t="s">
        <v>713</v>
      </c>
      <c r="C1177" s="9" t="s">
        <v>1337</v>
      </c>
      <c r="D1177" s="9" t="s">
        <v>1367</v>
      </c>
      <c r="E1177" s="10">
        <v>214140370080001</v>
      </c>
      <c r="F1177" s="8">
        <v>135</v>
      </c>
      <c r="G1177" s="8">
        <v>297</v>
      </c>
      <c r="H1177" s="8">
        <v>432</v>
      </c>
      <c r="I1177" s="11">
        <v>135101693.33333334</v>
      </c>
      <c r="J1177" s="11">
        <v>123725360</v>
      </c>
      <c r="K1177" s="12">
        <v>135101693.33333334</v>
      </c>
      <c r="L1177" s="12">
        <v>123725360</v>
      </c>
      <c r="M1177" s="12">
        <f t="shared" si="45"/>
        <v>108081354.66666669</v>
      </c>
      <c r="N1177" s="12">
        <f t="shared" si="45"/>
        <v>98980288</v>
      </c>
      <c r="O1177" s="93">
        <v>175632201.33333334</v>
      </c>
      <c r="P1177" s="32">
        <v>0.3</v>
      </c>
      <c r="S1177" s="32"/>
      <c r="U1177" s="3"/>
      <c r="V1177" s="3"/>
      <c r="W1177" s="3"/>
      <c r="X1177" s="3"/>
    </row>
    <row r="1178" spans="1:24" s="2" customFormat="1" ht="24" hidden="1" customHeight="1" x14ac:dyDescent="0.2">
      <c r="A1178" s="13">
        <v>1148</v>
      </c>
      <c r="B1178" s="14" t="s">
        <v>713</v>
      </c>
      <c r="C1178" s="14" t="s">
        <v>1368</v>
      </c>
      <c r="D1178" s="14" t="s">
        <v>1369</v>
      </c>
      <c r="E1178" s="15" t="s">
        <v>1370</v>
      </c>
      <c r="F1178" s="13">
        <v>252</v>
      </c>
      <c r="G1178" s="13">
        <v>468</v>
      </c>
      <c r="H1178" s="13">
        <v>720</v>
      </c>
      <c r="I1178" s="11">
        <v>176361120</v>
      </c>
      <c r="J1178" s="11">
        <v>153993360</v>
      </c>
      <c r="K1178" s="11">
        <v>176361120</v>
      </c>
      <c r="L1178" s="11">
        <v>153993360</v>
      </c>
      <c r="M1178" s="11">
        <f t="shared" si="45"/>
        <v>141088896</v>
      </c>
      <c r="N1178" s="11">
        <f t="shared" si="45"/>
        <v>123194688</v>
      </c>
      <c r="O1178" s="93">
        <v>211633344</v>
      </c>
      <c r="P1178" s="32">
        <v>0.2</v>
      </c>
      <c r="S1178" s="32"/>
      <c r="U1178" s="3"/>
      <c r="V1178" s="3"/>
      <c r="W1178" s="3"/>
      <c r="X1178" s="3"/>
    </row>
    <row r="1179" spans="1:24" s="2" customFormat="1" ht="24" hidden="1" customHeight="1" x14ac:dyDescent="0.2">
      <c r="A1179" s="8">
        <v>1149</v>
      </c>
      <c r="B1179" s="9" t="s">
        <v>713</v>
      </c>
      <c r="C1179" s="9" t="s">
        <v>1368</v>
      </c>
      <c r="D1179" s="9" t="s">
        <v>1371</v>
      </c>
      <c r="E1179" s="10" t="s">
        <v>1372</v>
      </c>
      <c r="F1179" s="8">
        <v>42</v>
      </c>
      <c r="G1179" s="8">
        <v>180</v>
      </c>
      <c r="H1179" s="8">
        <v>222</v>
      </c>
      <c r="I1179" s="11">
        <v>55592160</v>
      </c>
      <c r="J1179" s="11">
        <v>49261760</v>
      </c>
      <c r="K1179" s="12">
        <v>55592160</v>
      </c>
      <c r="L1179" s="12">
        <v>49261760</v>
      </c>
      <c r="M1179" s="12">
        <f t="shared" si="45"/>
        <v>44473728</v>
      </c>
      <c r="N1179" s="12">
        <f t="shared" si="45"/>
        <v>39409408</v>
      </c>
      <c r="O1179" s="93">
        <v>66710592</v>
      </c>
      <c r="P1179" s="32">
        <v>0.2</v>
      </c>
      <c r="S1179" s="32"/>
      <c r="U1179" s="3"/>
      <c r="V1179" s="3"/>
      <c r="W1179" s="3"/>
      <c r="X1179" s="3"/>
    </row>
    <row r="1180" spans="1:24" s="2" customFormat="1" ht="24" hidden="1" customHeight="1" x14ac:dyDescent="0.2">
      <c r="A1180" s="13">
        <v>1150</v>
      </c>
      <c r="B1180" s="14" t="s">
        <v>713</v>
      </c>
      <c r="C1180" s="14" t="s">
        <v>1368</v>
      </c>
      <c r="D1180" s="14" t="s">
        <v>1373</v>
      </c>
      <c r="E1180" s="15">
        <v>754220390020001</v>
      </c>
      <c r="F1180" s="13">
        <v>42</v>
      </c>
      <c r="G1180" s="13">
        <v>86</v>
      </c>
      <c r="H1180" s="13">
        <v>128</v>
      </c>
      <c r="I1180" s="11">
        <v>31624800</v>
      </c>
      <c r="J1180" s="11">
        <v>27894560</v>
      </c>
      <c r="K1180" s="11">
        <v>31624800</v>
      </c>
      <c r="L1180" s="11">
        <v>27894560</v>
      </c>
      <c r="M1180" s="11">
        <f t="shared" si="45"/>
        <v>25299840</v>
      </c>
      <c r="N1180" s="11">
        <f t="shared" si="45"/>
        <v>22315648</v>
      </c>
      <c r="O1180" s="93">
        <v>37949760</v>
      </c>
      <c r="P1180" s="32">
        <v>0.2</v>
      </c>
      <c r="S1180" s="32"/>
      <c r="U1180" s="3"/>
      <c r="V1180" s="3"/>
      <c r="W1180" s="3"/>
      <c r="X1180" s="3"/>
    </row>
    <row r="1181" spans="1:24" s="2" customFormat="1" ht="24" hidden="1" customHeight="1" x14ac:dyDescent="0.2">
      <c r="A1181" s="8">
        <v>1151</v>
      </c>
      <c r="B1181" s="9" t="s">
        <v>713</v>
      </c>
      <c r="C1181" s="9" t="s">
        <v>1368</v>
      </c>
      <c r="D1181" s="9" t="s">
        <v>1374</v>
      </c>
      <c r="E1181" s="10">
        <v>811220390130001</v>
      </c>
      <c r="F1181" s="8">
        <v>51</v>
      </c>
      <c r="G1181" s="8">
        <v>195</v>
      </c>
      <c r="H1181" s="8">
        <v>246</v>
      </c>
      <c r="I1181" s="11">
        <v>60766560</v>
      </c>
      <c r="J1181" s="11">
        <v>53640960</v>
      </c>
      <c r="K1181" s="12">
        <v>60766560</v>
      </c>
      <c r="L1181" s="12">
        <v>53640960</v>
      </c>
      <c r="M1181" s="12">
        <f t="shared" si="45"/>
        <v>48613248</v>
      </c>
      <c r="N1181" s="12">
        <f t="shared" si="45"/>
        <v>42912768</v>
      </c>
      <c r="O1181" s="93">
        <v>72919872</v>
      </c>
      <c r="P1181" s="32">
        <v>0.2</v>
      </c>
      <c r="S1181" s="32"/>
      <c r="U1181" s="3"/>
      <c r="V1181" s="3"/>
      <c r="W1181" s="3"/>
      <c r="X1181" s="3"/>
    </row>
    <row r="1182" spans="1:24" s="2" customFormat="1" ht="24" hidden="1" customHeight="1" x14ac:dyDescent="0.2">
      <c r="A1182" s="13">
        <v>1152</v>
      </c>
      <c r="B1182" s="14" t="s">
        <v>713</v>
      </c>
      <c r="C1182" s="14" t="s">
        <v>1368</v>
      </c>
      <c r="D1182" s="14" t="s">
        <v>1375</v>
      </c>
      <c r="E1182" s="15" t="s">
        <v>1376</v>
      </c>
      <c r="F1182" s="13">
        <v>51</v>
      </c>
      <c r="G1182" s="13">
        <v>195</v>
      </c>
      <c r="H1182" s="13">
        <v>246</v>
      </c>
      <c r="I1182" s="11">
        <v>60564960</v>
      </c>
      <c r="J1182" s="11">
        <v>53429280</v>
      </c>
      <c r="K1182" s="11">
        <v>60564960</v>
      </c>
      <c r="L1182" s="11">
        <v>53429280</v>
      </c>
      <c r="M1182" s="11">
        <f t="shared" si="45"/>
        <v>48451968</v>
      </c>
      <c r="N1182" s="11">
        <f t="shared" si="45"/>
        <v>42743424</v>
      </c>
      <c r="O1182" s="93">
        <v>72677952</v>
      </c>
      <c r="P1182" s="32">
        <v>0.2</v>
      </c>
      <c r="S1182" s="32"/>
      <c r="U1182" s="3"/>
      <c r="V1182" s="3"/>
      <c r="W1182" s="3"/>
      <c r="X1182" s="3"/>
    </row>
    <row r="1183" spans="1:24" s="2" customFormat="1" ht="24" hidden="1" customHeight="1" x14ac:dyDescent="0.2">
      <c r="A1183" s="8">
        <v>1153</v>
      </c>
      <c r="B1183" s="9" t="s">
        <v>713</v>
      </c>
      <c r="C1183" s="9" t="s">
        <v>1368</v>
      </c>
      <c r="D1183" s="9" t="s">
        <v>1377</v>
      </c>
      <c r="E1183" s="10">
        <v>811120390290001</v>
      </c>
      <c r="F1183" s="8">
        <v>21</v>
      </c>
      <c r="G1183" s="8">
        <v>86</v>
      </c>
      <c r="H1183" s="8">
        <v>107</v>
      </c>
      <c r="I1183" s="11">
        <v>26435520</v>
      </c>
      <c r="J1183" s="11">
        <v>23168640</v>
      </c>
      <c r="K1183" s="12">
        <v>26435520</v>
      </c>
      <c r="L1183" s="12">
        <v>23168640</v>
      </c>
      <c r="M1183" s="12">
        <f t="shared" si="45"/>
        <v>21148416</v>
      </c>
      <c r="N1183" s="12">
        <f t="shared" si="45"/>
        <v>18534912</v>
      </c>
      <c r="O1183" s="93">
        <v>31722624</v>
      </c>
      <c r="P1183" s="32">
        <v>0.2</v>
      </c>
      <c r="S1183" s="32"/>
      <c r="U1183" s="3"/>
      <c r="V1183" s="3"/>
      <c r="W1183" s="3"/>
      <c r="X1183" s="3"/>
    </row>
    <row r="1184" spans="1:24" s="2" customFormat="1" ht="24" hidden="1" customHeight="1" x14ac:dyDescent="0.2">
      <c r="A1184" s="13">
        <v>1154</v>
      </c>
      <c r="B1184" s="14" t="s">
        <v>713</v>
      </c>
      <c r="C1184" s="14" t="s">
        <v>1368</v>
      </c>
      <c r="D1184" s="14" t="s">
        <v>1378</v>
      </c>
      <c r="E1184" s="15" t="s">
        <v>1379</v>
      </c>
      <c r="F1184" s="13">
        <v>21</v>
      </c>
      <c r="G1184" s="13">
        <v>86</v>
      </c>
      <c r="H1184" s="13">
        <v>107</v>
      </c>
      <c r="I1184" s="11">
        <v>26354880</v>
      </c>
      <c r="J1184" s="11">
        <v>23208960</v>
      </c>
      <c r="K1184" s="11">
        <v>26354880</v>
      </c>
      <c r="L1184" s="11">
        <v>23208960</v>
      </c>
      <c r="M1184" s="11">
        <f t="shared" ref="M1184:N1247" si="46">K1184*0.8</f>
        <v>21083904</v>
      </c>
      <c r="N1184" s="11">
        <f t="shared" si="46"/>
        <v>18567168</v>
      </c>
      <c r="O1184" s="93">
        <v>31625856</v>
      </c>
      <c r="P1184" s="32">
        <v>0.2</v>
      </c>
      <c r="S1184" s="32"/>
      <c r="U1184" s="3"/>
      <c r="V1184" s="3"/>
      <c r="W1184" s="3"/>
      <c r="X1184" s="3"/>
    </row>
    <row r="1185" spans="1:24" s="2" customFormat="1" ht="24" hidden="1" customHeight="1" x14ac:dyDescent="0.2">
      <c r="A1185" s="8">
        <v>1155</v>
      </c>
      <c r="B1185" s="9" t="s">
        <v>713</v>
      </c>
      <c r="C1185" s="9" t="s">
        <v>1368</v>
      </c>
      <c r="D1185" s="9" t="s">
        <v>1380</v>
      </c>
      <c r="E1185" s="10">
        <v>931120390040001</v>
      </c>
      <c r="F1185" s="8">
        <v>100</v>
      </c>
      <c r="G1185" s="8">
        <v>300</v>
      </c>
      <c r="H1185" s="8">
        <v>400</v>
      </c>
      <c r="I1185" s="11">
        <v>98490240</v>
      </c>
      <c r="J1185" s="11">
        <v>86990880</v>
      </c>
      <c r="K1185" s="12">
        <v>98490240</v>
      </c>
      <c r="L1185" s="12">
        <v>86990880</v>
      </c>
      <c r="M1185" s="12">
        <f t="shared" si="46"/>
        <v>78792192</v>
      </c>
      <c r="N1185" s="12">
        <f t="shared" si="46"/>
        <v>69592704</v>
      </c>
      <c r="O1185" s="93">
        <v>118188288</v>
      </c>
      <c r="P1185" s="32">
        <v>0.2</v>
      </c>
      <c r="S1185" s="32"/>
      <c r="U1185" s="3"/>
      <c r="V1185" s="3"/>
      <c r="W1185" s="3"/>
      <c r="X1185" s="3"/>
    </row>
    <row r="1186" spans="1:24" s="2" customFormat="1" ht="24" hidden="1" customHeight="1" x14ac:dyDescent="0.2">
      <c r="A1186" s="13">
        <v>1156</v>
      </c>
      <c r="B1186" s="14" t="s">
        <v>713</v>
      </c>
      <c r="C1186" s="14" t="s">
        <v>1368</v>
      </c>
      <c r="D1186" s="14" t="s">
        <v>1381</v>
      </c>
      <c r="E1186" s="15" t="s">
        <v>1382</v>
      </c>
      <c r="F1186" s="13">
        <v>100</v>
      </c>
      <c r="G1186" s="13">
        <v>300</v>
      </c>
      <c r="H1186" s="13">
        <v>400</v>
      </c>
      <c r="I1186" s="11">
        <v>98339040</v>
      </c>
      <c r="J1186" s="11">
        <v>86890080</v>
      </c>
      <c r="K1186" s="11">
        <v>98339040</v>
      </c>
      <c r="L1186" s="11">
        <v>86890080</v>
      </c>
      <c r="M1186" s="11">
        <f t="shared" si="46"/>
        <v>78671232</v>
      </c>
      <c r="N1186" s="11">
        <f t="shared" si="46"/>
        <v>69512064</v>
      </c>
      <c r="O1186" s="93">
        <v>118006848</v>
      </c>
      <c r="P1186" s="32">
        <v>0.2</v>
      </c>
      <c r="S1186" s="32"/>
      <c r="U1186" s="3"/>
      <c r="V1186" s="3"/>
      <c r="W1186" s="3"/>
      <c r="X1186" s="3"/>
    </row>
    <row r="1187" spans="1:24" s="2" customFormat="1" ht="24" hidden="1" customHeight="1" x14ac:dyDescent="0.2">
      <c r="A1187" s="8">
        <v>1157</v>
      </c>
      <c r="B1187" s="9" t="s">
        <v>713</v>
      </c>
      <c r="C1187" s="9" t="s">
        <v>1383</v>
      </c>
      <c r="D1187" s="9" t="s">
        <v>1384</v>
      </c>
      <c r="E1187" s="10">
        <v>343230300020011</v>
      </c>
      <c r="F1187" s="8">
        <v>60</v>
      </c>
      <c r="G1187" s="8">
        <v>190</v>
      </c>
      <c r="H1187" s="8">
        <v>250</v>
      </c>
      <c r="I1187" s="11">
        <v>66282180.208333336</v>
      </c>
      <c r="J1187" s="11">
        <v>60604766.875</v>
      </c>
      <c r="K1187" s="12">
        <v>66282180.208333336</v>
      </c>
      <c r="L1187" s="12">
        <v>60604766.875</v>
      </c>
      <c r="M1187" s="12">
        <f t="shared" si="46"/>
        <v>53025744.166666672</v>
      </c>
      <c r="N1187" s="12">
        <f t="shared" si="46"/>
        <v>48483813.5</v>
      </c>
      <c r="O1187" s="93">
        <v>79538616.25</v>
      </c>
      <c r="P1187" s="32">
        <v>0.2</v>
      </c>
      <c r="S1187" s="32"/>
      <c r="U1187" s="3"/>
      <c r="V1187" s="3"/>
      <c r="W1187" s="3"/>
      <c r="X1187" s="3"/>
    </row>
    <row r="1188" spans="1:24" s="2" customFormat="1" ht="24" hidden="1" customHeight="1" x14ac:dyDescent="0.2">
      <c r="A1188" s="13">
        <v>1158</v>
      </c>
      <c r="B1188" s="14" t="s">
        <v>713</v>
      </c>
      <c r="C1188" s="14" t="s">
        <v>1383</v>
      </c>
      <c r="D1188" s="14" t="s">
        <v>773</v>
      </c>
      <c r="E1188" s="15">
        <v>741120300010001</v>
      </c>
      <c r="F1188" s="13">
        <v>59</v>
      </c>
      <c r="G1188" s="13">
        <v>78</v>
      </c>
      <c r="H1188" s="13">
        <v>137</v>
      </c>
      <c r="I1188" s="11">
        <v>35337481.875</v>
      </c>
      <c r="J1188" s="11">
        <v>32676441.875</v>
      </c>
      <c r="K1188" s="11">
        <v>35337481.875</v>
      </c>
      <c r="L1188" s="11">
        <v>32676441.875</v>
      </c>
      <c r="M1188" s="11">
        <f t="shared" si="46"/>
        <v>28269985.5</v>
      </c>
      <c r="N1188" s="11">
        <f t="shared" si="46"/>
        <v>26141153.5</v>
      </c>
      <c r="O1188" s="93">
        <v>42404978.25</v>
      </c>
      <c r="P1188" s="32">
        <v>0.2</v>
      </c>
      <c r="S1188" s="32"/>
      <c r="U1188" s="3"/>
      <c r="V1188" s="3"/>
      <c r="W1188" s="3"/>
      <c r="X1188" s="3"/>
    </row>
    <row r="1189" spans="1:24" s="2" customFormat="1" ht="24" hidden="1" customHeight="1" x14ac:dyDescent="0.2">
      <c r="A1189" s="8">
        <v>1159</v>
      </c>
      <c r="B1189" s="9" t="s">
        <v>713</v>
      </c>
      <c r="C1189" s="9" t="s">
        <v>1383</v>
      </c>
      <c r="D1189" s="9" t="s">
        <v>1385</v>
      </c>
      <c r="E1189" s="10">
        <v>343230300020021</v>
      </c>
      <c r="F1189" s="8">
        <v>18</v>
      </c>
      <c r="G1189" s="8">
        <v>42</v>
      </c>
      <c r="H1189" s="8">
        <v>60</v>
      </c>
      <c r="I1189" s="11">
        <v>18316380.208333332</v>
      </c>
      <c r="J1189" s="11">
        <v>16832886.875</v>
      </c>
      <c r="K1189" s="12">
        <v>18316380.208333332</v>
      </c>
      <c r="L1189" s="12">
        <v>16832886.875</v>
      </c>
      <c r="M1189" s="12">
        <f t="shared" si="46"/>
        <v>14653104.166666666</v>
      </c>
      <c r="N1189" s="12">
        <f t="shared" si="46"/>
        <v>13466309.5</v>
      </c>
      <c r="O1189" s="93">
        <v>21979656.25</v>
      </c>
      <c r="P1189" s="32">
        <v>0.2</v>
      </c>
      <c r="S1189" s="32"/>
      <c r="U1189" s="3"/>
      <c r="V1189" s="3"/>
      <c r="W1189" s="3"/>
      <c r="X1189" s="3"/>
    </row>
    <row r="1190" spans="1:24" s="2" customFormat="1" ht="24" hidden="1" customHeight="1" x14ac:dyDescent="0.2">
      <c r="A1190" s="13">
        <v>1160</v>
      </c>
      <c r="B1190" s="14" t="s">
        <v>713</v>
      </c>
      <c r="C1190" s="14" t="s">
        <v>1383</v>
      </c>
      <c r="D1190" s="14" t="s">
        <v>1386</v>
      </c>
      <c r="E1190" s="15">
        <v>343230300020061</v>
      </c>
      <c r="F1190" s="13">
        <v>21</v>
      </c>
      <c r="G1190" s="13">
        <v>9</v>
      </c>
      <c r="H1190" s="13">
        <v>30</v>
      </c>
      <c r="I1190" s="11">
        <v>9055398.541666666</v>
      </c>
      <c r="J1190" s="11">
        <v>8389131.875</v>
      </c>
      <c r="K1190" s="11">
        <v>9055398.541666666</v>
      </c>
      <c r="L1190" s="11">
        <v>8389131.875</v>
      </c>
      <c r="M1190" s="11">
        <f t="shared" si="46"/>
        <v>7244318.833333333</v>
      </c>
      <c r="N1190" s="11">
        <f t="shared" si="46"/>
        <v>6711305.5</v>
      </c>
      <c r="O1190" s="93">
        <v>10866478.25</v>
      </c>
      <c r="P1190" s="32">
        <v>0.2</v>
      </c>
      <c r="S1190" s="32"/>
      <c r="U1190" s="3"/>
      <c r="V1190" s="3"/>
      <c r="W1190" s="3"/>
      <c r="X1190" s="3"/>
    </row>
    <row r="1191" spans="1:24" s="2" customFormat="1" ht="24" hidden="1" customHeight="1" x14ac:dyDescent="0.2">
      <c r="A1191" s="8">
        <v>1161</v>
      </c>
      <c r="B1191" s="9" t="s">
        <v>713</v>
      </c>
      <c r="C1191" s="9" t="s">
        <v>1383</v>
      </c>
      <c r="D1191" s="9" t="s">
        <v>1387</v>
      </c>
      <c r="E1191" s="10">
        <v>711120300060001</v>
      </c>
      <c r="F1191" s="8">
        <v>76</v>
      </c>
      <c r="G1191" s="8">
        <v>171</v>
      </c>
      <c r="H1191" s="8">
        <v>247</v>
      </c>
      <c r="I1191" s="11">
        <v>60155061.875</v>
      </c>
      <c r="J1191" s="11">
        <v>55471808.541666664</v>
      </c>
      <c r="K1191" s="12">
        <v>60155061.875</v>
      </c>
      <c r="L1191" s="12">
        <v>55471808.541666664</v>
      </c>
      <c r="M1191" s="12">
        <f t="shared" si="46"/>
        <v>48124049.5</v>
      </c>
      <c r="N1191" s="12">
        <f t="shared" si="46"/>
        <v>44377446.833333336</v>
      </c>
      <c r="O1191" s="93">
        <v>72186074.25</v>
      </c>
      <c r="P1191" s="32">
        <v>0.2</v>
      </c>
      <c r="S1191" s="32"/>
      <c r="U1191" s="3"/>
      <c r="V1191" s="3"/>
      <c r="W1191" s="3"/>
      <c r="X1191" s="3"/>
    </row>
    <row r="1192" spans="1:24" s="2" customFormat="1" ht="24" hidden="1" customHeight="1" x14ac:dyDescent="0.2">
      <c r="A1192" s="13">
        <v>1162</v>
      </c>
      <c r="B1192" s="14" t="s">
        <v>713</v>
      </c>
      <c r="C1192" s="14" t="s">
        <v>1383</v>
      </c>
      <c r="D1192" s="14" t="s">
        <v>1388</v>
      </c>
      <c r="E1192" s="15" t="s">
        <v>1389</v>
      </c>
      <c r="F1192" s="13">
        <v>50</v>
      </c>
      <c r="G1192" s="13">
        <v>296</v>
      </c>
      <c r="H1192" s="13">
        <v>346</v>
      </c>
      <c r="I1192" s="11">
        <v>84994080</v>
      </c>
      <c r="J1192" s="11">
        <v>75193040</v>
      </c>
      <c r="K1192" s="11">
        <v>84994080</v>
      </c>
      <c r="L1192" s="11">
        <v>75193040</v>
      </c>
      <c r="M1192" s="11">
        <f t="shared" si="46"/>
        <v>67995264</v>
      </c>
      <c r="N1192" s="11">
        <f t="shared" si="46"/>
        <v>60154432</v>
      </c>
      <c r="O1192" s="93">
        <v>101992896</v>
      </c>
      <c r="P1192" s="32">
        <v>0.2</v>
      </c>
      <c r="S1192" s="32"/>
      <c r="U1192" s="3"/>
      <c r="V1192" s="3"/>
      <c r="W1192" s="3"/>
      <c r="X1192" s="3"/>
    </row>
    <row r="1193" spans="1:24" s="2" customFormat="1" ht="24" hidden="1" customHeight="1" x14ac:dyDescent="0.2">
      <c r="A1193" s="8">
        <v>1163</v>
      </c>
      <c r="B1193" s="9" t="s">
        <v>713</v>
      </c>
      <c r="C1193" s="9" t="s">
        <v>1383</v>
      </c>
      <c r="D1193" s="9" t="s">
        <v>1390</v>
      </c>
      <c r="E1193" s="10">
        <v>711120300020002</v>
      </c>
      <c r="F1193" s="8">
        <v>23</v>
      </c>
      <c r="G1193" s="8">
        <v>97</v>
      </c>
      <c r="H1193" s="8">
        <v>120</v>
      </c>
      <c r="I1193" s="11">
        <v>31127616.875</v>
      </c>
      <c r="J1193" s="11">
        <v>28795003.541666668</v>
      </c>
      <c r="K1193" s="12">
        <v>31127616.875</v>
      </c>
      <c r="L1193" s="12">
        <v>28795003.541666668</v>
      </c>
      <c r="M1193" s="12">
        <f t="shared" si="46"/>
        <v>24902093.5</v>
      </c>
      <c r="N1193" s="12">
        <f t="shared" si="46"/>
        <v>23036002.833333336</v>
      </c>
      <c r="O1193" s="93">
        <v>37353140.25</v>
      </c>
      <c r="P1193" s="32">
        <v>0.2</v>
      </c>
      <c r="S1193" s="32"/>
      <c r="U1193" s="3"/>
      <c r="V1193" s="3"/>
      <c r="W1193" s="3"/>
      <c r="X1193" s="3"/>
    </row>
    <row r="1194" spans="1:24" s="2" customFormat="1" ht="24" hidden="1" customHeight="1" x14ac:dyDescent="0.2">
      <c r="A1194" s="13">
        <v>1164</v>
      </c>
      <c r="B1194" s="14" t="s">
        <v>713</v>
      </c>
      <c r="C1194" s="14" t="s">
        <v>1383</v>
      </c>
      <c r="D1194" s="14" t="s">
        <v>1391</v>
      </c>
      <c r="E1194" s="15">
        <v>343230300020031</v>
      </c>
      <c r="F1194" s="13">
        <v>8</v>
      </c>
      <c r="G1194" s="13">
        <v>32</v>
      </c>
      <c r="H1194" s="13">
        <v>40</v>
      </c>
      <c r="I1194" s="11">
        <v>13530496.875</v>
      </c>
      <c r="J1194" s="11">
        <v>11403936.875</v>
      </c>
      <c r="K1194" s="11">
        <v>13530496.875</v>
      </c>
      <c r="L1194" s="11">
        <v>11403936.875</v>
      </c>
      <c r="M1194" s="11">
        <f t="shared" si="46"/>
        <v>10824397.5</v>
      </c>
      <c r="N1194" s="11">
        <f t="shared" si="46"/>
        <v>9123149.5</v>
      </c>
      <c r="O1194" s="93">
        <v>16236596.25</v>
      </c>
      <c r="P1194" s="32">
        <v>0.2</v>
      </c>
      <c r="S1194" s="32"/>
      <c r="U1194" s="3"/>
      <c r="V1194" s="3"/>
      <c r="W1194" s="3"/>
      <c r="X1194" s="3"/>
    </row>
    <row r="1195" spans="1:24" s="2" customFormat="1" ht="24" hidden="1" customHeight="1" x14ac:dyDescent="0.2">
      <c r="A1195" s="8">
        <v>1165</v>
      </c>
      <c r="B1195" s="9" t="s">
        <v>713</v>
      </c>
      <c r="C1195" s="9" t="s">
        <v>1383</v>
      </c>
      <c r="D1195" s="9" t="s">
        <v>1392</v>
      </c>
      <c r="E1195" s="10">
        <v>311830300020011</v>
      </c>
      <c r="F1195" s="8">
        <v>10</v>
      </c>
      <c r="G1195" s="8">
        <v>60</v>
      </c>
      <c r="H1195" s="8">
        <v>70</v>
      </c>
      <c r="I1195" s="11">
        <v>21680581.875</v>
      </c>
      <c r="J1195" s="11">
        <v>19995301.875</v>
      </c>
      <c r="K1195" s="12">
        <v>21680581.875</v>
      </c>
      <c r="L1195" s="12">
        <v>19995301.875</v>
      </c>
      <c r="M1195" s="12">
        <f t="shared" si="46"/>
        <v>17344465.5</v>
      </c>
      <c r="N1195" s="12">
        <f t="shared" si="46"/>
        <v>15996241.5</v>
      </c>
      <c r="O1195" s="93">
        <v>26016698.25</v>
      </c>
      <c r="P1195" s="32">
        <v>0.2</v>
      </c>
      <c r="S1195" s="32"/>
      <c r="U1195" s="3"/>
      <c r="V1195" s="3"/>
      <c r="W1195" s="3"/>
      <c r="X1195" s="3"/>
    </row>
    <row r="1196" spans="1:24" s="2" customFormat="1" ht="24" hidden="1" customHeight="1" x14ac:dyDescent="0.2">
      <c r="A1196" s="13">
        <v>1166</v>
      </c>
      <c r="B1196" s="14" t="s">
        <v>713</v>
      </c>
      <c r="C1196" s="14" t="s">
        <v>1383</v>
      </c>
      <c r="D1196" s="14" t="s">
        <v>1393</v>
      </c>
      <c r="E1196" s="15" t="s">
        <v>1394</v>
      </c>
      <c r="F1196" s="13">
        <v>30</v>
      </c>
      <c r="G1196" s="13">
        <v>146</v>
      </c>
      <c r="H1196" s="13">
        <v>176</v>
      </c>
      <c r="I1196" s="11">
        <v>44106240</v>
      </c>
      <c r="J1196" s="11">
        <v>38707360</v>
      </c>
      <c r="K1196" s="11">
        <v>44106240</v>
      </c>
      <c r="L1196" s="11">
        <v>38707360</v>
      </c>
      <c r="M1196" s="11">
        <f t="shared" si="46"/>
        <v>35284992</v>
      </c>
      <c r="N1196" s="11">
        <f t="shared" si="46"/>
        <v>30965888</v>
      </c>
      <c r="O1196" s="93">
        <v>52927488</v>
      </c>
      <c r="P1196" s="32">
        <v>0.2</v>
      </c>
      <c r="S1196" s="32"/>
      <c r="U1196" s="3"/>
      <c r="V1196" s="3"/>
      <c r="W1196" s="3"/>
      <c r="X1196" s="3"/>
    </row>
    <row r="1197" spans="1:24" s="2" customFormat="1" ht="24" hidden="1" customHeight="1" x14ac:dyDescent="0.2">
      <c r="A1197" s="8">
        <v>1167</v>
      </c>
      <c r="B1197" s="9" t="s">
        <v>713</v>
      </c>
      <c r="C1197" s="9" t="s">
        <v>1383</v>
      </c>
      <c r="D1197" s="9" t="s">
        <v>1395</v>
      </c>
      <c r="E1197" s="10">
        <v>343230300080041</v>
      </c>
      <c r="F1197" s="8">
        <v>30</v>
      </c>
      <c r="G1197" s="8">
        <v>80</v>
      </c>
      <c r="H1197" s="8">
        <v>110</v>
      </c>
      <c r="I1197" s="11">
        <v>33317843.541666668</v>
      </c>
      <c r="J1197" s="11">
        <v>30839376.875</v>
      </c>
      <c r="K1197" s="12">
        <v>33317843.541666668</v>
      </c>
      <c r="L1197" s="12">
        <v>30839376.875</v>
      </c>
      <c r="M1197" s="12">
        <f t="shared" si="46"/>
        <v>26654274.833333336</v>
      </c>
      <c r="N1197" s="12">
        <f t="shared" si="46"/>
        <v>24671501.5</v>
      </c>
      <c r="O1197" s="93">
        <v>39981412.25</v>
      </c>
      <c r="P1197" s="32">
        <v>0.2</v>
      </c>
      <c r="S1197" s="32"/>
      <c r="U1197" s="3"/>
      <c r="V1197" s="3"/>
      <c r="W1197" s="3"/>
      <c r="X1197" s="3"/>
    </row>
    <row r="1198" spans="1:24" s="2" customFormat="1" ht="24" hidden="1" customHeight="1" x14ac:dyDescent="0.2">
      <c r="A1198" s="13">
        <v>1168</v>
      </c>
      <c r="B1198" s="14" t="s">
        <v>713</v>
      </c>
      <c r="C1198" s="14" t="s">
        <v>1383</v>
      </c>
      <c r="D1198" s="14" t="s">
        <v>1396</v>
      </c>
      <c r="E1198" s="15">
        <v>343230300020091</v>
      </c>
      <c r="F1198" s="13">
        <v>22</v>
      </c>
      <c r="G1198" s="13">
        <v>77</v>
      </c>
      <c r="H1198" s="13">
        <v>99</v>
      </c>
      <c r="I1198" s="11">
        <v>30171625.208333332</v>
      </c>
      <c r="J1198" s="11">
        <v>27897611.875</v>
      </c>
      <c r="K1198" s="11">
        <v>30171625.208333332</v>
      </c>
      <c r="L1198" s="11">
        <v>27897611.875</v>
      </c>
      <c r="M1198" s="11">
        <f t="shared" si="46"/>
        <v>24137300.166666668</v>
      </c>
      <c r="N1198" s="11">
        <f t="shared" si="46"/>
        <v>22318089.5</v>
      </c>
      <c r="O1198" s="93">
        <v>36205950.25</v>
      </c>
      <c r="P1198" s="32">
        <v>0.2</v>
      </c>
      <c r="S1198" s="32"/>
      <c r="U1198" s="3"/>
      <c r="V1198" s="3"/>
      <c r="W1198" s="3"/>
      <c r="X1198" s="3"/>
    </row>
    <row r="1199" spans="1:24" s="2" customFormat="1" ht="24" hidden="1" customHeight="1" x14ac:dyDescent="0.2">
      <c r="A1199" s="8">
        <v>1169</v>
      </c>
      <c r="B1199" s="9" t="s">
        <v>713</v>
      </c>
      <c r="C1199" s="9" t="s">
        <v>1383</v>
      </c>
      <c r="D1199" s="9" t="s">
        <v>1397</v>
      </c>
      <c r="E1199" s="10">
        <v>711320300030001</v>
      </c>
      <c r="F1199" s="8">
        <v>43</v>
      </c>
      <c r="G1199" s="8">
        <v>119</v>
      </c>
      <c r="H1199" s="8">
        <v>162</v>
      </c>
      <c r="I1199" s="11">
        <v>41244946.875</v>
      </c>
      <c r="J1199" s="11">
        <v>38042706.875</v>
      </c>
      <c r="K1199" s="12">
        <v>41244946.875</v>
      </c>
      <c r="L1199" s="12">
        <v>38042706.875</v>
      </c>
      <c r="M1199" s="12">
        <f t="shared" si="46"/>
        <v>32995957.5</v>
      </c>
      <c r="N1199" s="12">
        <f t="shared" si="46"/>
        <v>30434165.5</v>
      </c>
      <c r="O1199" s="93">
        <v>49493936.25</v>
      </c>
      <c r="P1199" s="32">
        <v>0.2</v>
      </c>
      <c r="S1199" s="32"/>
      <c r="U1199" s="3"/>
      <c r="V1199" s="3"/>
      <c r="W1199" s="3"/>
      <c r="X1199" s="3"/>
    </row>
    <row r="1200" spans="1:24" s="2" customFormat="1" ht="24" hidden="1" customHeight="1" x14ac:dyDescent="0.2">
      <c r="A1200" s="13">
        <v>1170</v>
      </c>
      <c r="B1200" s="14" t="s">
        <v>713</v>
      </c>
      <c r="C1200" s="14" t="s">
        <v>1383</v>
      </c>
      <c r="D1200" s="14" t="s">
        <v>1398</v>
      </c>
      <c r="E1200" s="15" t="s">
        <v>1399</v>
      </c>
      <c r="F1200" s="13">
        <v>34</v>
      </c>
      <c r="G1200" s="13">
        <v>103</v>
      </c>
      <c r="H1200" s="13">
        <v>137</v>
      </c>
      <c r="I1200" s="11">
        <v>33723120</v>
      </c>
      <c r="J1200" s="11">
        <v>29864920</v>
      </c>
      <c r="K1200" s="11">
        <v>33723120</v>
      </c>
      <c r="L1200" s="11">
        <v>29864920</v>
      </c>
      <c r="M1200" s="11">
        <f t="shared" si="46"/>
        <v>26978496</v>
      </c>
      <c r="N1200" s="11">
        <f t="shared" si="46"/>
        <v>23891936</v>
      </c>
      <c r="O1200" s="93">
        <v>40467744</v>
      </c>
      <c r="P1200" s="32">
        <v>0.2</v>
      </c>
      <c r="S1200" s="32"/>
      <c r="U1200" s="3"/>
      <c r="V1200" s="3"/>
      <c r="W1200" s="3"/>
      <c r="X1200" s="3"/>
    </row>
    <row r="1201" spans="1:24" s="2" customFormat="1" ht="24" hidden="1" customHeight="1" x14ac:dyDescent="0.2">
      <c r="A1201" s="8">
        <v>1171</v>
      </c>
      <c r="B1201" s="9" t="s">
        <v>713</v>
      </c>
      <c r="C1201" s="9" t="s">
        <v>1383</v>
      </c>
      <c r="D1201" s="9" t="s">
        <v>1400</v>
      </c>
      <c r="E1201" s="10">
        <v>712320300090001</v>
      </c>
      <c r="F1201" s="8">
        <v>46</v>
      </c>
      <c r="G1201" s="8">
        <v>250</v>
      </c>
      <c r="H1201" s="8">
        <v>296</v>
      </c>
      <c r="I1201" s="11">
        <v>70020976.875</v>
      </c>
      <c r="J1201" s="11">
        <v>64424496.875</v>
      </c>
      <c r="K1201" s="12">
        <v>70020976.875</v>
      </c>
      <c r="L1201" s="12">
        <v>64424496.875</v>
      </c>
      <c r="M1201" s="12">
        <f t="shared" si="46"/>
        <v>56016781.5</v>
      </c>
      <c r="N1201" s="12">
        <f t="shared" si="46"/>
        <v>51539597.5</v>
      </c>
      <c r="O1201" s="93">
        <v>84025172.25</v>
      </c>
      <c r="P1201" s="32">
        <v>0.2</v>
      </c>
      <c r="S1201" s="32"/>
      <c r="U1201" s="3"/>
      <c r="V1201" s="3"/>
      <c r="W1201" s="3"/>
      <c r="X1201" s="3"/>
    </row>
    <row r="1202" spans="1:24" s="2" customFormat="1" ht="24" hidden="1" customHeight="1" x14ac:dyDescent="0.2">
      <c r="A1202" s="13">
        <v>1172</v>
      </c>
      <c r="B1202" s="14" t="s">
        <v>713</v>
      </c>
      <c r="C1202" s="14" t="s">
        <v>1383</v>
      </c>
      <c r="D1202" s="14" t="s">
        <v>1401</v>
      </c>
      <c r="E1202" s="15" t="s">
        <v>1402</v>
      </c>
      <c r="F1202" s="13">
        <v>46</v>
      </c>
      <c r="G1202" s="13">
        <v>250</v>
      </c>
      <c r="H1202" s="13">
        <v>296</v>
      </c>
      <c r="I1202" s="11">
        <v>70639200</v>
      </c>
      <c r="J1202" s="11">
        <v>62063040</v>
      </c>
      <c r="K1202" s="11">
        <v>70639200</v>
      </c>
      <c r="L1202" s="11">
        <v>62063040</v>
      </c>
      <c r="M1202" s="11">
        <f t="shared" si="46"/>
        <v>56511360</v>
      </c>
      <c r="N1202" s="11">
        <f t="shared" si="46"/>
        <v>49650432</v>
      </c>
      <c r="O1202" s="93">
        <v>84767040</v>
      </c>
      <c r="P1202" s="32">
        <v>0.2</v>
      </c>
      <c r="S1202" s="32"/>
      <c r="U1202" s="3"/>
      <c r="V1202" s="3"/>
      <c r="W1202" s="3"/>
      <c r="X1202" s="3"/>
    </row>
    <row r="1203" spans="1:24" s="2" customFormat="1" ht="24" hidden="1" customHeight="1" x14ac:dyDescent="0.2">
      <c r="A1203" s="8">
        <v>1173</v>
      </c>
      <c r="B1203" s="9" t="s">
        <v>713</v>
      </c>
      <c r="C1203" s="9" t="s">
        <v>1383</v>
      </c>
      <c r="D1203" s="9" t="s">
        <v>1403</v>
      </c>
      <c r="E1203" s="10">
        <v>343230300080002</v>
      </c>
      <c r="F1203" s="8">
        <v>42</v>
      </c>
      <c r="G1203" s="8">
        <v>138</v>
      </c>
      <c r="H1203" s="8">
        <v>180</v>
      </c>
      <c r="I1203" s="11">
        <v>60363496.875</v>
      </c>
      <c r="J1203" s="11">
        <v>51071176.875</v>
      </c>
      <c r="K1203" s="12">
        <v>60363496.875</v>
      </c>
      <c r="L1203" s="12">
        <v>51071176.875</v>
      </c>
      <c r="M1203" s="12">
        <f t="shared" si="46"/>
        <v>48290797.5</v>
      </c>
      <c r="N1203" s="12">
        <f t="shared" si="46"/>
        <v>40856941.5</v>
      </c>
      <c r="O1203" s="93">
        <v>72436196.25</v>
      </c>
      <c r="P1203" s="32">
        <v>0.2</v>
      </c>
      <c r="S1203" s="32"/>
      <c r="U1203" s="3"/>
      <c r="V1203" s="3"/>
      <c r="W1203" s="3"/>
      <c r="X1203" s="3"/>
    </row>
    <row r="1204" spans="1:24" s="2" customFormat="1" ht="24" hidden="1" customHeight="1" x14ac:dyDescent="0.2">
      <c r="A1204" s="13">
        <v>1174</v>
      </c>
      <c r="B1204" s="14" t="s">
        <v>713</v>
      </c>
      <c r="C1204" s="14" t="s">
        <v>1383</v>
      </c>
      <c r="D1204" s="14" t="s">
        <v>1404</v>
      </c>
      <c r="E1204" s="15" t="s">
        <v>1405</v>
      </c>
      <c r="F1204" s="13">
        <v>104</v>
      </c>
      <c r="G1204" s="13">
        <v>624</v>
      </c>
      <c r="H1204" s="13">
        <v>728</v>
      </c>
      <c r="I1204" s="11">
        <v>180819360</v>
      </c>
      <c r="J1204" s="11">
        <v>160215120</v>
      </c>
      <c r="K1204" s="11">
        <v>180819360</v>
      </c>
      <c r="L1204" s="11">
        <v>160215120</v>
      </c>
      <c r="M1204" s="11">
        <f t="shared" si="46"/>
        <v>144655488</v>
      </c>
      <c r="N1204" s="11">
        <f t="shared" si="46"/>
        <v>128172096</v>
      </c>
      <c r="O1204" s="93">
        <v>216983232</v>
      </c>
      <c r="P1204" s="32">
        <v>0.2</v>
      </c>
      <c r="S1204" s="32"/>
      <c r="U1204" s="3"/>
      <c r="V1204" s="3"/>
      <c r="W1204" s="3"/>
      <c r="X1204" s="3"/>
    </row>
    <row r="1205" spans="1:24" s="2" customFormat="1" ht="24" hidden="1" customHeight="1" x14ac:dyDescent="0.2">
      <c r="A1205" s="8">
        <v>1175</v>
      </c>
      <c r="B1205" s="9" t="s">
        <v>713</v>
      </c>
      <c r="C1205" s="9" t="s">
        <v>1383</v>
      </c>
      <c r="D1205" s="9" t="s">
        <v>1406</v>
      </c>
      <c r="E1205" s="10">
        <v>343230300020001</v>
      </c>
      <c r="F1205" s="8">
        <v>104</v>
      </c>
      <c r="G1205" s="8">
        <v>624</v>
      </c>
      <c r="H1205" s="8">
        <v>728</v>
      </c>
      <c r="I1205" s="11">
        <v>183918010.20833334</v>
      </c>
      <c r="J1205" s="11">
        <v>167707516.875</v>
      </c>
      <c r="K1205" s="12">
        <v>183918010.20833334</v>
      </c>
      <c r="L1205" s="12">
        <v>167707516.875</v>
      </c>
      <c r="M1205" s="12">
        <f t="shared" si="46"/>
        <v>147134408.16666669</v>
      </c>
      <c r="N1205" s="12">
        <f t="shared" si="46"/>
        <v>134166013.5</v>
      </c>
      <c r="O1205" s="93">
        <v>220701612.25</v>
      </c>
      <c r="P1205" s="32">
        <v>0.2</v>
      </c>
      <c r="S1205" s="32"/>
      <c r="U1205" s="3"/>
      <c r="V1205" s="3"/>
      <c r="W1205" s="3"/>
      <c r="X1205" s="3"/>
    </row>
    <row r="1206" spans="1:24" s="2" customFormat="1" ht="24" hidden="1" customHeight="1" x14ac:dyDescent="0.2">
      <c r="A1206" s="13">
        <v>1176</v>
      </c>
      <c r="B1206" s="14" t="s">
        <v>713</v>
      </c>
      <c r="C1206" s="14" t="s">
        <v>1383</v>
      </c>
      <c r="D1206" s="14" t="s">
        <v>1407</v>
      </c>
      <c r="E1206" s="15">
        <v>712520300000011</v>
      </c>
      <c r="F1206" s="13">
        <v>13</v>
      </c>
      <c r="G1206" s="13">
        <v>35</v>
      </c>
      <c r="H1206" s="13">
        <v>48</v>
      </c>
      <c r="I1206" s="11">
        <v>12707696.875</v>
      </c>
      <c r="J1206" s="11">
        <v>11748950.208333334</v>
      </c>
      <c r="K1206" s="11">
        <v>12707696.875</v>
      </c>
      <c r="L1206" s="11">
        <v>11748950.208333334</v>
      </c>
      <c r="M1206" s="11">
        <f t="shared" si="46"/>
        <v>10166157.5</v>
      </c>
      <c r="N1206" s="11">
        <f t="shared" si="46"/>
        <v>9399160.1666666679</v>
      </c>
      <c r="O1206" s="93">
        <v>15249236.25</v>
      </c>
      <c r="P1206" s="32">
        <v>0.2</v>
      </c>
      <c r="S1206" s="32"/>
      <c r="U1206" s="3"/>
      <c r="V1206" s="3"/>
      <c r="W1206" s="3"/>
      <c r="X1206" s="3"/>
    </row>
    <row r="1207" spans="1:24" s="2" customFormat="1" ht="24" hidden="1" customHeight="1" x14ac:dyDescent="0.2">
      <c r="A1207" s="8">
        <v>1177</v>
      </c>
      <c r="B1207" s="9" t="s">
        <v>713</v>
      </c>
      <c r="C1207" s="9" t="s">
        <v>1383</v>
      </c>
      <c r="D1207" s="9" t="s">
        <v>1408</v>
      </c>
      <c r="E1207" s="10">
        <v>343230300000061</v>
      </c>
      <c r="F1207" s="8">
        <v>10</v>
      </c>
      <c r="G1207" s="8">
        <v>38</v>
      </c>
      <c r="H1207" s="8">
        <v>48</v>
      </c>
      <c r="I1207" s="11">
        <v>14741643.541666666</v>
      </c>
      <c r="J1207" s="11">
        <v>13653936.875</v>
      </c>
      <c r="K1207" s="12">
        <v>14741643.541666666</v>
      </c>
      <c r="L1207" s="12">
        <v>13653936.875</v>
      </c>
      <c r="M1207" s="12">
        <f t="shared" si="46"/>
        <v>11793314.833333334</v>
      </c>
      <c r="N1207" s="12">
        <f t="shared" si="46"/>
        <v>10923149.5</v>
      </c>
      <c r="O1207" s="93">
        <v>17689972.25</v>
      </c>
      <c r="P1207" s="32">
        <v>0.2</v>
      </c>
      <c r="S1207" s="32"/>
      <c r="U1207" s="3"/>
      <c r="V1207" s="3"/>
      <c r="W1207" s="3"/>
      <c r="X1207" s="3"/>
    </row>
    <row r="1208" spans="1:24" s="2" customFormat="1" ht="24" hidden="1" customHeight="1" x14ac:dyDescent="0.2">
      <c r="A1208" s="13">
        <v>1178</v>
      </c>
      <c r="B1208" s="14" t="s">
        <v>713</v>
      </c>
      <c r="C1208" s="14" t="s">
        <v>1383</v>
      </c>
      <c r="D1208" s="14" t="s">
        <v>1409</v>
      </c>
      <c r="E1208" s="15">
        <v>343230300000071</v>
      </c>
      <c r="F1208" s="13">
        <v>17</v>
      </c>
      <c r="G1208" s="13">
        <v>48</v>
      </c>
      <c r="H1208" s="13">
        <v>65</v>
      </c>
      <c r="I1208" s="11">
        <v>26318048.541666668</v>
      </c>
      <c r="J1208" s="11">
        <v>19057341.875</v>
      </c>
      <c r="K1208" s="11">
        <v>26318048.541666668</v>
      </c>
      <c r="L1208" s="11">
        <v>25301000</v>
      </c>
      <c r="M1208" s="11">
        <f t="shared" si="46"/>
        <v>21054438.833333336</v>
      </c>
      <c r="N1208" s="11">
        <f t="shared" si="46"/>
        <v>20240800</v>
      </c>
      <c r="O1208" s="93">
        <v>31581658.25</v>
      </c>
      <c r="P1208" s="32">
        <v>0.2</v>
      </c>
      <c r="S1208" s="32"/>
      <c r="U1208" s="3"/>
      <c r="V1208" s="3"/>
      <c r="W1208" s="3"/>
      <c r="X1208" s="3"/>
    </row>
    <row r="1209" spans="1:24" s="2" customFormat="1" ht="24" hidden="1" customHeight="1" x14ac:dyDescent="0.2">
      <c r="A1209" s="8">
        <v>1179</v>
      </c>
      <c r="B1209" s="9" t="s">
        <v>713</v>
      </c>
      <c r="C1209" s="9" t="s">
        <v>1383</v>
      </c>
      <c r="D1209" s="9" t="s">
        <v>1410</v>
      </c>
      <c r="E1209" s="10">
        <v>323430300140011</v>
      </c>
      <c r="F1209" s="8">
        <v>80</v>
      </c>
      <c r="G1209" s="8">
        <v>160</v>
      </c>
      <c r="H1209" s="8">
        <v>240</v>
      </c>
      <c r="I1209" s="11">
        <v>65826150.208333336</v>
      </c>
      <c r="J1209" s="11">
        <v>60110496.875</v>
      </c>
      <c r="K1209" s="12">
        <v>65826150.208333336</v>
      </c>
      <c r="L1209" s="12">
        <v>60110496.875</v>
      </c>
      <c r="M1209" s="12">
        <f t="shared" si="46"/>
        <v>52660920.166666672</v>
      </c>
      <c r="N1209" s="12">
        <f t="shared" si="46"/>
        <v>48088397.5</v>
      </c>
      <c r="O1209" s="93">
        <v>78991380.25</v>
      </c>
      <c r="P1209" s="32">
        <v>0.2</v>
      </c>
      <c r="S1209" s="32"/>
      <c r="U1209" s="3"/>
      <c r="V1209" s="3"/>
      <c r="W1209" s="3"/>
      <c r="X1209" s="3"/>
    </row>
    <row r="1210" spans="1:24" s="2" customFormat="1" ht="24" hidden="1" customHeight="1" x14ac:dyDescent="0.2">
      <c r="A1210" s="13">
        <v>1180</v>
      </c>
      <c r="B1210" s="14" t="s">
        <v>713</v>
      </c>
      <c r="C1210" s="14" t="s">
        <v>1383</v>
      </c>
      <c r="D1210" s="14" t="s">
        <v>1411</v>
      </c>
      <c r="E1210" s="15">
        <v>343230300160001</v>
      </c>
      <c r="F1210" s="13">
        <v>57</v>
      </c>
      <c r="G1210" s="13">
        <v>240</v>
      </c>
      <c r="H1210" s="13">
        <v>297</v>
      </c>
      <c r="I1210" s="11">
        <v>79521700.208333328</v>
      </c>
      <c r="J1210" s="11">
        <v>72789126.875</v>
      </c>
      <c r="K1210" s="11">
        <v>79521700.208333328</v>
      </c>
      <c r="L1210" s="11">
        <v>72789126.875</v>
      </c>
      <c r="M1210" s="11">
        <f t="shared" si="46"/>
        <v>63617360.166666664</v>
      </c>
      <c r="N1210" s="11">
        <f t="shared" si="46"/>
        <v>58231301.5</v>
      </c>
      <c r="O1210" s="93">
        <v>95426040.25</v>
      </c>
      <c r="P1210" s="32">
        <v>0.2</v>
      </c>
      <c r="S1210" s="32"/>
      <c r="U1210" s="3"/>
      <c r="V1210" s="3"/>
      <c r="W1210" s="3"/>
      <c r="X1210" s="3"/>
    </row>
    <row r="1211" spans="1:24" s="2" customFormat="1" ht="24" hidden="1" customHeight="1" x14ac:dyDescent="0.2">
      <c r="A1211" s="8">
        <v>1181</v>
      </c>
      <c r="B1211" s="9" t="s">
        <v>713</v>
      </c>
      <c r="C1211" s="9" t="s">
        <v>1383</v>
      </c>
      <c r="D1211" s="9" t="s">
        <v>1412</v>
      </c>
      <c r="E1211" s="10">
        <v>343230300000041</v>
      </c>
      <c r="F1211" s="8">
        <v>28</v>
      </c>
      <c r="G1211" s="8">
        <v>52</v>
      </c>
      <c r="H1211" s="8">
        <v>80</v>
      </c>
      <c r="I1211" s="11">
        <v>23467780</v>
      </c>
      <c r="J1211" s="11">
        <v>20643360</v>
      </c>
      <c r="K1211" s="12">
        <v>23467780</v>
      </c>
      <c r="L1211" s="12">
        <v>20643360</v>
      </c>
      <c r="M1211" s="12">
        <f t="shared" si="46"/>
        <v>18774224</v>
      </c>
      <c r="N1211" s="12">
        <f t="shared" si="46"/>
        <v>16514688</v>
      </c>
      <c r="O1211" s="93">
        <v>28161336</v>
      </c>
      <c r="P1211" s="32">
        <v>0.2</v>
      </c>
      <c r="S1211" s="32"/>
      <c r="U1211" s="3"/>
      <c r="V1211" s="3"/>
      <c r="W1211" s="3"/>
      <c r="X1211" s="3"/>
    </row>
    <row r="1212" spans="1:24" s="2" customFormat="1" ht="24" hidden="1" customHeight="1" x14ac:dyDescent="0.2">
      <c r="A1212" s="13">
        <v>1182</v>
      </c>
      <c r="B1212" s="14" t="s">
        <v>713</v>
      </c>
      <c r="C1212" s="14" t="s">
        <v>1383</v>
      </c>
      <c r="D1212" s="14" t="s">
        <v>1413</v>
      </c>
      <c r="E1212" s="15">
        <v>343230300130001</v>
      </c>
      <c r="F1212" s="13">
        <v>60</v>
      </c>
      <c r="G1212" s="13">
        <v>235</v>
      </c>
      <c r="H1212" s="13">
        <v>295</v>
      </c>
      <c r="I1212" s="11">
        <v>81188830.208333328</v>
      </c>
      <c r="J1212" s="11">
        <v>73167456.875</v>
      </c>
      <c r="K1212" s="11">
        <v>81188830.208333328</v>
      </c>
      <c r="L1212" s="11">
        <v>73167456.875</v>
      </c>
      <c r="M1212" s="11">
        <f t="shared" si="46"/>
        <v>64951064.166666664</v>
      </c>
      <c r="N1212" s="11">
        <f t="shared" si="46"/>
        <v>58533965.5</v>
      </c>
      <c r="O1212" s="93">
        <v>97426596.25</v>
      </c>
      <c r="P1212" s="32">
        <v>0.2</v>
      </c>
      <c r="S1212" s="32"/>
      <c r="U1212" s="3"/>
      <c r="V1212" s="3"/>
      <c r="W1212" s="3"/>
      <c r="X1212" s="3"/>
    </row>
    <row r="1213" spans="1:24" s="2" customFormat="1" ht="24" hidden="1" customHeight="1" x14ac:dyDescent="0.2">
      <c r="A1213" s="8">
        <v>1183</v>
      </c>
      <c r="B1213" s="9" t="s">
        <v>713</v>
      </c>
      <c r="C1213" s="9" t="s">
        <v>1383</v>
      </c>
      <c r="D1213" s="9" t="s">
        <v>1414</v>
      </c>
      <c r="E1213" s="10">
        <v>343230300000081</v>
      </c>
      <c r="F1213" s="8">
        <v>30</v>
      </c>
      <c r="G1213" s="8">
        <v>70</v>
      </c>
      <c r="H1213" s="8">
        <v>100</v>
      </c>
      <c r="I1213" s="11">
        <v>30311140.208333332</v>
      </c>
      <c r="J1213" s="11">
        <v>28092326.875</v>
      </c>
      <c r="K1213" s="12">
        <v>30311140.208333332</v>
      </c>
      <c r="L1213" s="12">
        <v>28092326.875</v>
      </c>
      <c r="M1213" s="12">
        <f t="shared" si="46"/>
        <v>24248912.166666668</v>
      </c>
      <c r="N1213" s="12">
        <f t="shared" si="46"/>
        <v>22473861.5</v>
      </c>
      <c r="O1213" s="93">
        <v>36373368.25</v>
      </c>
      <c r="P1213" s="32">
        <v>0.2</v>
      </c>
      <c r="S1213" s="32"/>
      <c r="U1213" s="3"/>
      <c r="V1213" s="3"/>
      <c r="W1213" s="3"/>
      <c r="X1213" s="3"/>
    </row>
    <row r="1214" spans="1:24" s="2" customFormat="1" ht="24" hidden="1" customHeight="1" x14ac:dyDescent="0.2">
      <c r="A1214" s="13">
        <v>1184</v>
      </c>
      <c r="B1214" s="14" t="s">
        <v>713</v>
      </c>
      <c r="C1214" s="14" t="s">
        <v>1383</v>
      </c>
      <c r="D1214" s="14" t="s">
        <v>1415</v>
      </c>
      <c r="E1214" s="15">
        <v>216140300030001</v>
      </c>
      <c r="F1214" s="13">
        <v>20</v>
      </c>
      <c r="G1214" s="13">
        <v>74</v>
      </c>
      <c r="H1214" s="13">
        <v>94</v>
      </c>
      <c r="I1214" s="11">
        <v>38907530.208333336</v>
      </c>
      <c r="J1214" s="11">
        <v>28170770.208333332</v>
      </c>
      <c r="K1214" s="11">
        <v>38907530.208333336</v>
      </c>
      <c r="L1214" s="11">
        <v>28170770.208333332</v>
      </c>
      <c r="M1214" s="11">
        <f t="shared" si="46"/>
        <v>31126024.166666672</v>
      </c>
      <c r="N1214" s="11">
        <f t="shared" si="46"/>
        <v>22536616.166666668</v>
      </c>
      <c r="O1214" s="93">
        <v>46689036.25</v>
      </c>
      <c r="P1214" s="32">
        <v>0.2</v>
      </c>
      <c r="S1214" s="32"/>
      <c r="U1214" s="3"/>
      <c r="V1214" s="3"/>
      <c r="W1214" s="3"/>
      <c r="X1214" s="3"/>
    </row>
    <row r="1215" spans="1:24" s="2" customFormat="1" ht="24" hidden="1" customHeight="1" x14ac:dyDescent="0.2">
      <c r="A1215" s="8">
        <v>1185</v>
      </c>
      <c r="B1215" s="9" t="s">
        <v>713</v>
      </c>
      <c r="C1215" s="9" t="s">
        <v>1383</v>
      </c>
      <c r="D1215" s="9" t="s">
        <v>1416</v>
      </c>
      <c r="E1215" s="10">
        <v>343230300080021</v>
      </c>
      <c r="F1215" s="8">
        <v>18</v>
      </c>
      <c r="G1215" s="8">
        <v>72</v>
      </c>
      <c r="H1215" s="8">
        <v>90</v>
      </c>
      <c r="I1215" s="11">
        <v>36191663.541666664</v>
      </c>
      <c r="J1215" s="11">
        <v>25280236.875</v>
      </c>
      <c r="K1215" s="12">
        <v>35165000</v>
      </c>
      <c r="L1215" s="12">
        <v>25280236.875</v>
      </c>
      <c r="M1215" s="12">
        <f t="shared" si="46"/>
        <v>28132000</v>
      </c>
      <c r="N1215" s="12">
        <f t="shared" si="46"/>
        <v>20224189.5</v>
      </c>
      <c r="O1215" s="93">
        <v>42198000</v>
      </c>
      <c r="P1215" s="32">
        <v>0.2</v>
      </c>
      <c r="S1215" s="32"/>
      <c r="U1215" s="3"/>
      <c r="V1215" s="3"/>
      <c r="W1215" s="3"/>
      <c r="X1215" s="3"/>
    </row>
    <row r="1216" spans="1:24" s="2" customFormat="1" ht="24" hidden="1" customHeight="1" x14ac:dyDescent="0.2">
      <c r="A1216" s="13">
        <v>1186</v>
      </c>
      <c r="B1216" s="14" t="s">
        <v>713</v>
      </c>
      <c r="C1216" s="14" t="s">
        <v>1383</v>
      </c>
      <c r="D1216" s="14" t="s">
        <v>1417</v>
      </c>
      <c r="E1216" s="15">
        <v>343230300080051</v>
      </c>
      <c r="F1216" s="13">
        <v>14</v>
      </c>
      <c r="G1216" s="13">
        <v>61</v>
      </c>
      <c r="H1216" s="13">
        <v>75</v>
      </c>
      <c r="I1216" s="11">
        <v>31966751.041666668</v>
      </c>
      <c r="J1216" s="11">
        <v>22831844.375</v>
      </c>
      <c r="K1216" s="11">
        <v>29318000</v>
      </c>
      <c r="L1216" s="11">
        <v>22831844.375</v>
      </c>
      <c r="M1216" s="11">
        <f t="shared" si="46"/>
        <v>23454400</v>
      </c>
      <c r="N1216" s="11">
        <f t="shared" si="46"/>
        <v>18265475.5</v>
      </c>
      <c r="O1216" s="93">
        <v>35181600</v>
      </c>
      <c r="P1216" s="32">
        <v>0.2</v>
      </c>
      <c r="S1216" s="32"/>
      <c r="U1216" s="3"/>
      <c r="V1216" s="3"/>
      <c r="W1216" s="3"/>
      <c r="X1216" s="3"/>
    </row>
    <row r="1217" spans="1:24" s="2" customFormat="1" ht="24" hidden="1" customHeight="1" x14ac:dyDescent="0.2">
      <c r="A1217" s="8">
        <v>1187</v>
      </c>
      <c r="B1217" s="9" t="s">
        <v>713</v>
      </c>
      <c r="C1217" s="9" t="s">
        <v>1383</v>
      </c>
      <c r="D1217" s="9" t="s">
        <v>1418</v>
      </c>
      <c r="E1217" s="10">
        <v>343230300000091</v>
      </c>
      <c r="F1217" s="8">
        <v>6</v>
      </c>
      <c r="G1217" s="8">
        <v>34</v>
      </c>
      <c r="H1217" s="8">
        <v>40</v>
      </c>
      <c r="I1217" s="11">
        <v>12400810.208333334</v>
      </c>
      <c r="J1217" s="11">
        <v>11476716.875</v>
      </c>
      <c r="K1217" s="12">
        <v>12400810.208333334</v>
      </c>
      <c r="L1217" s="12">
        <v>11476716.875</v>
      </c>
      <c r="M1217" s="12">
        <f t="shared" si="46"/>
        <v>9920648.1666666679</v>
      </c>
      <c r="N1217" s="12">
        <f t="shared" si="46"/>
        <v>9181373.5</v>
      </c>
      <c r="O1217" s="93">
        <v>14880972.25</v>
      </c>
      <c r="P1217" s="32">
        <v>0.2</v>
      </c>
      <c r="S1217" s="32"/>
      <c r="U1217" s="3"/>
      <c r="V1217" s="3"/>
      <c r="W1217" s="3"/>
      <c r="X1217" s="3"/>
    </row>
    <row r="1218" spans="1:24" s="2" customFormat="1" ht="24" hidden="1" customHeight="1" x14ac:dyDescent="0.2">
      <c r="A1218" s="13">
        <v>1188</v>
      </c>
      <c r="B1218" s="14" t="s">
        <v>713</v>
      </c>
      <c r="C1218" s="14" t="s">
        <v>1383</v>
      </c>
      <c r="D1218" s="14" t="s">
        <v>1419</v>
      </c>
      <c r="E1218" s="15">
        <v>712420300010001</v>
      </c>
      <c r="F1218" s="13">
        <v>40</v>
      </c>
      <c r="G1218" s="13">
        <v>75</v>
      </c>
      <c r="H1218" s="13">
        <v>115</v>
      </c>
      <c r="I1218" s="11">
        <v>29549141.875</v>
      </c>
      <c r="J1218" s="11">
        <v>27345355.208333332</v>
      </c>
      <c r="K1218" s="11">
        <v>29549141.875</v>
      </c>
      <c r="L1218" s="11">
        <v>27345355.208333332</v>
      </c>
      <c r="M1218" s="11">
        <f t="shared" si="46"/>
        <v>23639313.5</v>
      </c>
      <c r="N1218" s="11">
        <f t="shared" si="46"/>
        <v>21876284.166666668</v>
      </c>
      <c r="O1218" s="93">
        <v>35458970.25</v>
      </c>
      <c r="P1218" s="32">
        <v>0.2</v>
      </c>
      <c r="S1218" s="32"/>
      <c r="U1218" s="3"/>
      <c r="V1218" s="3"/>
      <c r="W1218" s="3"/>
      <c r="X1218" s="3"/>
    </row>
    <row r="1219" spans="1:24" s="2" customFormat="1" ht="24" hidden="1" customHeight="1" x14ac:dyDescent="0.2">
      <c r="A1219" s="8">
        <v>1189</v>
      </c>
      <c r="B1219" s="9" t="s">
        <v>713</v>
      </c>
      <c r="C1219" s="9" t="s">
        <v>1383</v>
      </c>
      <c r="D1219" s="9" t="s">
        <v>1420</v>
      </c>
      <c r="E1219" s="10">
        <v>713120300080001</v>
      </c>
      <c r="F1219" s="8">
        <v>31</v>
      </c>
      <c r="G1219" s="8">
        <v>119</v>
      </c>
      <c r="H1219" s="8">
        <v>150</v>
      </c>
      <c r="I1219" s="11">
        <v>34470416.875</v>
      </c>
      <c r="J1219" s="11">
        <v>31556150.208333332</v>
      </c>
      <c r="K1219" s="12">
        <v>34470416.875</v>
      </c>
      <c r="L1219" s="12">
        <v>31556150.208333332</v>
      </c>
      <c r="M1219" s="12">
        <f t="shared" si="46"/>
        <v>27576333.5</v>
      </c>
      <c r="N1219" s="12">
        <f t="shared" si="46"/>
        <v>25244920.166666668</v>
      </c>
      <c r="O1219" s="93">
        <v>41364500.25</v>
      </c>
      <c r="P1219" s="32">
        <v>0.2</v>
      </c>
      <c r="S1219" s="32"/>
      <c r="U1219" s="3"/>
      <c r="V1219" s="3"/>
      <c r="W1219" s="3"/>
      <c r="X1219" s="3"/>
    </row>
    <row r="1220" spans="1:24" s="2" customFormat="1" ht="24" hidden="1" customHeight="1" x14ac:dyDescent="0.2">
      <c r="A1220" s="13">
        <v>1190</v>
      </c>
      <c r="B1220" s="14" t="s">
        <v>713</v>
      </c>
      <c r="C1220" s="14" t="s">
        <v>1383</v>
      </c>
      <c r="D1220" s="14" t="s">
        <v>1421</v>
      </c>
      <c r="E1220" s="15">
        <v>343230300000051</v>
      </c>
      <c r="F1220" s="13">
        <v>18</v>
      </c>
      <c r="G1220" s="13">
        <v>82</v>
      </c>
      <c r="H1220" s="13">
        <v>100</v>
      </c>
      <c r="I1220" s="11">
        <v>30550293.541666668</v>
      </c>
      <c r="J1220" s="11">
        <v>28317146.875</v>
      </c>
      <c r="K1220" s="11">
        <v>30550293.541666668</v>
      </c>
      <c r="L1220" s="11">
        <v>28317146.875</v>
      </c>
      <c r="M1220" s="11">
        <f t="shared" si="46"/>
        <v>24440234.833333336</v>
      </c>
      <c r="N1220" s="11">
        <f t="shared" si="46"/>
        <v>22653717.5</v>
      </c>
      <c r="O1220" s="93">
        <v>36660352.25</v>
      </c>
      <c r="P1220" s="32">
        <v>0.2</v>
      </c>
      <c r="S1220" s="32"/>
      <c r="U1220" s="3"/>
      <c r="V1220" s="3"/>
      <c r="W1220" s="3"/>
      <c r="X1220" s="3"/>
    </row>
    <row r="1221" spans="1:24" s="2" customFormat="1" ht="24" hidden="1" customHeight="1" x14ac:dyDescent="0.2">
      <c r="A1221" s="8">
        <v>1191</v>
      </c>
      <c r="B1221" s="9" t="s">
        <v>713</v>
      </c>
      <c r="C1221" s="9" t="s">
        <v>1383</v>
      </c>
      <c r="D1221" s="9" t="s">
        <v>1422</v>
      </c>
      <c r="E1221" s="10">
        <v>741120300030001</v>
      </c>
      <c r="F1221" s="8">
        <v>6</v>
      </c>
      <c r="G1221" s="8">
        <v>14</v>
      </c>
      <c r="H1221" s="8">
        <v>20</v>
      </c>
      <c r="I1221" s="11">
        <v>5318016.875</v>
      </c>
      <c r="J1221" s="11">
        <v>4925083.541666667</v>
      </c>
      <c r="K1221" s="12">
        <v>5318016.875</v>
      </c>
      <c r="L1221" s="12">
        <v>4925083.541666667</v>
      </c>
      <c r="M1221" s="12">
        <f t="shared" si="46"/>
        <v>4254413.5</v>
      </c>
      <c r="N1221" s="12">
        <f t="shared" si="46"/>
        <v>3940066.833333334</v>
      </c>
      <c r="O1221" s="93">
        <v>6381620.25</v>
      </c>
      <c r="P1221" s="32">
        <v>0.2</v>
      </c>
      <c r="S1221" s="32"/>
      <c r="U1221" s="3"/>
      <c r="V1221" s="3"/>
      <c r="W1221" s="3"/>
      <c r="X1221" s="3"/>
    </row>
    <row r="1222" spans="1:24" s="2" customFormat="1" ht="24" hidden="1" customHeight="1" x14ac:dyDescent="0.2">
      <c r="A1222" s="13">
        <v>1192</v>
      </c>
      <c r="B1222" s="14" t="s">
        <v>713</v>
      </c>
      <c r="C1222" s="14" t="s">
        <v>1383</v>
      </c>
      <c r="D1222" s="14" t="s">
        <v>1423</v>
      </c>
      <c r="E1222" s="15">
        <v>711120300080001</v>
      </c>
      <c r="F1222" s="13">
        <v>7</v>
      </c>
      <c r="G1222" s="13">
        <v>9</v>
      </c>
      <c r="H1222" s="13">
        <v>16</v>
      </c>
      <c r="I1222" s="11">
        <v>4265616.875</v>
      </c>
      <c r="J1222" s="11">
        <v>3926523.5416666665</v>
      </c>
      <c r="K1222" s="11">
        <v>4265616.875</v>
      </c>
      <c r="L1222" s="11">
        <v>3926523.5416666665</v>
      </c>
      <c r="M1222" s="11">
        <f t="shared" si="46"/>
        <v>3412493.5</v>
      </c>
      <c r="N1222" s="11">
        <f t="shared" si="46"/>
        <v>3141218.8333333335</v>
      </c>
      <c r="O1222" s="93">
        <v>5118740.25</v>
      </c>
      <c r="P1222" s="32">
        <v>0.2</v>
      </c>
      <c r="S1222" s="32"/>
      <c r="U1222" s="3"/>
      <c r="V1222" s="3"/>
      <c r="W1222" s="3"/>
      <c r="X1222" s="3"/>
    </row>
    <row r="1223" spans="1:24" s="2" customFormat="1" ht="24" hidden="1" customHeight="1" x14ac:dyDescent="0.2">
      <c r="A1223" s="8">
        <v>1193</v>
      </c>
      <c r="B1223" s="9" t="s">
        <v>713</v>
      </c>
      <c r="C1223" s="9" t="s">
        <v>1383</v>
      </c>
      <c r="D1223" s="9" t="s">
        <v>1424</v>
      </c>
      <c r="E1223" s="10">
        <v>711320300060001</v>
      </c>
      <c r="F1223" s="8">
        <v>8</v>
      </c>
      <c r="G1223" s="8">
        <v>16</v>
      </c>
      <c r="H1223" s="8">
        <v>24</v>
      </c>
      <c r="I1223" s="11">
        <v>6498716.875</v>
      </c>
      <c r="J1223" s="11">
        <v>6041170.208333333</v>
      </c>
      <c r="K1223" s="12">
        <v>6498716.875</v>
      </c>
      <c r="L1223" s="12">
        <v>6041170.208333333</v>
      </c>
      <c r="M1223" s="12">
        <f t="shared" si="46"/>
        <v>5198973.5</v>
      </c>
      <c r="N1223" s="12">
        <f t="shared" si="46"/>
        <v>4832936.166666667</v>
      </c>
      <c r="O1223" s="93">
        <v>7798460.25</v>
      </c>
      <c r="P1223" s="32">
        <v>0.2</v>
      </c>
      <c r="S1223" s="32"/>
      <c r="U1223" s="3"/>
      <c r="V1223" s="3"/>
      <c r="W1223" s="3"/>
      <c r="X1223" s="3"/>
    </row>
    <row r="1224" spans="1:24" s="2" customFormat="1" ht="24" hidden="1" customHeight="1" x14ac:dyDescent="0.2">
      <c r="A1224" s="13">
        <v>1194</v>
      </c>
      <c r="B1224" s="14" t="s">
        <v>713</v>
      </c>
      <c r="C1224" s="14" t="s">
        <v>1383</v>
      </c>
      <c r="D1224" s="14" t="s">
        <v>1425</v>
      </c>
      <c r="E1224" s="15">
        <v>712220300040001</v>
      </c>
      <c r="F1224" s="13">
        <v>8</v>
      </c>
      <c r="G1224" s="13">
        <v>8</v>
      </c>
      <c r="H1224" s="13">
        <v>16</v>
      </c>
      <c r="I1224" s="11">
        <v>4257616.875</v>
      </c>
      <c r="J1224" s="11">
        <v>3919856.875</v>
      </c>
      <c r="K1224" s="11">
        <v>4257616.875</v>
      </c>
      <c r="L1224" s="11">
        <v>3919856.875</v>
      </c>
      <c r="M1224" s="11">
        <f t="shared" si="46"/>
        <v>3406093.5</v>
      </c>
      <c r="N1224" s="11">
        <f t="shared" si="46"/>
        <v>3135885.5</v>
      </c>
      <c r="O1224" s="93">
        <v>5109140.25</v>
      </c>
      <c r="P1224" s="32">
        <v>0.2</v>
      </c>
      <c r="S1224" s="32"/>
      <c r="U1224" s="3"/>
      <c r="V1224" s="3"/>
      <c r="W1224" s="3"/>
      <c r="X1224" s="3"/>
    </row>
    <row r="1225" spans="1:24" s="2" customFormat="1" ht="24" hidden="1" customHeight="1" x14ac:dyDescent="0.2">
      <c r="A1225" s="8">
        <v>1195</v>
      </c>
      <c r="B1225" s="9" t="s">
        <v>713</v>
      </c>
      <c r="C1225" s="9" t="s">
        <v>1383</v>
      </c>
      <c r="D1225" s="9" t="s">
        <v>1426</v>
      </c>
      <c r="E1225" s="10">
        <v>712320300080001</v>
      </c>
      <c r="F1225" s="8">
        <v>6</v>
      </c>
      <c r="G1225" s="8">
        <v>10</v>
      </c>
      <c r="H1225" s="8">
        <v>16</v>
      </c>
      <c r="I1225" s="11">
        <v>4289776.875</v>
      </c>
      <c r="J1225" s="11">
        <v>3929856.875</v>
      </c>
      <c r="K1225" s="12">
        <v>4289776.875</v>
      </c>
      <c r="L1225" s="12">
        <v>3929856.875</v>
      </c>
      <c r="M1225" s="12">
        <f t="shared" si="46"/>
        <v>3431821.5</v>
      </c>
      <c r="N1225" s="12">
        <f t="shared" si="46"/>
        <v>3143885.5</v>
      </c>
      <c r="O1225" s="93">
        <v>5147732.25</v>
      </c>
      <c r="P1225" s="32">
        <v>0.2</v>
      </c>
      <c r="S1225" s="32"/>
      <c r="U1225" s="3"/>
      <c r="V1225" s="3"/>
      <c r="W1225" s="3"/>
      <c r="X1225" s="3"/>
    </row>
    <row r="1226" spans="1:24" s="2" customFormat="1" ht="24" hidden="1" customHeight="1" x14ac:dyDescent="0.2">
      <c r="A1226" s="13">
        <v>1196</v>
      </c>
      <c r="B1226" s="14" t="s">
        <v>713</v>
      </c>
      <c r="C1226" s="14" t="s">
        <v>1383</v>
      </c>
      <c r="D1226" s="14" t="s">
        <v>1427</v>
      </c>
      <c r="E1226" s="15">
        <v>713120300070001</v>
      </c>
      <c r="F1226" s="13">
        <v>8</v>
      </c>
      <c r="G1226" s="13">
        <v>8</v>
      </c>
      <c r="H1226" s="13">
        <v>16</v>
      </c>
      <c r="I1226" s="11">
        <v>4272496.875</v>
      </c>
      <c r="J1226" s="11">
        <v>3941456.875</v>
      </c>
      <c r="K1226" s="11">
        <v>4272496.875</v>
      </c>
      <c r="L1226" s="11">
        <v>3941456.875</v>
      </c>
      <c r="M1226" s="11">
        <f t="shared" si="46"/>
        <v>3417997.5</v>
      </c>
      <c r="N1226" s="11">
        <f t="shared" si="46"/>
        <v>3153165.5</v>
      </c>
      <c r="O1226" s="93">
        <v>5126996.25</v>
      </c>
      <c r="P1226" s="32">
        <v>0.2</v>
      </c>
      <c r="S1226" s="32"/>
      <c r="U1226" s="3"/>
      <c r="V1226" s="3"/>
      <c r="W1226" s="3"/>
      <c r="X1226" s="3"/>
    </row>
    <row r="1227" spans="1:24" s="2" customFormat="1" ht="24" hidden="1" customHeight="1" x14ac:dyDescent="0.2">
      <c r="A1227" s="8">
        <v>1197</v>
      </c>
      <c r="B1227" s="9" t="s">
        <v>713</v>
      </c>
      <c r="C1227" s="9" t="s">
        <v>1383</v>
      </c>
      <c r="D1227" s="9" t="s">
        <v>1428</v>
      </c>
      <c r="E1227" s="10">
        <v>712420300030001</v>
      </c>
      <c r="F1227" s="8">
        <v>6</v>
      </c>
      <c r="G1227" s="8">
        <v>10</v>
      </c>
      <c r="H1227" s="8">
        <v>16</v>
      </c>
      <c r="I1227" s="11">
        <v>4322656.875</v>
      </c>
      <c r="J1227" s="11">
        <v>3982896.875</v>
      </c>
      <c r="K1227" s="12">
        <v>4322656.875</v>
      </c>
      <c r="L1227" s="12">
        <v>3982896.875</v>
      </c>
      <c r="M1227" s="12">
        <f t="shared" si="46"/>
        <v>3458125.5</v>
      </c>
      <c r="N1227" s="12">
        <f t="shared" si="46"/>
        <v>3186317.5</v>
      </c>
      <c r="O1227" s="93">
        <v>5187188.25</v>
      </c>
      <c r="P1227" s="32">
        <v>0.2</v>
      </c>
      <c r="S1227" s="32"/>
      <c r="U1227" s="3"/>
      <c r="V1227" s="3"/>
      <c r="W1227" s="3"/>
      <c r="X1227" s="3"/>
    </row>
    <row r="1228" spans="1:24" s="2" customFormat="1" ht="24" hidden="1" customHeight="1" x14ac:dyDescent="0.2">
      <c r="A1228" s="13">
        <v>1198</v>
      </c>
      <c r="B1228" s="14" t="s">
        <v>713</v>
      </c>
      <c r="C1228" s="14" t="s">
        <v>1383</v>
      </c>
      <c r="D1228" s="14" t="s">
        <v>1429</v>
      </c>
      <c r="E1228" s="15">
        <v>712220300020001</v>
      </c>
      <c r="F1228" s="13">
        <v>54</v>
      </c>
      <c r="G1228" s="13">
        <v>123</v>
      </c>
      <c r="H1228" s="13">
        <v>177</v>
      </c>
      <c r="I1228" s="11">
        <v>44802179.375</v>
      </c>
      <c r="J1228" s="11">
        <v>41430686.041666664</v>
      </c>
      <c r="K1228" s="11">
        <v>44802179.375</v>
      </c>
      <c r="L1228" s="11">
        <v>41430686.041666664</v>
      </c>
      <c r="M1228" s="11">
        <f t="shared" si="46"/>
        <v>35841743.5</v>
      </c>
      <c r="N1228" s="11">
        <f t="shared" si="46"/>
        <v>33144548.833333332</v>
      </c>
      <c r="O1228" s="93">
        <v>53762615.25</v>
      </c>
      <c r="P1228" s="32">
        <v>0.2</v>
      </c>
      <c r="S1228" s="32"/>
      <c r="U1228" s="3"/>
      <c r="V1228" s="3"/>
      <c r="W1228" s="3"/>
      <c r="X1228" s="3"/>
    </row>
    <row r="1229" spans="1:24" s="2" customFormat="1" ht="24" hidden="1" customHeight="1" x14ac:dyDescent="0.2">
      <c r="A1229" s="8">
        <v>1199</v>
      </c>
      <c r="B1229" s="9" t="s">
        <v>713</v>
      </c>
      <c r="C1229" s="9" t="s">
        <v>1383</v>
      </c>
      <c r="D1229" s="9" t="s">
        <v>1430</v>
      </c>
      <c r="E1229" s="10" t="s">
        <v>1431</v>
      </c>
      <c r="F1229" s="8">
        <v>54</v>
      </c>
      <c r="G1229" s="8">
        <v>123</v>
      </c>
      <c r="H1229" s="8">
        <v>177</v>
      </c>
      <c r="I1229" s="11">
        <v>42116880</v>
      </c>
      <c r="J1229" s="11">
        <v>37049560</v>
      </c>
      <c r="K1229" s="12">
        <v>42116880</v>
      </c>
      <c r="L1229" s="12">
        <v>37049560</v>
      </c>
      <c r="M1229" s="12">
        <f t="shared" si="46"/>
        <v>33693504</v>
      </c>
      <c r="N1229" s="12">
        <f t="shared" si="46"/>
        <v>29639648</v>
      </c>
      <c r="O1229" s="93">
        <v>50540256</v>
      </c>
      <c r="P1229" s="32">
        <v>0.2</v>
      </c>
      <c r="S1229" s="32"/>
      <c r="U1229" s="3"/>
      <c r="V1229" s="3"/>
      <c r="W1229" s="3"/>
      <c r="X1229" s="3"/>
    </row>
    <row r="1230" spans="1:24" s="2" customFormat="1" ht="24" hidden="1" customHeight="1" x14ac:dyDescent="0.2">
      <c r="A1230" s="13">
        <v>1200</v>
      </c>
      <c r="B1230" s="14" t="s">
        <v>713</v>
      </c>
      <c r="C1230" s="14" t="s">
        <v>1383</v>
      </c>
      <c r="D1230" s="14" t="s">
        <v>1432</v>
      </c>
      <c r="E1230" s="15">
        <v>741120300020001</v>
      </c>
      <c r="F1230" s="13">
        <v>119</v>
      </c>
      <c r="G1230" s="13">
        <v>184</v>
      </c>
      <c r="H1230" s="13">
        <v>303</v>
      </c>
      <c r="I1230" s="11">
        <v>76490671.875</v>
      </c>
      <c r="J1230" s="11">
        <v>70652031.875</v>
      </c>
      <c r="K1230" s="11">
        <v>76490671.875</v>
      </c>
      <c r="L1230" s="11">
        <v>70652031.875</v>
      </c>
      <c r="M1230" s="11">
        <f t="shared" si="46"/>
        <v>61192537.5</v>
      </c>
      <c r="N1230" s="11">
        <f t="shared" si="46"/>
        <v>56521625.5</v>
      </c>
      <c r="O1230" s="93">
        <v>91788806.25</v>
      </c>
      <c r="P1230" s="32">
        <v>0.2</v>
      </c>
      <c r="S1230" s="32"/>
      <c r="U1230" s="3"/>
      <c r="V1230" s="3"/>
      <c r="W1230" s="3"/>
      <c r="X1230" s="3"/>
    </row>
    <row r="1231" spans="1:24" s="2" customFormat="1" ht="24" hidden="1" customHeight="1" x14ac:dyDescent="0.2">
      <c r="A1231" s="8">
        <v>1201</v>
      </c>
      <c r="B1231" s="9" t="s">
        <v>713</v>
      </c>
      <c r="C1231" s="9" t="s">
        <v>1383</v>
      </c>
      <c r="D1231" s="9" t="s">
        <v>1433</v>
      </c>
      <c r="E1231" s="10">
        <v>711120300070001</v>
      </c>
      <c r="F1231" s="8">
        <v>85</v>
      </c>
      <c r="G1231" s="8">
        <v>136</v>
      </c>
      <c r="H1231" s="8">
        <v>221</v>
      </c>
      <c r="I1231" s="11">
        <v>54083846.875</v>
      </c>
      <c r="J1231" s="11">
        <v>49945740.208333336</v>
      </c>
      <c r="K1231" s="12">
        <v>54083846.875</v>
      </c>
      <c r="L1231" s="12">
        <v>49945740.208333336</v>
      </c>
      <c r="M1231" s="12">
        <f t="shared" si="46"/>
        <v>43267077.5</v>
      </c>
      <c r="N1231" s="12">
        <f t="shared" si="46"/>
        <v>39956592.166666672</v>
      </c>
      <c r="O1231" s="93">
        <v>64900616.25</v>
      </c>
      <c r="P1231" s="32">
        <v>0.2</v>
      </c>
      <c r="S1231" s="32"/>
      <c r="U1231" s="3"/>
      <c r="V1231" s="3"/>
      <c r="W1231" s="3"/>
      <c r="X1231" s="3"/>
    </row>
    <row r="1232" spans="1:24" s="2" customFormat="1" ht="24" hidden="1" customHeight="1" x14ac:dyDescent="0.2">
      <c r="A1232" s="13">
        <v>1202</v>
      </c>
      <c r="B1232" s="14" t="s">
        <v>713</v>
      </c>
      <c r="C1232" s="14" t="s">
        <v>1383</v>
      </c>
      <c r="D1232" s="14" t="s">
        <v>1434</v>
      </c>
      <c r="E1232" s="15">
        <v>711320300020001</v>
      </c>
      <c r="F1232" s="13">
        <v>36</v>
      </c>
      <c r="G1232" s="13">
        <v>94</v>
      </c>
      <c r="H1232" s="13">
        <v>130</v>
      </c>
      <c r="I1232" s="11">
        <v>32525136.875</v>
      </c>
      <c r="J1232" s="11">
        <v>30083003.541666668</v>
      </c>
      <c r="K1232" s="11">
        <v>32525136.875</v>
      </c>
      <c r="L1232" s="11">
        <v>30083003.541666668</v>
      </c>
      <c r="M1232" s="11">
        <f t="shared" si="46"/>
        <v>26020109.5</v>
      </c>
      <c r="N1232" s="11">
        <f t="shared" si="46"/>
        <v>24066402.833333336</v>
      </c>
      <c r="O1232" s="93">
        <v>39030164.25</v>
      </c>
      <c r="P1232" s="32">
        <v>0.2</v>
      </c>
      <c r="S1232" s="32"/>
      <c r="U1232" s="3"/>
      <c r="V1232" s="3"/>
      <c r="W1232" s="3"/>
      <c r="X1232" s="3"/>
    </row>
    <row r="1233" spans="1:24" s="2" customFormat="1" ht="24" hidden="1" customHeight="1" x14ac:dyDescent="0.2">
      <c r="A1233" s="8">
        <v>1203</v>
      </c>
      <c r="B1233" s="9" t="s">
        <v>713</v>
      </c>
      <c r="C1233" s="9" t="s">
        <v>1383</v>
      </c>
      <c r="D1233" s="9" t="s">
        <v>1435</v>
      </c>
      <c r="E1233" s="10" t="s">
        <v>1436</v>
      </c>
      <c r="F1233" s="8">
        <v>36</v>
      </c>
      <c r="G1233" s="8">
        <v>94</v>
      </c>
      <c r="H1233" s="8">
        <v>130</v>
      </c>
      <c r="I1233" s="11">
        <v>30940320</v>
      </c>
      <c r="J1233" s="11">
        <v>27206560</v>
      </c>
      <c r="K1233" s="12">
        <v>30940320</v>
      </c>
      <c r="L1233" s="12">
        <v>27206560</v>
      </c>
      <c r="M1233" s="12">
        <f t="shared" si="46"/>
        <v>24752256</v>
      </c>
      <c r="N1233" s="12">
        <f t="shared" si="46"/>
        <v>21765248</v>
      </c>
      <c r="O1233" s="93">
        <v>37128384</v>
      </c>
      <c r="P1233" s="32">
        <v>0.2</v>
      </c>
      <c r="S1233" s="32"/>
      <c r="U1233" s="3"/>
      <c r="V1233" s="3"/>
      <c r="W1233" s="3"/>
      <c r="X1233" s="3"/>
    </row>
    <row r="1234" spans="1:24" s="2" customFormat="1" ht="24" hidden="1" customHeight="1" x14ac:dyDescent="0.2">
      <c r="A1234" s="13">
        <v>1204</v>
      </c>
      <c r="B1234" s="14" t="s">
        <v>713</v>
      </c>
      <c r="C1234" s="14" t="s">
        <v>1383</v>
      </c>
      <c r="D1234" s="14" t="s">
        <v>1437</v>
      </c>
      <c r="E1234" s="15">
        <v>712420300020001</v>
      </c>
      <c r="F1234" s="13">
        <v>40</v>
      </c>
      <c r="G1234" s="13">
        <v>67</v>
      </c>
      <c r="H1234" s="13">
        <v>107</v>
      </c>
      <c r="I1234" s="11">
        <v>27360326.875</v>
      </c>
      <c r="J1234" s="11">
        <v>25389900.208333332</v>
      </c>
      <c r="K1234" s="11">
        <v>27360326.875</v>
      </c>
      <c r="L1234" s="11">
        <v>25389900.208333332</v>
      </c>
      <c r="M1234" s="11">
        <f t="shared" si="46"/>
        <v>21888261.5</v>
      </c>
      <c r="N1234" s="11">
        <f t="shared" si="46"/>
        <v>20311920.166666668</v>
      </c>
      <c r="O1234" s="93">
        <v>32832392.25</v>
      </c>
      <c r="P1234" s="32">
        <v>0.2</v>
      </c>
      <c r="S1234" s="32"/>
      <c r="U1234" s="3"/>
      <c r="V1234" s="3"/>
      <c r="W1234" s="3"/>
      <c r="X1234" s="3"/>
    </row>
    <row r="1235" spans="1:24" s="2" customFormat="1" ht="24" hidden="1" customHeight="1" x14ac:dyDescent="0.2">
      <c r="A1235" s="8">
        <v>1205</v>
      </c>
      <c r="B1235" s="9" t="s">
        <v>713</v>
      </c>
      <c r="C1235" s="9" t="s">
        <v>1383</v>
      </c>
      <c r="D1235" s="9" t="s">
        <v>1438</v>
      </c>
      <c r="E1235" s="10" t="s">
        <v>1439</v>
      </c>
      <c r="F1235" s="8">
        <v>22</v>
      </c>
      <c r="G1235" s="8">
        <v>38</v>
      </c>
      <c r="H1235" s="8">
        <v>60</v>
      </c>
      <c r="I1235" s="11">
        <v>14667600</v>
      </c>
      <c r="J1235" s="11">
        <v>12883240</v>
      </c>
      <c r="K1235" s="12">
        <v>14667600</v>
      </c>
      <c r="L1235" s="12">
        <v>12883240</v>
      </c>
      <c r="M1235" s="12">
        <f t="shared" si="46"/>
        <v>11734080</v>
      </c>
      <c r="N1235" s="12">
        <f t="shared" si="46"/>
        <v>10306592</v>
      </c>
      <c r="O1235" s="93">
        <v>17601120</v>
      </c>
      <c r="P1235" s="32">
        <v>0.2</v>
      </c>
      <c r="S1235" s="32"/>
      <c r="U1235" s="3"/>
      <c r="V1235" s="3"/>
      <c r="W1235" s="3"/>
      <c r="X1235" s="3"/>
    </row>
    <row r="1236" spans="1:24" s="2" customFormat="1" ht="24" hidden="1" customHeight="1" x14ac:dyDescent="0.2">
      <c r="A1236" s="13">
        <v>1206</v>
      </c>
      <c r="B1236" s="14" t="s">
        <v>713</v>
      </c>
      <c r="C1236" s="14" t="s">
        <v>1383</v>
      </c>
      <c r="D1236" s="14" t="s">
        <v>1440</v>
      </c>
      <c r="E1236" s="15">
        <v>712320300030001</v>
      </c>
      <c r="F1236" s="13">
        <v>47</v>
      </c>
      <c r="G1236" s="13">
        <v>120</v>
      </c>
      <c r="H1236" s="13">
        <v>167</v>
      </c>
      <c r="I1236" s="11">
        <v>42997529.375</v>
      </c>
      <c r="J1236" s="11">
        <v>39788596.041666664</v>
      </c>
      <c r="K1236" s="11">
        <v>42997529.375</v>
      </c>
      <c r="L1236" s="11">
        <v>39788596.041666664</v>
      </c>
      <c r="M1236" s="11">
        <f t="shared" si="46"/>
        <v>34398023.5</v>
      </c>
      <c r="N1236" s="11">
        <f t="shared" si="46"/>
        <v>31830876.833333332</v>
      </c>
      <c r="O1236" s="93">
        <v>51597035.25</v>
      </c>
      <c r="P1236" s="32">
        <v>0.2</v>
      </c>
      <c r="S1236" s="32"/>
      <c r="U1236" s="3"/>
      <c r="V1236" s="3"/>
      <c r="W1236" s="3"/>
      <c r="X1236" s="3"/>
    </row>
    <row r="1237" spans="1:24" s="2" customFormat="1" ht="24" hidden="1" customHeight="1" x14ac:dyDescent="0.2">
      <c r="A1237" s="8">
        <v>1207</v>
      </c>
      <c r="B1237" s="9" t="s">
        <v>713</v>
      </c>
      <c r="C1237" s="9" t="s">
        <v>1383</v>
      </c>
      <c r="D1237" s="9" t="s">
        <v>1441</v>
      </c>
      <c r="E1237" s="10" t="s">
        <v>1442</v>
      </c>
      <c r="F1237" s="8">
        <v>37</v>
      </c>
      <c r="G1237" s="8">
        <v>125</v>
      </c>
      <c r="H1237" s="8">
        <v>162</v>
      </c>
      <c r="I1237" s="11">
        <v>38702160</v>
      </c>
      <c r="J1237" s="11">
        <v>34071240</v>
      </c>
      <c r="K1237" s="12">
        <v>38702160</v>
      </c>
      <c r="L1237" s="12">
        <v>34071240</v>
      </c>
      <c r="M1237" s="12">
        <f t="shared" si="46"/>
        <v>30961728</v>
      </c>
      <c r="N1237" s="12">
        <f t="shared" si="46"/>
        <v>27256992</v>
      </c>
      <c r="O1237" s="93">
        <v>46442592</v>
      </c>
      <c r="P1237" s="32">
        <v>0.2</v>
      </c>
      <c r="S1237" s="32"/>
      <c r="U1237" s="3"/>
      <c r="V1237" s="3"/>
      <c r="W1237" s="3"/>
      <c r="X1237" s="3"/>
    </row>
    <row r="1238" spans="1:24" s="2" customFormat="1" ht="24" hidden="1" customHeight="1" x14ac:dyDescent="0.2">
      <c r="A1238" s="13">
        <v>1208</v>
      </c>
      <c r="B1238" s="14" t="s">
        <v>713</v>
      </c>
      <c r="C1238" s="14" t="s">
        <v>1383</v>
      </c>
      <c r="D1238" s="14" t="s">
        <v>1443</v>
      </c>
      <c r="E1238" s="15">
        <v>713120300020001</v>
      </c>
      <c r="F1238" s="13">
        <v>45</v>
      </c>
      <c r="G1238" s="13">
        <v>132</v>
      </c>
      <c r="H1238" s="13">
        <v>177</v>
      </c>
      <c r="I1238" s="11">
        <v>45307921.875</v>
      </c>
      <c r="J1238" s="11">
        <v>41914321.875</v>
      </c>
      <c r="K1238" s="11">
        <v>45307921.875</v>
      </c>
      <c r="L1238" s="11">
        <v>41914321.875</v>
      </c>
      <c r="M1238" s="11">
        <f t="shared" si="46"/>
        <v>36246337.5</v>
      </c>
      <c r="N1238" s="11">
        <f t="shared" si="46"/>
        <v>33531457.5</v>
      </c>
      <c r="O1238" s="93">
        <v>54369506.25</v>
      </c>
      <c r="P1238" s="32">
        <v>0.2</v>
      </c>
      <c r="S1238" s="32"/>
      <c r="U1238" s="3"/>
      <c r="V1238" s="3"/>
      <c r="W1238" s="3"/>
      <c r="X1238" s="3"/>
    </row>
    <row r="1239" spans="1:24" s="2" customFormat="1" ht="24" hidden="1" customHeight="1" x14ac:dyDescent="0.2">
      <c r="A1239" s="8">
        <v>1209</v>
      </c>
      <c r="B1239" s="9" t="s">
        <v>713</v>
      </c>
      <c r="C1239" s="9" t="s">
        <v>1383</v>
      </c>
      <c r="D1239" s="9" t="s">
        <v>1444</v>
      </c>
      <c r="E1239" s="10" t="s">
        <v>1445</v>
      </c>
      <c r="F1239" s="8">
        <v>45</v>
      </c>
      <c r="G1239" s="8">
        <v>132</v>
      </c>
      <c r="H1239" s="8">
        <v>177</v>
      </c>
      <c r="I1239" s="11">
        <v>42456960</v>
      </c>
      <c r="J1239" s="11">
        <v>37245600</v>
      </c>
      <c r="K1239" s="12">
        <v>42456960</v>
      </c>
      <c r="L1239" s="12">
        <v>37245600</v>
      </c>
      <c r="M1239" s="12">
        <f t="shared" si="46"/>
        <v>33965568</v>
      </c>
      <c r="N1239" s="12">
        <f t="shared" si="46"/>
        <v>29796480</v>
      </c>
      <c r="O1239" s="93">
        <v>50948352</v>
      </c>
      <c r="P1239" s="32">
        <v>0.2</v>
      </c>
      <c r="S1239" s="32"/>
      <c r="U1239" s="3"/>
      <c r="V1239" s="3"/>
      <c r="W1239" s="3"/>
      <c r="X1239" s="3"/>
    </row>
    <row r="1240" spans="1:24" s="2" customFormat="1" ht="24" hidden="1" customHeight="1" x14ac:dyDescent="0.2">
      <c r="A1240" s="13">
        <v>1210</v>
      </c>
      <c r="B1240" s="14" t="s">
        <v>713</v>
      </c>
      <c r="C1240" s="14" t="s">
        <v>1383</v>
      </c>
      <c r="D1240" s="14" t="s">
        <v>1446</v>
      </c>
      <c r="E1240" s="15" t="s">
        <v>1447</v>
      </c>
      <c r="F1240" s="13">
        <v>68</v>
      </c>
      <c r="G1240" s="13">
        <v>426</v>
      </c>
      <c r="H1240" s="13">
        <v>494</v>
      </c>
      <c r="I1240" s="11">
        <v>118512000</v>
      </c>
      <c r="J1240" s="11">
        <v>104172960</v>
      </c>
      <c r="K1240" s="11">
        <v>118512000</v>
      </c>
      <c r="L1240" s="11">
        <v>104172960</v>
      </c>
      <c r="M1240" s="11">
        <f t="shared" si="46"/>
        <v>94809600</v>
      </c>
      <c r="N1240" s="11">
        <f t="shared" si="46"/>
        <v>83338368</v>
      </c>
      <c r="O1240" s="93">
        <v>142214400</v>
      </c>
      <c r="P1240" s="32">
        <v>0.2</v>
      </c>
      <c r="S1240" s="32"/>
      <c r="U1240" s="3"/>
      <c r="V1240" s="3"/>
      <c r="W1240" s="3"/>
      <c r="X1240" s="3"/>
    </row>
    <row r="1241" spans="1:24" s="2" customFormat="1" ht="24" hidden="1" customHeight="1" x14ac:dyDescent="0.2">
      <c r="A1241" s="8">
        <v>1211</v>
      </c>
      <c r="B1241" s="9" t="s">
        <v>713</v>
      </c>
      <c r="C1241" s="9" t="s">
        <v>1383</v>
      </c>
      <c r="D1241" s="9" t="s">
        <v>1448</v>
      </c>
      <c r="E1241" s="10">
        <v>712320300050001</v>
      </c>
      <c r="F1241" s="8">
        <v>52</v>
      </c>
      <c r="G1241" s="8">
        <v>141</v>
      </c>
      <c r="H1241" s="8">
        <v>193</v>
      </c>
      <c r="I1241" s="11">
        <v>47127785.625</v>
      </c>
      <c r="J1241" s="11">
        <v>43508665.625</v>
      </c>
      <c r="K1241" s="12">
        <v>47127785.625</v>
      </c>
      <c r="L1241" s="12">
        <v>43508665.625</v>
      </c>
      <c r="M1241" s="12">
        <f t="shared" si="46"/>
        <v>37702228.5</v>
      </c>
      <c r="N1241" s="12">
        <f t="shared" si="46"/>
        <v>34806932.5</v>
      </c>
      <c r="O1241" s="93">
        <v>56553342.75</v>
      </c>
      <c r="P1241" s="32">
        <v>0.2</v>
      </c>
      <c r="S1241" s="32"/>
      <c r="U1241" s="3"/>
      <c r="V1241" s="3"/>
      <c r="W1241" s="3"/>
      <c r="X1241" s="3"/>
    </row>
    <row r="1242" spans="1:24" s="2" customFormat="1" ht="24" hidden="1" customHeight="1" x14ac:dyDescent="0.2">
      <c r="A1242" s="13">
        <v>1212</v>
      </c>
      <c r="B1242" s="14" t="s">
        <v>713</v>
      </c>
      <c r="C1242" s="14" t="s">
        <v>1383</v>
      </c>
      <c r="D1242" s="14" t="s">
        <v>1449</v>
      </c>
      <c r="E1242" s="15">
        <v>216140300020001</v>
      </c>
      <c r="F1242" s="13">
        <v>42</v>
      </c>
      <c r="G1242" s="13">
        <v>58</v>
      </c>
      <c r="H1242" s="13">
        <v>100</v>
      </c>
      <c r="I1242" s="11">
        <v>32091456.875</v>
      </c>
      <c r="J1242" s="11">
        <v>29381803.541666668</v>
      </c>
      <c r="K1242" s="11">
        <v>32091456.875</v>
      </c>
      <c r="L1242" s="11">
        <v>29381803.541666668</v>
      </c>
      <c r="M1242" s="11">
        <f t="shared" si="46"/>
        <v>25673165.5</v>
      </c>
      <c r="N1242" s="11">
        <f t="shared" si="46"/>
        <v>23505442.833333336</v>
      </c>
      <c r="O1242" s="93">
        <v>38509748.25</v>
      </c>
      <c r="P1242" s="32">
        <v>0.2</v>
      </c>
      <c r="S1242" s="32"/>
      <c r="U1242" s="3"/>
      <c r="V1242" s="3"/>
      <c r="W1242" s="3"/>
      <c r="X1242" s="3"/>
    </row>
    <row r="1243" spans="1:24" s="2" customFormat="1" ht="24" hidden="1" customHeight="1" x14ac:dyDescent="0.2">
      <c r="A1243" s="8">
        <v>1213</v>
      </c>
      <c r="B1243" s="9" t="s">
        <v>713</v>
      </c>
      <c r="C1243" s="9" t="s">
        <v>1383</v>
      </c>
      <c r="D1243" s="9" t="s">
        <v>1450</v>
      </c>
      <c r="E1243" s="10">
        <v>711120300040001</v>
      </c>
      <c r="F1243" s="8">
        <v>64</v>
      </c>
      <c r="G1243" s="8">
        <v>208</v>
      </c>
      <c r="H1243" s="8">
        <v>272</v>
      </c>
      <c r="I1243" s="11">
        <v>65120096.875</v>
      </c>
      <c r="J1243" s="11">
        <v>60021270.208333336</v>
      </c>
      <c r="K1243" s="12">
        <v>65120096.875</v>
      </c>
      <c r="L1243" s="12">
        <v>60021270.208333336</v>
      </c>
      <c r="M1243" s="12">
        <f t="shared" si="46"/>
        <v>52096077.5</v>
      </c>
      <c r="N1243" s="12">
        <f t="shared" si="46"/>
        <v>48017016.166666672</v>
      </c>
      <c r="O1243" s="93">
        <v>78144116.25</v>
      </c>
      <c r="P1243" s="32">
        <v>0.2</v>
      </c>
      <c r="S1243" s="32"/>
      <c r="U1243" s="3"/>
      <c r="V1243" s="3"/>
      <c r="W1243" s="3"/>
      <c r="X1243" s="3"/>
    </row>
    <row r="1244" spans="1:24" s="2" customFormat="1" ht="24" hidden="1" customHeight="1" x14ac:dyDescent="0.2">
      <c r="A1244" s="13">
        <v>1214</v>
      </c>
      <c r="B1244" s="14" t="s">
        <v>713</v>
      </c>
      <c r="C1244" s="14" t="s">
        <v>1383</v>
      </c>
      <c r="D1244" s="14" t="s">
        <v>1451</v>
      </c>
      <c r="E1244" s="15">
        <v>713120300010002</v>
      </c>
      <c r="F1244" s="13">
        <v>21</v>
      </c>
      <c r="G1244" s="13">
        <v>99</v>
      </c>
      <c r="H1244" s="13">
        <v>120</v>
      </c>
      <c r="I1244" s="11">
        <v>30095136.875</v>
      </c>
      <c r="J1244" s="11">
        <v>27787403.541666668</v>
      </c>
      <c r="K1244" s="11">
        <v>30095136.875</v>
      </c>
      <c r="L1244" s="11">
        <v>27787403.541666668</v>
      </c>
      <c r="M1244" s="11">
        <f t="shared" si="46"/>
        <v>24076109.5</v>
      </c>
      <c r="N1244" s="11">
        <f t="shared" si="46"/>
        <v>22229922.833333336</v>
      </c>
      <c r="O1244" s="93">
        <v>36114164.25</v>
      </c>
      <c r="P1244" s="32">
        <v>0.2</v>
      </c>
      <c r="S1244" s="32"/>
      <c r="U1244" s="3"/>
      <c r="V1244" s="3"/>
      <c r="W1244" s="3"/>
      <c r="X1244" s="3"/>
    </row>
    <row r="1245" spans="1:24" s="2" customFormat="1" ht="24" hidden="1" customHeight="1" x14ac:dyDescent="0.2">
      <c r="A1245" s="8">
        <v>1215</v>
      </c>
      <c r="B1245" s="9" t="s">
        <v>713</v>
      </c>
      <c r="C1245" s="9" t="s">
        <v>1383</v>
      </c>
      <c r="D1245" s="9" t="s">
        <v>1452</v>
      </c>
      <c r="E1245" s="10" t="s">
        <v>1453</v>
      </c>
      <c r="F1245" s="8">
        <v>16</v>
      </c>
      <c r="G1245" s="8">
        <v>101</v>
      </c>
      <c r="H1245" s="8">
        <v>117</v>
      </c>
      <c r="I1245" s="11">
        <v>28429920</v>
      </c>
      <c r="J1245" s="11">
        <v>24870960</v>
      </c>
      <c r="K1245" s="12">
        <v>28429920</v>
      </c>
      <c r="L1245" s="12">
        <v>24870960</v>
      </c>
      <c r="M1245" s="12">
        <f t="shared" si="46"/>
        <v>22743936</v>
      </c>
      <c r="N1245" s="12">
        <f t="shared" si="46"/>
        <v>19896768</v>
      </c>
      <c r="O1245" s="93">
        <v>34115904</v>
      </c>
      <c r="P1245" s="32">
        <v>0.2</v>
      </c>
      <c r="S1245" s="32"/>
      <c r="U1245" s="3"/>
      <c r="V1245" s="3"/>
      <c r="W1245" s="3"/>
      <c r="X1245" s="3"/>
    </row>
    <row r="1246" spans="1:24" s="2" customFormat="1" ht="24" hidden="1" customHeight="1" x14ac:dyDescent="0.2">
      <c r="A1246" s="13">
        <v>1216</v>
      </c>
      <c r="B1246" s="14" t="s">
        <v>713</v>
      </c>
      <c r="C1246" s="14" t="s">
        <v>1383</v>
      </c>
      <c r="D1246" s="14" t="s">
        <v>1454</v>
      </c>
      <c r="E1246" s="15">
        <v>713120300060001</v>
      </c>
      <c r="F1246" s="13">
        <v>35</v>
      </c>
      <c r="G1246" s="13">
        <v>65</v>
      </c>
      <c r="H1246" s="13">
        <v>100</v>
      </c>
      <c r="I1246" s="11">
        <v>25568916.875</v>
      </c>
      <c r="J1246" s="11">
        <v>23641183.541666668</v>
      </c>
      <c r="K1246" s="11">
        <v>25568916.875</v>
      </c>
      <c r="L1246" s="11">
        <v>23641183.541666668</v>
      </c>
      <c r="M1246" s="11">
        <f t="shared" si="46"/>
        <v>20455133.5</v>
      </c>
      <c r="N1246" s="11">
        <f t="shared" si="46"/>
        <v>18912946.833333336</v>
      </c>
      <c r="O1246" s="93">
        <v>30682700.25</v>
      </c>
      <c r="P1246" s="32">
        <v>0.2</v>
      </c>
      <c r="S1246" s="32"/>
      <c r="U1246" s="3"/>
      <c r="V1246" s="3"/>
      <c r="W1246" s="3"/>
      <c r="X1246" s="3"/>
    </row>
    <row r="1247" spans="1:24" s="2" customFormat="1" ht="24" hidden="1" customHeight="1" x14ac:dyDescent="0.2">
      <c r="A1247" s="8">
        <v>1217</v>
      </c>
      <c r="B1247" s="9" t="s">
        <v>713</v>
      </c>
      <c r="C1247" s="9" t="s">
        <v>1383</v>
      </c>
      <c r="D1247" s="9" t="s">
        <v>1455</v>
      </c>
      <c r="E1247" s="10">
        <v>713120300030001</v>
      </c>
      <c r="F1247" s="8">
        <v>60</v>
      </c>
      <c r="G1247" s="8">
        <v>193</v>
      </c>
      <c r="H1247" s="8">
        <v>253</v>
      </c>
      <c r="I1247" s="11">
        <v>61308231.875</v>
      </c>
      <c r="J1247" s="11">
        <v>56438498.541666664</v>
      </c>
      <c r="K1247" s="12">
        <v>61308231.875</v>
      </c>
      <c r="L1247" s="12">
        <v>56438498.541666664</v>
      </c>
      <c r="M1247" s="12">
        <f t="shared" si="46"/>
        <v>49046585.5</v>
      </c>
      <c r="N1247" s="12">
        <f t="shared" si="46"/>
        <v>45150798.833333336</v>
      </c>
      <c r="O1247" s="93">
        <v>73569878.25</v>
      </c>
      <c r="P1247" s="32">
        <v>0.2</v>
      </c>
      <c r="S1247" s="32"/>
      <c r="U1247" s="3"/>
      <c r="V1247" s="3"/>
      <c r="W1247" s="3"/>
      <c r="X1247" s="3"/>
    </row>
    <row r="1248" spans="1:24" s="2" customFormat="1" ht="24" hidden="1" customHeight="1" x14ac:dyDescent="0.2">
      <c r="A1248" s="13">
        <v>1218</v>
      </c>
      <c r="B1248" s="14" t="s">
        <v>713</v>
      </c>
      <c r="C1248" s="14" t="s">
        <v>1383</v>
      </c>
      <c r="D1248" s="14" t="s">
        <v>1456</v>
      </c>
      <c r="E1248" s="15" t="s">
        <v>1457</v>
      </c>
      <c r="F1248" s="13">
        <v>60</v>
      </c>
      <c r="G1248" s="13">
        <v>193</v>
      </c>
      <c r="H1248" s="13">
        <v>253</v>
      </c>
      <c r="I1248" s="11">
        <v>60862800</v>
      </c>
      <c r="J1248" s="11">
        <v>53427160</v>
      </c>
      <c r="K1248" s="11">
        <v>60862800</v>
      </c>
      <c r="L1248" s="11">
        <v>53427160</v>
      </c>
      <c r="M1248" s="11">
        <f t="shared" ref="M1248:N1311" si="47">K1248*0.8</f>
        <v>48690240</v>
      </c>
      <c r="N1248" s="11">
        <f t="shared" si="47"/>
        <v>42741728</v>
      </c>
      <c r="O1248" s="93">
        <v>73035360</v>
      </c>
      <c r="P1248" s="32">
        <v>0.2</v>
      </c>
      <c r="S1248" s="32"/>
      <c r="U1248" s="3"/>
      <c r="V1248" s="3"/>
      <c r="W1248" s="3"/>
      <c r="X1248" s="3"/>
    </row>
    <row r="1249" spans="1:24" s="2" customFormat="1" ht="24" hidden="1" customHeight="1" x14ac:dyDescent="0.2">
      <c r="A1249" s="8">
        <v>1219</v>
      </c>
      <c r="B1249" s="9" t="s">
        <v>713</v>
      </c>
      <c r="C1249" s="9" t="s">
        <v>1383</v>
      </c>
      <c r="D1249" s="9" t="s">
        <v>1458</v>
      </c>
      <c r="E1249" s="10">
        <v>713120300050001</v>
      </c>
      <c r="F1249" s="8">
        <v>330</v>
      </c>
      <c r="G1249" s="8">
        <v>1215</v>
      </c>
      <c r="H1249" s="8">
        <v>1545</v>
      </c>
      <c r="I1249" s="11">
        <v>389520475.625</v>
      </c>
      <c r="J1249" s="11">
        <v>359709542.29166669</v>
      </c>
      <c r="K1249" s="12">
        <v>389520475.625</v>
      </c>
      <c r="L1249" s="12">
        <v>359709542.29166669</v>
      </c>
      <c r="M1249" s="12">
        <f t="shared" si="47"/>
        <v>311616380.5</v>
      </c>
      <c r="N1249" s="12">
        <f t="shared" si="47"/>
        <v>287767633.83333337</v>
      </c>
      <c r="O1249" s="93">
        <v>467424570.75</v>
      </c>
      <c r="P1249" s="32">
        <v>0.2</v>
      </c>
      <c r="S1249" s="32"/>
      <c r="U1249" s="3"/>
      <c r="V1249" s="3"/>
      <c r="W1249" s="3"/>
      <c r="X1249" s="3"/>
    </row>
    <row r="1250" spans="1:24" s="2" customFormat="1" ht="24" hidden="1" customHeight="1" x14ac:dyDescent="0.2">
      <c r="A1250" s="13">
        <v>1220</v>
      </c>
      <c r="B1250" s="14" t="s">
        <v>713</v>
      </c>
      <c r="C1250" s="14" t="s">
        <v>1383</v>
      </c>
      <c r="D1250" s="14" t="s">
        <v>1459</v>
      </c>
      <c r="E1250" s="15">
        <v>311830300040001</v>
      </c>
      <c r="F1250" s="13">
        <v>102</v>
      </c>
      <c r="G1250" s="13">
        <v>220</v>
      </c>
      <c r="H1250" s="13">
        <v>322</v>
      </c>
      <c r="I1250" s="11">
        <v>94897833.541666672</v>
      </c>
      <c r="J1250" s="11">
        <v>81902286.875</v>
      </c>
      <c r="K1250" s="11">
        <v>94897833.541666672</v>
      </c>
      <c r="L1250" s="11">
        <v>81902286.875</v>
      </c>
      <c r="M1250" s="11">
        <f t="shared" si="47"/>
        <v>75918266.833333343</v>
      </c>
      <c r="N1250" s="11">
        <f t="shared" si="47"/>
        <v>65521829.5</v>
      </c>
      <c r="O1250" s="93">
        <v>113877400.25</v>
      </c>
      <c r="P1250" s="32">
        <v>0.2</v>
      </c>
      <c r="S1250" s="32"/>
      <c r="U1250" s="3"/>
      <c r="V1250" s="3"/>
      <c r="W1250" s="3"/>
      <c r="X1250" s="3"/>
    </row>
    <row r="1251" spans="1:24" s="2" customFormat="1" ht="24" hidden="1" customHeight="1" x14ac:dyDescent="0.2">
      <c r="A1251" s="8">
        <v>1221</v>
      </c>
      <c r="B1251" s="9" t="s">
        <v>713</v>
      </c>
      <c r="C1251" s="9" t="s">
        <v>1383</v>
      </c>
      <c r="D1251" s="9" t="s">
        <v>1460</v>
      </c>
      <c r="E1251" s="10">
        <v>311830300010001</v>
      </c>
      <c r="F1251" s="8">
        <v>136</v>
      </c>
      <c r="G1251" s="8">
        <v>266</v>
      </c>
      <c r="H1251" s="8">
        <v>402</v>
      </c>
      <c r="I1251" s="11">
        <v>109949280.20833333</v>
      </c>
      <c r="J1251" s="11">
        <v>98984986.875</v>
      </c>
      <c r="K1251" s="12">
        <v>109949280.20833333</v>
      </c>
      <c r="L1251" s="12">
        <v>98984986.875</v>
      </c>
      <c r="M1251" s="12">
        <f t="shared" si="47"/>
        <v>87959424.166666672</v>
      </c>
      <c r="N1251" s="12">
        <f t="shared" si="47"/>
        <v>79187989.5</v>
      </c>
      <c r="O1251" s="93">
        <v>131939136.25</v>
      </c>
      <c r="P1251" s="32">
        <v>0.2</v>
      </c>
      <c r="S1251" s="32"/>
      <c r="U1251" s="3"/>
      <c r="V1251" s="3"/>
      <c r="W1251" s="3"/>
      <c r="X1251" s="3"/>
    </row>
    <row r="1252" spans="1:24" s="2" customFormat="1" ht="24" hidden="1" customHeight="1" x14ac:dyDescent="0.2">
      <c r="A1252" s="13">
        <v>1222</v>
      </c>
      <c r="B1252" s="14" t="s">
        <v>713</v>
      </c>
      <c r="C1252" s="14" t="s">
        <v>1383</v>
      </c>
      <c r="D1252" s="14" t="s">
        <v>1461</v>
      </c>
      <c r="E1252" s="15" t="s">
        <v>1462</v>
      </c>
      <c r="F1252" s="13">
        <v>150</v>
      </c>
      <c r="G1252" s="13">
        <v>250</v>
      </c>
      <c r="H1252" s="13">
        <v>400</v>
      </c>
      <c r="I1252" s="11">
        <v>96129120</v>
      </c>
      <c r="J1252" s="11">
        <v>84232000</v>
      </c>
      <c r="K1252" s="11">
        <v>96129120</v>
      </c>
      <c r="L1252" s="11">
        <v>84232000</v>
      </c>
      <c r="M1252" s="11">
        <f t="shared" si="47"/>
        <v>76903296</v>
      </c>
      <c r="N1252" s="11">
        <f t="shared" si="47"/>
        <v>67385600</v>
      </c>
      <c r="O1252" s="93">
        <v>115354944</v>
      </c>
      <c r="P1252" s="32">
        <v>0.2</v>
      </c>
      <c r="S1252" s="32"/>
      <c r="U1252" s="3"/>
      <c r="V1252" s="3"/>
      <c r="W1252" s="3"/>
      <c r="X1252" s="3"/>
    </row>
    <row r="1253" spans="1:24" s="2" customFormat="1" ht="24" hidden="1" customHeight="1" x14ac:dyDescent="0.2">
      <c r="A1253" s="8">
        <v>1223</v>
      </c>
      <c r="B1253" s="9" t="s">
        <v>713</v>
      </c>
      <c r="C1253" s="9" t="s">
        <v>1383</v>
      </c>
      <c r="D1253" s="9" t="s">
        <v>1463</v>
      </c>
      <c r="E1253" s="10">
        <v>311830300020001</v>
      </c>
      <c r="F1253" s="8">
        <v>148</v>
      </c>
      <c r="G1253" s="8">
        <v>271</v>
      </c>
      <c r="H1253" s="8">
        <v>419</v>
      </c>
      <c r="I1253" s="11">
        <v>112496018.54166667</v>
      </c>
      <c r="J1253" s="11">
        <v>102712271.875</v>
      </c>
      <c r="K1253" s="12">
        <v>112496018.54166667</v>
      </c>
      <c r="L1253" s="12">
        <v>102712271.875</v>
      </c>
      <c r="M1253" s="12">
        <f t="shared" si="47"/>
        <v>89996814.833333343</v>
      </c>
      <c r="N1253" s="12">
        <f t="shared" si="47"/>
        <v>82169817.5</v>
      </c>
      <c r="O1253" s="93">
        <v>134995222.25</v>
      </c>
      <c r="P1253" s="32">
        <v>0.2</v>
      </c>
      <c r="S1253" s="32"/>
      <c r="U1253" s="3"/>
      <c r="V1253" s="3"/>
      <c r="W1253" s="3"/>
      <c r="X1253" s="3"/>
    </row>
    <row r="1254" spans="1:24" s="2" customFormat="1" ht="24" hidden="1" customHeight="1" x14ac:dyDescent="0.2">
      <c r="A1254" s="13">
        <v>1224</v>
      </c>
      <c r="B1254" s="14" t="s">
        <v>713</v>
      </c>
      <c r="C1254" s="14" t="s">
        <v>1383</v>
      </c>
      <c r="D1254" s="14" t="s">
        <v>1464</v>
      </c>
      <c r="E1254" s="15">
        <v>343230300080031</v>
      </c>
      <c r="F1254" s="13">
        <v>13</v>
      </c>
      <c r="G1254" s="13">
        <v>32</v>
      </c>
      <c r="H1254" s="13">
        <v>45</v>
      </c>
      <c r="I1254" s="11">
        <v>14493781.875</v>
      </c>
      <c r="J1254" s="11">
        <v>13367221.875</v>
      </c>
      <c r="K1254" s="11">
        <v>14493781.875</v>
      </c>
      <c r="L1254" s="11">
        <v>13367221.875</v>
      </c>
      <c r="M1254" s="11">
        <f t="shared" si="47"/>
        <v>11595025.5</v>
      </c>
      <c r="N1254" s="11">
        <f t="shared" si="47"/>
        <v>10693777.5</v>
      </c>
      <c r="O1254" s="93">
        <v>17392538.25</v>
      </c>
      <c r="P1254" s="32">
        <v>0.2</v>
      </c>
      <c r="S1254" s="32"/>
      <c r="U1254" s="3"/>
      <c r="V1254" s="3"/>
      <c r="W1254" s="3"/>
      <c r="X1254" s="3"/>
    </row>
    <row r="1255" spans="1:24" s="2" customFormat="1" ht="24" hidden="1" customHeight="1" x14ac:dyDescent="0.2">
      <c r="A1255" s="8">
        <v>1225</v>
      </c>
      <c r="B1255" s="9" t="s">
        <v>713</v>
      </c>
      <c r="C1255" s="9" t="s">
        <v>1383</v>
      </c>
      <c r="D1255" s="9" t="s">
        <v>1465</v>
      </c>
      <c r="E1255" s="10" t="s">
        <v>1466</v>
      </c>
      <c r="F1255" s="8">
        <v>155</v>
      </c>
      <c r="G1255" s="8">
        <v>445</v>
      </c>
      <c r="H1255" s="8">
        <v>600</v>
      </c>
      <c r="I1255" s="11">
        <v>144901200</v>
      </c>
      <c r="J1255" s="11">
        <v>128077480</v>
      </c>
      <c r="K1255" s="12">
        <v>144901200</v>
      </c>
      <c r="L1255" s="12">
        <v>128077480</v>
      </c>
      <c r="M1255" s="12">
        <f t="shared" si="47"/>
        <v>115920960</v>
      </c>
      <c r="N1255" s="12">
        <f t="shared" si="47"/>
        <v>102461984</v>
      </c>
      <c r="O1255" s="93">
        <v>173881440</v>
      </c>
      <c r="P1255" s="32">
        <v>0.2</v>
      </c>
      <c r="S1255" s="32"/>
      <c r="U1255" s="3"/>
      <c r="V1255" s="3"/>
      <c r="W1255" s="3"/>
      <c r="X1255" s="3"/>
    </row>
    <row r="1256" spans="1:24" s="2" customFormat="1" ht="24" hidden="1" customHeight="1" x14ac:dyDescent="0.2">
      <c r="A1256" s="13">
        <v>1226</v>
      </c>
      <c r="B1256" s="14" t="s">
        <v>713</v>
      </c>
      <c r="C1256" s="14" t="s">
        <v>1383</v>
      </c>
      <c r="D1256" s="14" t="s">
        <v>1467</v>
      </c>
      <c r="E1256" s="15" t="s">
        <v>1468</v>
      </c>
      <c r="F1256" s="13">
        <v>115</v>
      </c>
      <c r="G1256" s="13">
        <v>336</v>
      </c>
      <c r="H1256" s="13">
        <v>451</v>
      </c>
      <c r="I1256" s="11">
        <v>111641040</v>
      </c>
      <c r="J1256" s="11">
        <v>98381640</v>
      </c>
      <c r="K1256" s="11">
        <v>111641040</v>
      </c>
      <c r="L1256" s="11">
        <v>98381640</v>
      </c>
      <c r="M1256" s="11">
        <f t="shared" si="47"/>
        <v>89312832</v>
      </c>
      <c r="N1256" s="11">
        <f t="shared" si="47"/>
        <v>78705312</v>
      </c>
      <c r="O1256" s="93">
        <v>133969248</v>
      </c>
      <c r="P1256" s="32">
        <v>0.2</v>
      </c>
      <c r="S1256" s="32"/>
      <c r="U1256" s="3"/>
      <c r="V1256" s="3"/>
      <c r="W1256" s="3"/>
      <c r="X1256" s="3"/>
    </row>
    <row r="1257" spans="1:24" s="2" customFormat="1" ht="24" hidden="1" customHeight="1" x14ac:dyDescent="0.2">
      <c r="A1257" s="8">
        <v>1227</v>
      </c>
      <c r="B1257" s="9" t="s">
        <v>713</v>
      </c>
      <c r="C1257" s="9" t="s">
        <v>1469</v>
      </c>
      <c r="D1257" s="9" t="s">
        <v>1470</v>
      </c>
      <c r="E1257" s="10" t="s">
        <v>1471</v>
      </c>
      <c r="F1257" s="8">
        <v>45</v>
      </c>
      <c r="G1257" s="8">
        <v>120</v>
      </c>
      <c r="H1257" s="8">
        <v>165</v>
      </c>
      <c r="I1257" s="11">
        <v>40573680</v>
      </c>
      <c r="J1257" s="11">
        <v>35479640</v>
      </c>
      <c r="K1257" s="12">
        <v>40573680</v>
      </c>
      <c r="L1257" s="12">
        <v>35479640</v>
      </c>
      <c r="M1257" s="12">
        <f t="shared" si="47"/>
        <v>32458944</v>
      </c>
      <c r="N1257" s="12">
        <f t="shared" si="47"/>
        <v>28383712</v>
      </c>
      <c r="O1257" s="93">
        <v>48688416</v>
      </c>
      <c r="P1257" s="32">
        <v>0.2</v>
      </c>
      <c r="S1257" s="32"/>
      <c r="U1257" s="3"/>
      <c r="V1257" s="3"/>
      <c r="W1257" s="3"/>
      <c r="X1257" s="3"/>
    </row>
    <row r="1258" spans="1:24" s="2" customFormat="1" ht="24" hidden="1" customHeight="1" x14ac:dyDescent="0.2">
      <c r="A1258" s="13">
        <v>1228</v>
      </c>
      <c r="B1258" s="14" t="s">
        <v>713</v>
      </c>
      <c r="C1258" s="14" t="s">
        <v>1469</v>
      </c>
      <c r="D1258" s="14" t="s">
        <v>1472</v>
      </c>
      <c r="E1258" s="15">
        <v>214440410000021</v>
      </c>
      <c r="F1258" s="13">
        <v>15</v>
      </c>
      <c r="G1258" s="13">
        <v>45</v>
      </c>
      <c r="H1258" s="13">
        <v>60</v>
      </c>
      <c r="I1258" s="11">
        <v>20880520</v>
      </c>
      <c r="J1258" s="11">
        <v>18406920</v>
      </c>
      <c r="K1258" s="11">
        <v>20880520</v>
      </c>
      <c r="L1258" s="11">
        <v>18406920</v>
      </c>
      <c r="M1258" s="11">
        <f t="shared" si="47"/>
        <v>16704416</v>
      </c>
      <c r="N1258" s="11">
        <f t="shared" si="47"/>
        <v>14725536</v>
      </c>
      <c r="O1258" s="93">
        <v>25056624</v>
      </c>
      <c r="P1258" s="32">
        <v>0.2</v>
      </c>
      <c r="S1258" s="32"/>
      <c r="U1258" s="3"/>
      <c r="V1258" s="3"/>
      <c r="W1258" s="3"/>
      <c r="X1258" s="3"/>
    </row>
    <row r="1259" spans="1:24" s="2" customFormat="1" ht="24" hidden="1" customHeight="1" x14ac:dyDescent="0.2">
      <c r="A1259" s="8">
        <v>1229</v>
      </c>
      <c r="B1259" s="9" t="s">
        <v>713</v>
      </c>
      <c r="C1259" s="9" t="s">
        <v>1469</v>
      </c>
      <c r="D1259" s="9" t="s">
        <v>1473</v>
      </c>
      <c r="E1259" s="10" t="s">
        <v>1474</v>
      </c>
      <c r="F1259" s="8">
        <v>59</v>
      </c>
      <c r="G1259" s="8">
        <v>61</v>
      </c>
      <c r="H1259" s="8">
        <v>120</v>
      </c>
      <c r="I1259" s="11">
        <v>29439120</v>
      </c>
      <c r="J1259" s="11">
        <v>25863160</v>
      </c>
      <c r="K1259" s="12">
        <v>29439120</v>
      </c>
      <c r="L1259" s="12">
        <v>25863160</v>
      </c>
      <c r="M1259" s="12">
        <f t="shared" si="47"/>
        <v>23551296</v>
      </c>
      <c r="N1259" s="12">
        <f t="shared" si="47"/>
        <v>20690528</v>
      </c>
      <c r="O1259" s="93">
        <v>35326944</v>
      </c>
      <c r="P1259" s="32">
        <v>0.2</v>
      </c>
      <c r="S1259" s="32"/>
      <c r="U1259" s="3"/>
      <c r="V1259" s="3"/>
      <c r="W1259" s="3"/>
      <c r="X1259" s="3"/>
    </row>
    <row r="1260" spans="1:24" s="2" customFormat="1" ht="24" hidden="1" customHeight="1" x14ac:dyDescent="0.2">
      <c r="A1260" s="13">
        <v>1230</v>
      </c>
      <c r="B1260" s="14" t="s">
        <v>713</v>
      </c>
      <c r="C1260" s="14" t="s">
        <v>1469</v>
      </c>
      <c r="D1260" s="14" t="s">
        <v>1475</v>
      </c>
      <c r="E1260" s="15">
        <v>722320410130011</v>
      </c>
      <c r="F1260" s="13">
        <v>39</v>
      </c>
      <c r="G1260" s="13">
        <v>81</v>
      </c>
      <c r="H1260" s="13">
        <v>120</v>
      </c>
      <c r="I1260" s="11">
        <v>30203760</v>
      </c>
      <c r="J1260" s="11">
        <v>26567560</v>
      </c>
      <c r="K1260" s="11">
        <v>30203760</v>
      </c>
      <c r="L1260" s="11">
        <v>26567560</v>
      </c>
      <c r="M1260" s="11">
        <f t="shared" si="47"/>
        <v>24163008</v>
      </c>
      <c r="N1260" s="11">
        <f t="shared" si="47"/>
        <v>21254048</v>
      </c>
      <c r="O1260" s="93">
        <v>36244512</v>
      </c>
      <c r="P1260" s="32">
        <v>0.2</v>
      </c>
      <c r="S1260" s="32"/>
      <c r="U1260" s="3"/>
      <c r="V1260" s="3"/>
      <c r="W1260" s="3"/>
      <c r="X1260" s="3"/>
    </row>
    <row r="1261" spans="1:24" s="2" customFormat="1" ht="24" hidden="1" customHeight="1" x14ac:dyDescent="0.2">
      <c r="A1261" s="8">
        <v>1231</v>
      </c>
      <c r="B1261" s="9" t="s">
        <v>713</v>
      </c>
      <c r="C1261" s="9" t="s">
        <v>1469</v>
      </c>
      <c r="D1261" s="9" t="s">
        <v>1476</v>
      </c>
      <c r="E1261" s="10">
        <v>311830410010011</v>
      </c>
      <c r="F1261" s="8">
        <v>20</v>
      </c>
      <c r="G1261" s="8">
        <v>40</v>
      </c>
      <c r="H1261" s="8">
        <v>60</v>
      </c>
      <c r="I1261" s="11">
        <v>17531800</v>
      </c>
      <c r="J1261" s="11">
        <v>15481920</v>
      </c>
      <c r="K1261" s="12">
        <v>17531800</v>
      </c>
      <c r="L1261" s="12">
        <v>15481920</v>
      </c>
      <c r="M1261" s="12">
        <f t="shared" si="47"/>
        <v>14025440</v>
      </c>
      <c r="N1261" s="12">
        <f t="shared" si="47"/>
        <v>12385536</v>
      </c>
      <c r="O1261" s="93">
        <v>21038160</v>
      </c>
      <c r="P1261" s="32">
        <v>0.2</v>
      </c>
      <c r="S1261" s="32"/>
      <c r="U1261" s="3"/>
      <c r="V1261" s="3"/>
      <c r="W1261" s="3"/>
      <c r="X1261" s="3"/>
    </row>
    <row r="1262" spans="1:24" s="2" customFormat="1" ht="24" hidden="1" customHeight="1" x14ac:dyDescent="0.2">
      <c r="A1262" s="13">
        <v>1232</v>
      </c>
      <c r="B1262" s="14" t="s">
        <v>713</v>
      </c>
      <c r="C1262" s="14" t="s">
        <v>1469</v>
      </c>
      <c r="D1262" s="14" t="s">
        <v>1477</v>
      </c>
      <c r="E1262" s="15">
        <v>311830410100011</v>
      </c>
      <c r="F1262" s="13">
        <v>14</v>
      </c>
      <c r="G1262" s="13">
        <v>26</v>
      </c>
      <c r="H1262" s="13">
        <v>40</v>
      </c>
      <c r="I1262" s="11">
        <v>12121720</v>
      </c>
      <c r="J1262" s="11">
        <v>10145280</v>
      </c>
      <c r="K1262" s="11">
        <v>12121720</v>
      </c>
      <c r="L1262" s="11">
        <v>10145280</v>
      </c>
      <c r="M1262" s="11">
        <f t="shared" si="47"/>
        <v>9697376</v>
      </c>
      <c r="N1262" s="11">
        <f t="shared" si="47"/>
        <v>8116224</v>
      </c>
      <c r="O1262" s="93">
        <v>14546064</v>
      </c>
      <c r="P1262" s="32">
        <v>0.2</v>
      </c>
      <c r="S1262" s="32"/>
      <c r="U1262" s="3"/>
      <c r="V1262" s="3"/>
      <c r="W1262" s="3"/>
      <c r="X1262" s="3"/>
    </row>
    <row r="1263" spans="1:24" s="2" customFormat="1" ht="24" hidden="1" customHeight="1" x14ac:dyDescent="0.2">
      <c r="A1263" s="8">
        <v>1233</v>
      </c>
      <c r="B1263" s="9" t="s">
        <v>713</v>
      </c>
      <c r="C1263" s="9" t="s">
        <v>1469</v>
      </c>
      <c r="D1263" s="9" t="s">
        <v>1478</v>
      </c>
      <c r="E1263" s="10">
        <v>722320410150001</v>
      </c>
      <c r="F1263" s="8">
        <v>118</v>
      </c>
      <c r="G1263" s="8">
        <v>530</v>
      </c>
      <c r="H1263" s="8">
        <v>648</v>
      </c>
      <c r="I1263" s="11">
        <v>158370720</v>
      </c>
      <c r="J1263" s="11">
        <v>140113520</v>
      </c>
      <c r="K1263" s="12">
        <v>158370720</v>
      </c>
      <c r="L1263" s="12">
        <v>140113520</v>
      </c>
      <c r="M1263" s="12">
        <f t="shared" si="47"/>
        <v>126696576</v>
      </c>
      <c r="N1263" s="12">
        <f t="shared" si="47"/>
        <v>112090816</v>
      </c>
      <c r="O1263" s="93">
        <v>190044864</v>
      </c>
      <c r="P1263" s="32">
        <v>0.2</v>
      </c>
      <c r="S1263" s="32"/>
      <c r="U1263" s="3"/>
      <c r="V1263" s="3"/>
      <c r="W1263" s="3"/>
      <c r="X1263" s="3"/>
    </row>
    <row r="1264" spans="1:24" s="2" customFormat="1" ht="24" hidden="1" customHeight="1" x14ac:dyDescent="0.2">
      <c r="A1264" s="13">
        <v>1234</v>
      </c>
      <c r="B1264" s="14" t="s">
        <v>713</v>
      </c>
      <c r="C1264" s="14" t="s">
        <v>1469</v>
      </c>
      <c r="D1264" s="14" t="s">
        <v>1479</v>
      </c>
      <c r="E1264" s="15">
        <v>722320410130001</v>
      </c>
      <c r="F1264" s="13">
        <v>73</v>
      </c>
      <c r="G1264" s="13">
        <v>227</v>
      </c>
      <c r="H1264" s="13">
        <v>300</v>
      </c>
      <c r="I1264" s="11">
        <v>73613520</v>
      </c>
      <c r="J1264" s="11">
        <v>65008680</v>
      </c>
      <c r="K1264" s="11">
        <v>73613520</v>
      </c>
      <c r="L1264" s="11">
        <v>65008680</v>
      </c>
      <c r="M1264" s="11">
        <f t="shared" si="47"/>
        <v>58890816</v>
      </c>
      <c r="N1264" s="11">
        <f t="shared" si="47"/>
        <v>52006944</v>
      </c>
      <c r="O1264" s="93">
        <v>88336224</v>
      </c>
      <c r="P1264" s="32">
        <v>0.2</v>
      </c>
      <c r="S1264" s="32"/>
      <c r="U1264" s="3"/>
      <c r="V1264" s="3"/>
      <c r="W1264" s="3"/>
      <c r="X1264" s="3"/>
    </row>
    <row r="1265" spans="1:24" s="2" customFormat="1" ht="24" hidden="1" customHeight="1" x14ac:dyDescent="0.2">
      <c r="A1265" s="8">
        <v>1235</v>
      </c>
      <c r="B1265" s="9" t="s">
        <v>713</v>
      </c>
      <c r="C1265" s="9" t="s">
        <v>1469</v>
      </c>
      <c r="D1265" s="9" t="s">
        <v>1480</v>
      </c>
      <c r="E1265" s="10" t="s">
        <v>1481</v>
      </c>
      <c r="F1265" s="8">
        <v>65</v>
      </c>
      <c r="G1265" s="8">
        <v>195</v>
      </c>
      <c r="H1265" s="8">
        <v>260</v>
      </c>
      <c r="I1265" s="11">
        <v>63740880</v>
      </c>
      <c r="J1265" s="11">
        <v>55939800</v>
      </c>
      <c r="K1265" s="12">
        <v>63740880</v>
      </c>
      <c r="L1265" s="12">
        <v>55939800</v>
      </c>
      <c r="M1265" s="12">
        <f t="shared" si="47"/>
        <v>50992704</v>
      </c>
      <c r="N1265" s="12">
        <f t="shared" si="47"/>
        <v>44751840</v>
      </c>
      <c r="O1265" s="93">
        <v>76489056</v>
      </c>
      <c r="P1265" s="32">
        <v>0.2</v>
      </c>
      <c r="S1265" s="32"/>
      <c r="U1265" s="3"/>
      <c r="V1265" s="3"/>
      <c r="W1265" s="3"/>
      <c r="X1265" s="3"/>
    </row>
    <row r="1266" spans="1:24" s="2" customFormat="1" ht="24" hidden="1" customHeight="1" x14ac:dyDescent="0.2">
      <c r="A1266" s="13">
        <v>1236</v>
      </c>
      <c r="B1266" s="14" t="s">
        <v>713</v>
      </c>
      <c r="C1266" s="14" t="s">
        <v>1469</v>
      </c>
      <c r="D1266" s="14" t="s">
        <v>1482</v>
      </c>
      <c r="E1266" s="15" t="s">
        <v>1483</v>
      </c>
      <c r="F1266" s="13">
        <v>99</v>
      </c>
      <c r="G1266" s="13">
        <v>541</v>
      </c>
      <c r="H1266" s="13">
        <v>640</v>
      </c>
      <c r="I1266" s="11">
        <v>155359920</v>
      </c>
      <c r="J1266" s="11">
        <v>136416760</v>
      </c>
      <c r="K1266" s="11">
        <v>155359920</v>
      </c>
      <c r="L1266" s="11">
        <v>136416760</v>
      </c>
      <c r="M1266" s="11">
        <f t="shared" si="47"/>
        <v>124287936</v>
      </c>
      <c r="N1266" s="11">
        <f t="shared" si="47"/>
        <v>109133408</v>
      </c>
      <c r="O1266" s="93">
        <v>186431904</v>
      </c>
      <c r="P1266" s="32">
        <v>0.2</v>
      </c>
      <c r="S1266" s="32"/>
      <c r="U1266" s="3"/>
      <c r="V1266" s="3"/>
      <c r="W1266" s="3"/>
      <c r="X1266" s="3"/>
    </row>
    <row r="1267" spans="1:24" s="2" customFormat="1" ht="24" hidden="1" customHeight="1" x14ac:dyDescent="0.2">
      <c r="A1267" s="8">
        <v>1237</v>
      </c>
      <c r="B1267" s="9" t="s">
        <v>713</v>
      </c>
      <c r="C1267" s="9" t="s">
        <v>1469</v>
      </c>
      <c r="D1267" s="9" t="s">
        <v>1484</v>
      </c>
      <c r="E1267" s="10">
        <v>311830410110051</v>
      </c>
      <c r="F1267" s="8">
        <v>15</v>
      </c>
      <c r="G1267" s="8">
        <v>45</v>
      </c>
      <c r="H1267" s="8">
        <v>60</v>
      </c>
      <c r="I1267" s="11">
        <v>18005660</v>
      </c>
      <c r="J1267" s="11">
        <v>15755760</v>
      </c>
      <c r="K1267" s="12">
        <v>18005660</v>
      </c>
      <c r="L1267" s="12">
        <v>15755760</v>
      </c>
      <c r="M1267" s="12">
        <f t="shared" si="47"/>
        <v>14404528</v>
      </c>
      <c r="N1267" s="12">
        <f t="shared" si="47"/>
        <v>12604608</v>
      </c>
      <c r="O1267" s="93">
        <v>21606792</v>
      </c>
      <c r="P1267" s="32">
        <v>0.2</v>
      </c>
      <c r="S1267" s="32"/>
      <c r="U1267" s="3"/>
      <c r="V1267" s="3"/>
      <c r="W1267" s="3"/>
      <c r="X1267" s="3"/>
    </row>
    <row r="1268" spans="1:24" s="2" customFormat="1" ht="24" hidden="1" customHeight="1" x14ac:dyDescent="0.2">
      <c r="A1268" s="13">
        <v>1238</v>
      </c>
      <c r="B1268" s="14" t="s">
        <v>713</v>
      </c>
      <c r="C1268" s="14" t="s">
        <v>1469</v>
      </c>
      <c r="D1268" s="14" t="s">
        <v>1485</v>
      </c>
      <c r="E1268" s="15">
        <v>311830410110011</v>
      </c>
      <c r="F1268" s="13">
        <v>15</v>
      </c>
      <c r="G1268" s="13">
        <v>45</v>
      </c>
      <c r="H1268" s="13">
        <v>60</v>
      </c>
      <c r="I1268" s="11">
        <v>17733500</v>
      </c>
      <c r="J1268" s="11">
        <v>15675120</v>
      </c>
      <c r="K1268" s="11">
        <v>17733500</v>
      </c>
      <c r="L1268" s="11">
        <v>15675120</v>
      </c>
      <c r="M1268" s="11">
        <f t="shared" si="47"/>
        <v>14186800</v>
      </c>
      <c r="N1268" s="11">
        <f t="shared" si="47"/>
        <v>12540096</v>
      </c>
      <c r="O1268" s="93">
        <v>21280200</v>
      </c>
      <c r="P1268" s="32">
        <v>0.2</v>
      </c>
      <c r="S1268" s="32"/>
      <c r="U1268" s="3"/>
      <c r="V1268" s="3"/>
      <c r="W1268" s="3"/>
      <c r="X1268" s="3"/>
    </row>
    <row r="1269" spans="1:24" s="2" customFormat="1" ht="24" hidden="1" customHeight="1" x14ac:dyDescent="0.2">
      <c r="A1269" s="8">
        <v>1239</v>
      </c>
      <c r="B1269" s="9" t="s">
        <v>713</v>
      </c>
      <c r="C1269" s="9" t="s">
        <v>1469</v>
      </c>
      <c r="D1269" s="9" t="s">
        <v>1486</v>
      </c>
      <c r="E1269" s="10">
        <v>311530410030021</v>
      </c>
      <c r="F1269" s="8">
        <v>10</v>
      </c>
      <c r="G1269" s="8">
        <v>50</v>
      </c>
      <c r="H1269" s="8">
        <v>60</v>
      </c>
      <c r="I1269" s="11">
        <v>17891800</v>
      </c>
      <c r="J1269" s="11">
        <v>15662640</v>
      </c>
      <c r="K1269" s="12">
        <v>17891800</v>
      </c>
      <c r="L1269" s="12">
        <v>15662640</v>
      </c>
      <c r="M1269" s="12">
        <f t="shared" si="47"/>
        <v>14313440</v>
      </c>
      <c r="N1269" s="12">
        <f t="shared" si="47"/>
        <v>12530112</v>
      </c>
      <c r="O1269" s="93">
        <v>21470160</v>
      </c>
      <c r="P1269" s="32">
        <v>0.2</v>
      </c>
      <c r="S1269" s="32"/>
      <c r="U1269" s="3"/>
      <c r="V1269" s="3"/>
      <c r="W1269" s="3"/>
      <c r="X1269" s="3"/>
    </row>
    <row r="1270" spans="1:24" s="2" customFormat="1" ht="24" hidden="1" customHeight="1" x14ac:dyDescent="0.2">
      <c r="A1270" s="13">
        <v>1240</v>
      </c>
      <c r="B1270" s="14" t="s">
        <v>713</v>
      </c>
      <c r="C1270" s="14" t="s">
        <v>1469</v>
      </c>
      <c r="D1270" s="14" t="s">
        <v>1487</v>
      </c>
      <c r="E1270" s="15">
        <v>214440410000041</v>
      </c>
      <c r="F1270" s="13">
        <v>15</v>
      </c>
      <c r="G1270" s="13">
        <v>45</v>
      </c>
      <c r="H1270" s="13">
        <v>60</v>
      </c>
      <c r="I1270" s="11">
        <v>20789800</v>
      </c>
      <c r="J1270" s="11">
        <v>18376680</v>
      </c>
      <c r="K1270" s="11">
        <v>20789800</v>
      </c>
      <c r="L1270" s="11">
        <v>18376680</v>
      </c>
      <c r="M1270" s="11">
        <f t="shared" si="47"/>
        <v>16631840</v>
      </c>
      <c r="N1270" s="11">
        <f t="shared" si="47"/>
        <v>14701344</v>
      </c>
      <c r="O1270" s="93">
        <v>24947760</v>
      </c>
      <c r="P1270" s="32">
        <v>0.2</v>
      </c>
      <c r="S1270" s="32"/>
      <c r="U1270" s="3"/>
      <c r="V1270" s="3"/>
      <c r="W1270" s="3"/>
      <c r="X1270" s="3"/>
    </row>
    <row r="1271" spans="1:24" s="2" customFormat="1" ht="24" hidden="1" customHeight="1" x14ac:dyDescent="0.2">
      <c r="A1271" s="8">
        <v>1241</v>
      </c>
      <c r="B1271" s="9" t="s">
        <v>713</v>
      </c>
      <c r="C1271" s="9" t="s">
        <v>1469</v>
      </c>
      <c r="D1271" s="9" t="s">
        <v>1488</v>
      </c>
      <c r="E1271" s="10" t="s">
        <v>1489</v>
      </c>
      <c r="F1271" s="8">
        <v>28</v>
      </c>
      <c r="G1271" s="8">
        <v>38</v>
      </c>
      <c r="H1271" s="8">
        <v>66</v>
      </c>
      <c r="I1271" s="11">
        <v>16131840</v>
      </c>
      <c r="J1271" s="11">
        <v>14061440</v>
      </c>
      <c r="K1271" s="12">
        <v>16131840</v>
      </c>
      <c r="L1271" s="12">
        <v>14061440</v>
      </c>
      <c r="M1271" s="12">
        <f t="shared" si="47"/>
        <v>12905472</v>
      </c>
      <c r="N1271" s="12">
        <f t="shared" si="47"/>
        <v>11249152</v>
      </c>
      <c r="O1271" s="93">
        <v>19358208</v>
      </c>
      <c r="P1271" s="32">
        <v>0.2</v>
      </c>
      <c r="S1271" s="32"/>
      <c r="U1271" s="3"/>
      <c r="V1271" s="3"/>
      <c r="W1271" s="3"/>
      <c r="X1271" s="3"/>
    </row>
    <row r="1272" spans="1:24" s="2" customFormat="1" ht="24" hidden="1" customHeight="1" x14ac:dyDescent="0.2">
      <c r="A1272" s="13">
        <v>1242</v>
      </c>
      <c r="B1272" s="14" t="s">
        <v>713</v>
      </c>
      <c r="C1272" s="14" t="s">
        <v>1469</v>
      </c>
      <c r="D1272" s="14" t="s">
        <v>1490</v>
      </c>
      <c r="E1272" s="15">
        <v>311530410010031</v>
      </c>
      <c r="F1272" s="13">
        <v>27</v>
      </c>
      <c r="G1272" s="13">
        <v>49</v>
      </c>
      <c r="H1272" s="13">
        <v>76</v>
      </c>
      <c r="I1272" s="11">
        <v>22367720</v>
      </c>
      <c r="J1272" s="11">
        <v>19793760</v>
      </c>
      <c r="K1272" s="11">
        <v>22367720</v>
      </c>
      <c r="L1272" s="11">
        <v>19793760</v>
      </c>
      <c r="M1272" s="11">
        <f t="shared" si="47"/>
        <v>17894176</v>
      </c>
      <c r="N1272" s="11">
        <f t="shared" si="47"/>
        <v>15835008</v>
      </c>
      <c r="O1272" s="93">
        <v>26841264</v>
      </c>
      <c r="P1272" s="32">
        <v>0.2</v>
      </c>
      <c r="S1272" s="32"/>
      <c r="U1272" s="3"/>
      <c r="V1272" s="3"/>
      <c r="W1272" s="3"/>
      <c r="X1272" s="3"/>
    </row>
    <row r="1273" spans="1:24" s="2" customFormat="1" ht="24" hidden="1" customHeight="1" x14ac:dyDescent="0.2">
      <c r="A1273" s="8">
        <v>1243</v>
      </c>
      <c r="B1273" s="9" t="s">
        <v>713</v>
      </c>
      <c r="C1273" s="9" t="s">
        <v>1469</v>
      </c>
      <c r="D1273" s="9" t="s">
        <v>1491</v>
      </c>
      <c r="E1273" s="10">
        <v>311830410120001</v>
      </c>
      <c r="F1273" s="8">
        <v>60</v>
      </c>
      <c r="G1273" s="8">
        <v>150</v>
      </c>
      <c r="H1273" s="8">
        <v>210</v>
      </c>
      <c r="I1273" s="11">
        <v>60718840</v>
      </c>
      <c r="J1273" s="11">
        <v>53611440</v>
      </c>
      <c r="K1273" s="12">
        <v>60718840</v>
      </c>
      <c r="L1273" s="12">
        <v>53611440</v>
      </c>
      <c r="M1273" s="12">
        <f t="shared" si="47"/>
        <v>48575072</v>
      </c>
      <c r="N1273" s="12">
        <f t="shared" si="47"/>
        <v>42889152</v>
      </c>
      <c r="O1273" s="93">
        <v>72862608</v>
      </c>
      <c r="P1273" s="32">
        <v>0.2</v>
      </c>
      <c r="S1273" s="32"/>
      <c r="U1273" s="3"/>
      <c r="V1273" s="3"/>
      <c r="W1273" s="3"/>
      <c r="X1273" s="3"/>
    </row>
    <row r="1274" spans="1:24" s="2" customFormat="1" ht="24" hidden="1" customHeight="1" x14ac:dyDescent="0.2">
      <c r="A1274" s="13">
        <v>1244</v>
      </c>
      <c r="B1274" s="14" t="s">
        <v>713</v>
      </c>
      <c r="C1274" s="14" t="s">
        <v>1469</v>
      </c>
      <c r="D1274" s="14" t="s">
        <v>1492</v>
      </c>
      <c r="E1274" s="15">
        <v>311830410100131</v>
      </c>
      <c r="F1274" s="13">
        <v>10</v>
      </c>
      <c r="G1274" s="13">
        <v>20</v>
      </c>
      <c r="H1274" s="13">
        <v>30</v>
      </c>
      <c r="I1274" s="11">
        <v>9113660</v>
      </c>
      <c r="J1274" s="11">
        <v>8023200</v>
      </c>
      <c r="K1274" s="11">
        <v>9113660</v>
      </c>
      <c r="L1274" s="11">
        <v>8023200</v>
      </c>
      <c r="M1274" s="11">
        <f t="shared" si="47"/>
        <v>7290928</v>
      </c>
      <c r="N1274" s="11">
        <f t="shared" si="47"/>
        <v>6418560</v>
      </c>
      <c r="O1274" s="93">
        <v>10936392</v>
      </c>
      <c r="P1274" s="32">
        <v>0.2</v>
      </c>
      <c r="S1274" s="32"/>
      <c r="U1274" s="3"/>
      <c r="V1274" s="3"/>
      <c r="W1274" s="3"/>
      <c r="X1274" s="3"/>
    </row>
    <row r="1275" spans="1:24" s="2" customFormat="1" ht="24" hidden="1" customHeight="1" x14ac:dyDescent="0.2">
      <c r="A1275" s="8">
        <v>1245</v>
      </c>
      <c r="B1275" s="9" t="s">
        <v>713</v>
      </c>
      <c r="C1275" s="9" t="s">
        <v>1469</v>
      </c>
      <c r="D1275" s="9" t="s">
        <v>1493</v>
      </c>
      <c r="E1275" s="10">
        <v>311830410010021</v>
      </c>
      <c r="F1275" s="8">
        <v>40</v>
      </c>
      <c r="G1275" s="8">
        <v>75</v>
      </c>
      <c r="H1275" s="8">
        <v>115</v>
      </c>
      <c r="I1275" s="11">
        <v>34171400</v>
      </c>
      <c r="J1275" s="11">
        <v>29974560</v>
      </c>
      <c r="K1275" s="12">
        <v>34171400</v>
      </c>
      <c r="L1275" s="12">
        <v>29974560</v>
      </c>
      <c r="M1275" s="12">
        <f t="shared" si="47"/>
        <v>27337120</v>
      </c>
      <c r="N1275" s="12">
        <f t="shared" si="47"/>
        <v>23979648</v>
      </c>
      <c r="O1275" s="93">
        <v>41005680</v>
      </c>
      <c r="P1275" s="32">
        <v>0.2</v>
      </c>
      <c r="S1275" s="32"/>
      <c r="U1275" s="3"/>
      <c r="V1275" s="3"/>
      <c r="W1275" s="3"/>
      <c r="X1275" s="3"/>
    </row>
    <row r="1276" spans="1:24" s="2" customFormat="1" ht="24" hidden="1" customHeight="1" x14ac:dyDescent="0.2">
      <c r="A1276" s="13">
        <v>1246</v>
      </c>
      <c r="B1276" s="14" t="s">
        <v>713</v>
      </c>
      <c r="C1276" s="14" t="s">
        <v>1469</v>
      </c>
      <c r="D1276" s="14" t="s">
        <v>1494</v>
      </c>
      <c r="E1276" s="15">
        <v>311830410010041</v>
      </c>
      <c r="F1276" s="13">
        <v>15</v>
      </c>
      <c r="G1276" s="13">
        <v>45</v>
      </c>
      <c r="H1276" s="13">
        <v>60</v>
      </c>
      <c r="I1276" s="11">
        <v>18076220</v>
      </c>
      <c r="J1276" s="11">
        <v>15896880</v>
      </c>
      <c r="K1276" s="11">
        <v>18076220</v>
      </c>
      <c r="L1276" s="11">
        <v>15896880</v>
      </c>
      <c r="M1276" s="11">
        <f t="shared" si="47"/>
        <v>14460976</v>
      </c>
      <c r="N1276" s="11">
        <f t="shared" si="47"/>
        <v>12717504</v>
      </c>
      <c r="O1276" s="93">
        <v>21691464</v>
      </c>
      <c r="P1276" s="32">
        <v>0.2</v>
      </c>
      <c r="S1276" s="32"/>
      <c r="U1276" s="3"/>
      <c r="V1276" s="3"/>
      <c r="W1276" s="3"/>
      <c r="X1276" s="3"/>
    </row>
    <row r="1277" spans="1:24" s="2" customFormat="1" ht="24" hidden="1" customHeight="1" x14ac:dyDescent="0.2">
      <c r="A1277" s="8">
        <v>1247</v>
      </c>
      <c r="B1277" s="9" t="s">
        <v>713</v>
      </c>
      <c r="C1277" s="9" t="s">
        <v>1469</v>
      </c>
      <c r="D1277" s="9" t="s">
        <v>1495</v>
      </c>
      <c r="E1277" s="10">
        <v>311830410100111</v>
      </c>
      <c r="F1277" s="8">
        <v>10</v>
      </c>
      <c r="G1277" s="8">
        <v>20</v>
      </c>
      <c r="H1277" s="8">
        <v>30</v>
      </c>
      <c r="I1277" s="11">
        <v>8932220</v>
      </c>
      <c r="J1277" s="11">
        <v>7882080</v>
      </c>
      <c r="K1277" s="12">
        <v>8932220</v>
      </c>
      <c r="L1277" s="12">
        <v>7882080</v>
      </c>
      <c r="M1277" s="12">
        <f t="shared" si="47"/>
        <v>7145776</v>
      </c>
      <c r="N1277" s="12">
        <f t="shared" si="47"/>
        <v>6305664</v>
      </c>
      <c r="O1277" s="93">
        <v>10718664</v>
      </c>
      <c r="P1277" s="32">
        <v>0.2</v>
      </c>
      <c r="S1277" s="32"/>
      <c r="U1277" s="3"/>
      <c r="V1277" s="3"/>
      <c r="W1277" s="3"/>
      <c r="X1277" s="3"/>
    </row>
    <row r="1278" spans="1:24" s="2" customFormat="1" ht="24" hidden="1" customHeight="1" x14ac:dyDescent="0.2">
      <c r="A1278" s="13">
        <v>1248</v>
      </c>
      <c r="B1278" s="14" t="s">
        <v>713</v>
      </c>
      <c r="C1278" s="14" t="s">
        <v>1469</v>
      </c>
      <c r="D1278" s="14" t="s">
        <v>1496</v>
      </c>
      <c r="E1278" s="15">
        <v>214440410000011</v>
      </c>
      <c r="F1278" s="13">
        <v>6</v>
      </c>
      <c r="G1278" s="13">
        <v>21</v>
      </c>
      <c r="H1278" s="13">
        <v>27</v>
      </c>
      <c r="I1278" s="11">
        <v>9698740</v>
      </c>
      <c r="J1278" s="11">
        <v>8513960</v>
      </c>
      <c r="K1278" s="11">
        <v>9698740</v>
      </c>
      <c r="L1278" s="11">
        <v>8513960</v>
      </c>
      <c r="M1278" s="11">
        <f t="shared" si="47"/>
        <v>7758992</v>
      </c>
      <c r="N1278" s="11">
        <f t="shared" si="47"/>
        <v>6811168</v>
      </c>
      <c r="O1278" s="93">
        <v>11638488</v>
      </c>
      <c r="P1278" s="32">
        <v>0.2</v>
      </c>
      <c r="S1278" s="32"/>
      <c r="U1278" s="3"/>
      <c r="V1278" s="3"/>
      <c r="W1278" s="3"/>
      <c r="X1278" s="3"/>
    </row>
    <row r="1279" spans="1:24" s="2" customFormat="1" ht="24" hidden="1" customHeight="1" x14ac:dyDescent="0.2">
      <c r="A1279" s="8">
        <v>1249</v>
      </c>
      <c r="B1279" s="9" t="s">
        <v>713</v>
      </c>
      <c r="C1279" s="9" t="s">
        <v>1469</v>
      </c>
      <c r="D1279" s="9" t="s">
        <v>1497</v>
      </c>
      <c r="E1279" s="10">
        <v>311830410100141</v>
      </c>
      <c r="F1279" s="8">
        <v>15</v>
      </c>
      <c r="G1279" s="8">
        <v>45</v>
      </c>
      <c r="H1279" s="8">
        <v>60</v>
      </c>
      <c r="I1279" s="11">
        <v>17904860</v>
      </c>
      <c r="J1279" s="11">
        <v>15765840</v>
      </c>
      <c r="K1279" s="12">
        <v>17904860</v>
      </c>
      <c r="L1279" s="12">
        <v>15765840</v>
      </c>
      <c r="M1279" s="12">
        <f t="shared" si="47"/>
        <v>14323888</v>
      </c>
      <c r="N1279" s="12">
        <f t="shared" si="47"/>
        <v>12612672</v>
      </c>
      <c r="O1279" s="93">
        <v>21485832</v>
      </c>
      <c r="P1279" s="32">
        <v>0.2</v>
      </c>
      <c r="S1279" s="32"/>
      <c r="U1279" s="3"/>
      <c r="V1279" s="3"/>
      <c r="W1279" s="3"/>
      <c r="X1279" s="3"/>
    </row>
    <row r="1280" spans="1:24" s="2" customFormat="1" ht="24" hidden="1" customHeight="1" x14ac:dyDescent="0.2">
      <c r="A1280" s="13">
        <v>1250</v>
      </c>
      <c r="B1280" s="14" t="s">
        <v>713</v>
      </c>
      <c r="C1280" s="14" t="s">
        <v>1469</v>
      </c>
      <c r="D1280" s="14" t="s">
        <v>1498</v>
      </c>
      <c r="E1280" s="15">
        <v>311830410100161</v>
      </c>
      <c r="F1280" s="13">
        <v>15</v>
      </c>
      <c r="G1280" s="13">
        <v>45</v>
      </c>
      <c r="H1280" s="13">
        <v>60</v>
      </c>
      <c r="I1280" s="11">
        <v>17925020</v>
      </c>
      <c r="J1280" s="11">
        <v>15715440</v>
      </c>
      <c r="K1280" s="11">
        <v>17925020</v>
      </c>
      <c r="L1280" s="11">
        <v>15715440</v>
      </c>
      <c r="M1280" s="11">
        <f t="shared" si="47"/>
        <v>14340016</v>
      </c>
      <c r="N1280" s="11">
        <f t="shared" si="47"/>
        <v>12572352</v>
      </c>
      <c r="O1280" s="93">
        <v>21510024</v>
      </c>
      <c r="P1280" s="32">
        <v>0.2</v>
      </c>
      <c r="S1280" s="32"/>
      <c r="U1280" s="3"/>
      <c r="V1280" s="3"/>
      <c r="W1280" s="3"/>
      <c r="X1280" s="3"/>
    </row>
    <row r="1281" spans="1:24" s="2" customFormat="1" ht="24" hidden="1" customHeight="1" x14ac:dyDescent="0.2">
      <c r="A1281" s="8">
        <v>1251</v>
      </c>
      <c r="B1281" s="9" t="s">
        <v>713</v>
      </c>
      <c r="C1281" s="9" t="s">
        <v>1469</v>
      </c>
      <c r="D1281" s="9" t="s">
        <v>1499</v>
      </c>
      <c r="E1281" s="10">
        <v>311830410100151</v>
      </c>
      <c r="F1281" s="8">
        <v>10</v>
      </c>
      <c r="G1281" s="8">
        <v>23</v>
      </c>
      <c r="H1281" s="8">
        <v>33</v>
      </c>
      <c r="I1281" s="11">
        <v>10540800</v>
      </c>
      <c r="J1281" s="11">
        <v>8988960</v>
      </c>
      <c r="K1281" s="12">
        <v>10540800</v>
      </c>
      <c r="L1281" s="12">
        <v>8988960</v>
      </c>
      <c r="M1281" s="12">
        <f t="shared" si="47"/>
        <v>8432640</v>
      </c>
      <c r="N1281" s="12">
        <f t="shared" si="47"/>
        <v>7191168</v>
      </c>
      <c r="O1281" s="93">
        <v>12648960</v>
      </c>
      <c r="P1281" s="32">
        <v>0.2</v>
      </c>
      <c r="S1281" s="32"/>
      <c r="U1281" s="3"/>
      <c r="V1281" s="3"/>
      <c r="W1281" s="3"/>
      <c r="X1281" s="3"/>
    </row>
    <row r="1282" spans="1:24" s="2" customFormat="1" ht="24" hidden="1" customHeight="1" x14ac:dyDescent="0.2">
      <c r="A1282" s="13">
        <v>1252</v>
      </c>
      <c r="B1282" s="14" t="s">
        <v>713</v>
      </c>
      <c r="C1282" s="14" t="s">
        <v>1469</v>
      </c>
      <c r="D1282" s="14" t="s">
        <v>1500</v>
      </c>
      <c r="E1282" s="15">
        <v>311830410100181</v>
      </c>
      <c r="F1282" s="13">
        <v>20</v>
      </c>
      <c r="G1282" s="13">
        <v>40</v>
      </c>
      <c r="H1282" s="13">
        <v>60</v>
      </c>
      <c r="I1282" s="11">
        <v>17582200</v>
      </c>
      <c r="J1282" s="11">
        <v>15219840</v>
      </c>
      <c r="K1282" s="11">
        <v>17582200</v>
      </c>
      <c r="L1282" s="11">
        <v>15219840</v>
      </c>
      <c r="M1282" s="11">
        <f t="shared" si="47"/>
        <v>14065760</v>
      </c>
      <c r="N1282" s="11">
        <f t="shared" si="47"/>
        <v>12175872</v>
      </c>
      <c r="O1282" s="93">
        <v>21098640</v>
      </c>
      <c r="P1282" s="32">
        <v>0.2</v>
      </c>
      <c r="S1282" s="32"/>
      <c r="U1282" s="3"/>
      <c r="V1282" s="3"/>
      <c r="W1282" s="3"/>
      <c r="X1282" s="3"/>
    </row>
    <row r="1283" spans="1:24" s="2" customFormat="1" ht="24" hidden="1" customHeight="1" x14ac:dyDescent="0.2">
      <c r="A1283" s="8">
        <v>1253</v>
      </c>
      <c r="B1283" s="9" t="s">
        <v>713</v>
      </c>
      <c r="C1283" s="9" t="s">
        <v>1469</v>
      </c>
      <c r="D1283" s="9" t="s">
        <v>1501</v>
      </c>
      <c r="E1283" s="10">
        <v>311830410100021</v>
      </c>
      <c r="F1283" s="8">
        <v>26</v>
      </c>
      <c r="G1283" s="8">
        <v>54</v>
      </c>
      <c r="H1283" s="8">
        <v>80</v>
      </c>
      <c r="I1283" s="11">
        <v>23751360</v>
      </c>
      <c r="J1283" s="11">
        <v>20792400</v>
      </c>
      <c r="K1283" s="12">
        <v>23751360</v>
      </c>
      <c r="L1283" s="12">
        <v>20792400</v>
      </c>
      <c r="M1283" s="12">
        <f t="shared" si="47"/>
        <v>19001088</v>
      </c>
      <c r="N1283" s="12">
        <f t="shared" si="47"/>
        <v>16633920</v>
      </c>
      <c r="O1283" s="93">
        <v>28501632</v>
      </c>
      <c r="P1283" s="32">
        <v>0.2</v>
      </c>
      <c r="S1283" s="32"/>
      <c r="U1283" s="3"/>
      <c r="V1283" s="3"/>
      <c r="W1283" s="3"/>
      <c r="X1283" s="3"/>
    </row>
    <row r="1284" spans="1:24" s="2" customFormat="1" ht="24" hidden="1" customHeight="1" x14ac:dyDescent="0.2">
      <c r="A1284" s="13">
        <v>1254</v>
      </c>
      <c r="B1284" s="14" t="s">
        <v>713</v>
      </c>
      <c r="C1284" s="14" t="s">
        <v>1469</v>
      </c>
      <c r="D1284" s="14" t="s">
        <v>1502</v>
      </c>
      <c r="E1284" s="15" t="s">
        <v>1503</v>
      </c>
      <c r="F1284" s="13">
        <v>65</v>
      </c>
      <c r="G1284" s="13">
        <v>215</v>
      </c>
      <c r="H1284" s="13">
        <v>280</v>
      </c>
      <c r="I1284" s="11">
        <v>68264640</v>
      </c>
      <c r="J1284" s="11">
        <v>59975040</v>
      </c>
      <c r="K1284" s="11">
        <v>68264640</v>
      </c>
      <c r="L1284" s="11">
        <v>59975040</v>
      </c>
      <c r="M1284" s="11">
        <f t="shared" si="47"/>
        <v>54611712</v>
      </c>
      <c r="N1284" s="11">
        <f t="shared" si="47"/>
        <v>47980032</v>
      </c>
      <c r="O1284" s="93">
        <v>81917568</v>
      </c>
      <c r="P1284" s="32">
        <v>0.2</v>
      </c>
      <c r="S1284" s="32"/>
      <c r="U1284" s="3"/>
      <c r="V1284" s="3"/>
      <c r="W1284" s="3"/>
      <c r="X1284" s="3"/>
    </row>
    <row r="1285" spans="1:24" s="2" customFormat="1" ht="24" hidden="1" customHeight="1" x14ac:dyDescent="0.2">
      <c r="A1285" s="8">
        <v>1255</v>
      </c>
      <c r="B1285" s="9" t="s">
        <v>713</v>
      </c>
      <c r="C1285" s="9" t="s">
        <v>1469</v>
      </c>
      <c r="D1285" s="9" t="s">
        <v>1504</v>
      </c>
      <c r="E1285" s="10" t="s">
        <v>1505</v>
      </c>
      <c r="F1285" s="8">
        <v>106</v>
      </c>
      <c r="G1285" s="8">
        <v>582</v>
      </c>
      <c r="H1285" s="8">
        <v>688</v>
      </c>
      <c r="I1285" s="11">
        <v>166619040</v>
      </c>
      <c r="J1285" s="11">
        <v>146882960</v>
      </c>
      <c r="K1285" s="12">
        <v>166619040</v>
      </c>
      <c r="L1285" s="12">
        <v>146882960</v>
      </c>
      <c r="M1285" s="12">
        <f t="shared" si="47"/>
        <v>133295232</v>
      </c>
      <c r="N1285" s="12">
        <f t="shared" si="47"/>
        <v>117506368</v>
      </c>
      <c r="O1285" s="93">
        <v>199942848</v>
      </c>
      <c r="P1285" s="32">
        <v>0.2</v>
      </c>
      <c r="S1285" s="32"/>
      <c r="U1285" s="3"/>
      <c r="V1285" s="3"/>
      <c r="W1285" s="3"/>
      <c r="X1285" s="3"/>
    </row>
    <row r="1286" spans="1:24" s="2" customFormat="1" ht="24" hidden="1" customHeight="1" x14ac:dyDescent="0.2">
      <c r="A1286" s="13">
        <v>1256</v>
      </c>
      <c r="B1286" s="14" t="s">
        <v>713</v>
      </c>
      <c r="C1286" s="14" t="s">
        <v>1469</v>
      </c>
      <c r="D1286" s="14" t="s">
        <v>1506</v>
      </c>
      <c r="E1286" s="15">
        <v>311830410100041</v>
      </c>
      <c r="F1286" s="13">
        <v>30</v>
      </c>
      <c r="G1286" s="13">
        <v>135</v>
      </c>
      <c r="H1286" s="13">
        <v>165</v>
      </c>
      <c r="I1286" s="11">
        <v>49214980</v>
      </c>
      <c r="J1286" s="11">
        <v>43100640</v>
      </c>
      <c r="K1286" s="11">
        <v>49214980</v>
      </c>
      <c r="L1286" s="11">
        <v>43100640</v>
      </c>
      <c r="M1286" s="11">
        <f t="shared" si="47"/>
        <v>39371984</v>
      </c>
      <c r="N1286" s="11">
        <f t="shared" si="47"/>
        <v>34480512</v>
      </c>
      <c r="O1286" s="93">
        <v>59057976</v>
      </c>
      <c r="P1286" s="32">
        <v>0.2</v>
      </c>
      <c r="S1286" s="32"/>
      <c r="U1286" s="3"/>
      <c r="V1286" s="3"/>
      <c r="W1286" s="3"/>
      <c r="X1286" s="3"/>
    </row>
    <row r="1287" spans="1:24" s="2" customFormat="1" ht="24" hidden="1" customHeight="1" x14ac:dyDescent="0.2">
      <c r="A1287" s="8">
        <v>1257</v>
      </c>
      <c r="B1287" s="9" t="s">
        <v>713</v>
      </c>
      <c r="C1287" s="9" t="s">
        <v>1469</v>
      </c>
      <c r="D1287" s="9" t="s">
        <v>1507</v>
      </c>
      <c r="E1287" s="10">
        <v>311830410110041</v>
      </c>
      <c r="F1287" s="8">
        <v>32</v>
      </c>
      <c r="G1287" s="8">
        <v>60</v>
      </c>
      <c r="H1287" s="8">
        <v>92</v>
      </c>
      <c r="I1287" s="11">
        <v>28162080</v>
      </c>
      <c r="J1287" s="11">
        <v>23710320</v>
      </c>
      <c r="K1287" s="12">
        <v>28162080</v>
      </c>
      <c r="L1287" s="12">
        <v>23710320</v>
      </c>
      <c r="M1287" s="12">
        <f t="shared" si="47"/>
        <v>22529664</v>
      </c>
      <c r="N1287" s="12">
        <f t="shared" si="47"/>
        <v>18968256</v>
      </c>
      <c r="O1287" s="93">
        <v>33794496</v>
      </c>
      <c r="P1287" s="32">
        <v>0.2</v>
      </c>
      <c r="S1287" s="32"/>
      <c r="U1287" s="3"/>
      <c r="V1287" s="3"/>
      <c r="W1287" s="3"/>
      <c r="X1287" s="3"/>
    </row>
    <row r="1288" spans="1:24" s="2" customFormat="1" ht="24" hidden="1" customHeight="1" x14ac:dyDescent="0.2">
      <c r="A1288" s="13">
        <v>1258</v>
      </c>
      <c r="B1288" s="14" t="s">
        <v>713</v>
      </c>
      <c r="C1288" s="14" t="s">
        <v>1469</v>
      </c>
      <c r="D1288" s="14" t="s">
        <v>1508</v>
      </c>
      <c r="E1288" s="15">
        <v>311830410100101</v>
      </c>
      <c r="F1288" s="13">
        <v>12</v>
      </c>
      <c r="G1288" s="13">
        <v>36</v>
      </c>
      <c r="H1288" s="13">
        <v>48</v>
      </c>
      <c r="I1288" s="11">
        <v>14677820</v>
      </c>
      <c r="J1288" s="11">
        <v>12757440</v>
      </c>
      <c r="K1288" s="11">
        <v>14677820</v>
      </c>
      <c r="L1288" s="11">
        <v>12757440</v>
      </c>
      <c r="M1288" s="11">
        <f t="shared" si="47"/>
        <v>11742256</v>
      </c>
      <c r="N1288" s="11">
        <f t="shared" si="47"/>
        <v>10205952</v>
      </c>
      <c r="O1288" s="93">
        <v>17613384</v>
      </c>
      <c r="P1288" s="32">
        <v>0.2</v>
      </c>
      <c r="S1288" s="32"/>
      <c r="U1288" s="3"/>
      <c r="V1288" s="3"/>
      <c r="W1288" s="3"/>
      <c r="X1288" s="3"/>
    </row>
    <row r="1289" spans="1:24" s="2" customFormat="1" ht="24" hidden="1" customHeight="1" x14ac:dyDescent="0.2">
      <c r="A1289" s="8">
        <v>1259</v>
      </c>
      <c r="B1289" s="9" t="s">
        <v>713</v>
      </c>
      <c r="C1289" s="9" t="s">
        <v>1469</v>
      </c>
      <c r="D1289" s="9" t="s">
        <v>1509</v>
      </c>
      <c r="E1289" s="10">
        <v>311830410110031</v>
      </c>
      <c r="F1289" s="8">
        <v>30</v>
      </c>
      <c r="G1289" s="8">
        <v>70</v>
      </c>
      <c r="H1289" s="8">
        <v>100</v>
      </c>
      <c r="I1289" s="11">
        <v>29384540</v>
      </c>
      <c r="J1289" s="11">
        <v>25854720</v>
      </c>
      <c r="K1289" s="12">
        <v>29384540</v>
      </c>
      <c r="L1289" s="12">
        <v>25854720</v>
      </c>
      <c r="M1289" s="12">
        <f t="shared" si="47"/>
        <v>23507632</v>
      </c>
      <c r="N1289" s="12">
        <f t="shared" si="47"/>
        <v>20683776</v>
      </c>
      <c r="O1289" s="93">
        <v>35261448</v>
      </c>
      <c r="P1289" s="32">
        <v>0.2</v>
      </c>
      <c r="S1289" s="32"/>
      <c r="U1289" s="3"/>
      <c r="V1289" s="3"/>
      <c r="W1289" s="3"/>
      <c r="X1289" s="3"/>
    </row>
    <row r="1290" spans="1:24" s="2" customFormat="1" ht="24" hidden="1" customHeight="1" x14ac:dyDescent="0.2">
      <c r="A1290" s="13">
        <v>1260</v>
      </c>
      <c r="B1290" s="14" t="s">
        <v>713</v>
      </c>
      <c r="C1290" s="14" t="s">
        <v>1469</v>
      </c>
      <c r="D1290" s="14" t="s">
        <v>1510</v>
      </c>
      <c r="E1290" s="15" t="s">
        <v>1511</v>
      </c>
      <c r="F1290" s="13">
        <v>84</v>
      </c>
      <c r="G1290" s="13">
        <v>136</v>
      </c>
      <c r="H1290" s="13">
        <v>220</v>
      </c>
      <c r="I1290" s="11">
        <v>55553520</v>
      </c>
      <c r="J1290" s="11">
        <v>48757480</v>
      </c>
      <c r="K1290" s="11">
        <v>55553520</v>
      </c>
      <c r="L1290" s="11">
        <v>48757480</v>
      </c>
      <c r="M1290" s="11">
        <f t="shared" si="47"/>
        <v>44442816</v>
      </c>
      <c r="N1290" s="11">
        <f t="shared" si="47"/>
        <v>39005984</v>
      </c>
      <c r="O1290" s="93">
        <v>66664224</v>
      </c>
      <c r="P1290" s="32">
        <v>0.2</v>
      </c>
      <c r="S1290" s="32"/>
      <c r="U1290" s="3"/>
      <c r="V1290" s="3"/>
      <c r="W1290" s="3"/>
      <c r="X1290" s="3"/>
    </row>
    <row r="1291" spans="1:24" s="2" customFormat="1" ht="24" hidden="1" customHeight="1" x14ac:dyDescent="0.2">
      <c r="A1291" s="8">
        <v>1261</v>
      </c>
      <c r="B1291" s="9" t="s">
        <v>713</v>
      </c>
      <c r="C1291" s="9" t="s">
        <v>1469</v>
      </c>
      <c r="D1291" s="9" t="s">
        <v>1512</v>
      </c>
      <c r="E1291" s="10">
        <v>311530410010001</v>
      </c>
      <c r="F1291" s="8">
        <v>79</v>
      </c>
      <c r="G1291" s="8">
        <v>161</v>
      </c>
      <c r="H1291" s="8">
        <v>240</v>
      </c>
      <c r="I1291" s="11">
        <v>71364960</v>
      </c>
      <c r="J1291" s="11">
        <v>62941680</v>
      </c>
      <c r="K1291" s="12">
        <v>71364960</v>
      </c>
      <c r="L1291" s="12">
        <v>62941680</v>
      </c>
      <c r="M1291" s="12">
        <f t="shared" si="47"/>
        <v>57091968</v>
      </c>
      <c r="N1291" s="12">
        <f t="shared" si="47"/>
        <v>50353344</v>
      </c>
      <c r="O1291" s="93">
        <v>85637952</v>
      </c>
      <c r="P1291" s="32">
        <v>0.2</v>
      </c>
      <c r="S1291" s="32"/>
      <c r="U1291" s="3"/>
      <c r="V1291" s="3"/>
      <c r="W1291" s="3"/>
      <c r="X1291" s="3"/>
    </row>
    <row r="1292" spans="1:24" s="2" customFormat="1" ht="24" hidden="1" customHeight="1" x14ac:dyDescent="0.2">
      <c r="A1292" s="13">
        <v>1262</v>
      </c>
      <c r="B1292" s="14" t="s">
        <v>713</v>
      </c>
      <c r="C1292" s="14" t="s">
        <v>1469</v>
      </c>
      <c r="D1292" s="14" t="s">
        <v>1513</v>
      </c>
      <c r="E1292" s="15">
        <v>311830410010061</v>
      </c>
      <c r="F1292" s="13">
        <v>5</v>
      </c>
      <c r="G1292" s="13">
        <v>18</v>
      </c>
      <c r="H1292" s="13">
        <v>23</v>
      </c>
      <c r="I1292" s="11">
        <v>7217180</v>
      </c>
      <c r="J1292" s="11">
        <v>6258000</v>
      </c>
      <c r="K1292" s="11">
        <v>7217180</v>
      </c>
      <c r="L1292" s="11">
        <v>6258000</v>
      </c>
      <c r="M1292" s="11">
        <f t="shared" si="47"/>
        <v>5773744</v>
      </c>
      <c r="N1292" s="11">
        <f t="shared" si="47"/>
        <v>5006400</v>
      </c>
      <c r="O1292" s="93">
        <v>8660616</v>
      </c>
      <c r="P1292" s="32">
        <v>0.2</v>
      </c>
      <c r="S1292" s="32"/>
      <c r="U1292" s="3"/>
      <c r="V1292" s="3"/>
      <c r="W1292" s="3"/>
      <c r="X1292" s="3"/>
    </row>
    <row r="1293" spans="1:24" s="2" customFormat="1" ht="24" hidden="1" customHeight="1" x14ac:dyDescent="0.2">
      <c r="A1293" s="8">
        <v>1263</v>
      </c>
      <c r="B1293" s="9" t="s">
        <v>713</v>
      </c>
      <c r="C1293" s="9" t="s">
        <v>1469</v>
      </c>
      <c r="D1293" s="9" t="s">
        <v>1514</v>
      </c>
      <c r="E1293" s="10">
        <v>722320410180021</v>
      </c>
      <c r="F1293" s="8">
        <v>30</v>
      </c>
      <c r="G1293" s="8">
        <v>60</v>
      </c>
      <c r="H1293" s="8">
        <v>90</v>
      </c>
      <c r="I1293" s="11">
        <v>23565600</v>
      </c>
      <c r="J1293" s="11">
        <v>20173920</v>
      </c>
      <c r="K1293" s="12">
        <v>23565600</v>
      </c>
      <c r="L1293" s="12">
        <v>20173920</v>
      </c>
      <c r="M1293" s="12">
        <f t="shared" si="47"/>
        <v>18852480</v>
      </c>
      <c r="N1293" s="12">
        <f t="shared" si="47"/>
        <v>16139136</v>
      </c>
      <c r="O1293" s="93">
        <v>28278720</v>
      </c>
      <c r="P1293" s="32">
        <v>0.2</v>
      </c>
      <c r="S1293" s="32"/>
      <c r="U1293" s="3"/>
      <c r="V1293" s="3"/>
      <c r="W1293" s="3"/>
      <c r="X1293" s="3"/>
    </row>
    <row r="1294" spans="1:24" s="2" customFormat="1" ht="24" hidden="1" customHeight="1" x14ac:dyDescent="0.2">
      <c r="A1294" s="13">
        <v>1264</v>
      </c>
      <c r="B1294" s="14" t="s">
        <v>713</v>
      </c>
      <c r="C1294" s="14" t="s">
        <v>1469</v>
      </c>
      <c r="D1294" s="14" t="s">
        <v>1515</v>
      </c>
      <c r="E1294" s="15" t="s">
        <v>1516</v>
      </c>
      <c r="F1294" s="13">
        <v>144</v>
      </c>
      <c r="G1294" s="13">
        <v>576</v>
      </c>
      <c r="H1294" s="13">
        <v>720</v>
      </c>
      <c r="I1294" s="11">
        <v>175077120</v>
      </c>
      <c r="J1294" s="11">
        <v>154208560</v>
      </c>
      <c r="K1294" s="11">
        <v>175077120</v>
      </c>
      <c r="L1294" s="11">
        <v>154208560</v>
      </c>
      <c r="M1294" s="11">
        <f t="shared" si="47"/>
        <v>140061696</v>
      </c>
      <c r="N1294" s="11">
        <f t="shared" si="47"/>
        <v>123366848</v>
      </c>
      <c r="O1294" s="93">
        <v>210092544</v>
      </c>
      <c r="P1294" s="32">
        <v>0.2</v>
      </c>
      <c r="S1294" s="32"/>
      <c r="U1294" s="3"/>
      <c r="V1294" s="3"/>
      <c r="W1294" s="3"/>
      <c r="X1294" s="3"/>
    </row>
    <row r="1295" spans="1:24" s="2" customFormat="1" ht="24" hidden="1" customHeight="1" x14ac:dyDescent="0.2">
      <c r="A1295" s="8">
        <v>1265</v>
      </c>
      <c r="B1295" s="9" t="s">
        <v>713</v>
      </c>
      <c r="C1295" s="9" t="s">
        <v>1469</v>
      </c>
      <c r="D1295" s="9" t="s">
        <v>1517</v>
      </c>
      <c r="E1295" s="10">
        <v>311830410040011</v>
      </c>
      <c r="F1295" s="8">
        <v>53</v>
      </c>
      <c r="G1295" s="8">
        <v>91</v>
      </c>
      <c r="H1295" s="8">
        <v>144</v>
      </c>
      <c r="I1295" s="11">
        <v>42449760</v>
      </c>
      <c r="J1295" s="11">
        <v>36938880</v>
      </c>
      <c r="K1295" s="12">
        <v>42449760</v>
      </c>
      <c r="L1295" s="12">
        <v>36938880</v>
      </c>
      <c r="M1295" s="12">
        <f t="shared" si="47"/>
        <v>33959808</v>
      </c>
      <c r="N1295" s="12">
        <f t="shared" si="47"/>
        <v>29551104</v>
      </c>
      <c r="O1295" s="93">
        <v>50939712</v>
      </c>
      <c r="P1295" s="32">
        <v>0.2</v>
      </c>
      <c r="S1295" s="32"/>
      <c r="U1295" s="3"/>
      <c r="V1295" s="3"/>
      <c r="W1295" s="3"/>
      <c r="X1295" s="3"/>
    </row>
    <row r="1296" spans="1:24" s="2" customFormat="1" ht="24" hidden="1" customHeight="1" x14ac:dyDescent="0.2">
      <c r="A1296" s="13">
        <v>1266</v>
      </c>
      <c r="B1296" s="14" t="s">
        <v>713</v>
      </c>
      <c r="C1296" s="14" t="s">
        <v>1469</v>
      </c>
      <c r="D1296" s="14" t="s">
        <v>1518</v>
      </c>
      <c r="E1296" s="15">
        <v>311830410040002</v>
      </c>
      <c r="F1296" s="13">
        <v>324</v>
      </c>
      <c r="G1296" s="13">
        <v>588</v>
      </c>
      <c r="H1296" s="13">
        <v>912</v>
      </c>
      <c r="I1296" s="11">
        <v>264565340</v>
      </c>
      <c r="J1296" s="11">
        <v>233896080</v>
      </c>
      <c r="K1296" s="11">
        <v>264565340</v>
      </c>
      <c r="L1296" s="11">
        <v>233896080</v>
      </c>
      <c r="M1296" s="11">
        <f t="shared" si="47"/>
        <v>211652272</v>
      </c>
      <c r="N1296" s="11">
        <f t="shared" si="47"/>
        <v>187116864</v>
      </c>
      <c r="O1296" s="93">
        <v>317478408</v>
      </c>
      <c r="P1296" s="32">
        <v>0.2</v>
      </c>
      <c r="S1296" s="32"/>
      <c r="U1296" s="3"/>
      <c r="V1296" s="3"/>
      <c r="W1296" s="3"/>
      <c r="X1296" s="3"/>
    </row>
    <row r="1297" spans="1:24" s="2" customFormat="1" ht="24" hidden="1" customHeight="1" x14ac:dyDescent="0.2">
      <c r="A1297" s="8">
        <v>1267</v>
      </c>
      <c r="B1297" s="9" t="s">
        <v>713</v>
      </c>
      <c r="C1297" s="9" t="s">
        <v>1469</v>
      </c>
      <c r="D1297" s="9" t="s">
        <v>1519</v>
      </c>
      <c r="E1297" s="10">
        <v>311830410090002</v>
      </c>
      <c r="F1297" s="8">
        <v>126</v>
      </c>
      <c r="G1297" s="8">
        <v>222</v>
      </c>
      <c r="H1297" s="8">
        <v>348</v>
      </c>
      <c r="I1297" s="11">
        <v>102203900</v>
      </c>
      <c r="J1297" s="11">
        <v>89462400</v>
      </c>
      <c r="K1297" s="12">
        <v>102203900</v>
      </c>
      <c r="L1297" s="12">
        <v>89462400</v>
      </c>
      <c r="M1297" s="12">
        <f t="shared" si="47"/>
        <v>81763120</v>
      </c>
      <c r="N1297" s="12">
        <f t="shared" si="47"/>
        <v>71569920</v>
      </c>
      <c r="O1297" s="93">
        <v>122644680</v>
      </c>
      <c r="P1297" s="32">
        <v>0.2</v>
      </c>
      <c r="S1297" s="32"/>
      <c r="U1297" s="3"/>
      <c r="V1297" s="3"/>
      <c r="W1297" s="3"/>
      <c r="X1297" s="3"/>
    </row>
    <row r="1298" spans="1:24" s="2" customFormat="1" ht="24" hidden="1" customHeight="1" x14ac:dyDescent="0.2">
      <c r="A1298" s="13">
        <v>1268</v>
      </c>
      <c r="B1298" s="14" t="s">
        <v>713</v>
      </c>
      <c r="C1298" s="14" t="s">
        <v>1469</v>
      </c>
      <c r="D1298" s="14" t="s">
        <v>1520</v>
      </c>
      <c r="E1298" s="15">
        <v>311830410080001</v>
      </c>
      <c r="F1298" s="13">
        <v>88</v>
      </c>
      <c r="G1298" s="13">
        <v>182</v>
      </c>
      <c r="H1298" s="13">
        <v>270</v>
      </c>
      <c r="I1298" s="11">
        <v>80483040</v>
      </c>
      <c r="J1298" s="11">
        <v>70019280</v>
      </c>
      <c r="K1298" s="11">
        <v>80483040</v>
      </c>
      <c r="L1298" s="11">
        <v>70019280</v>
      </c>
      <c r="M1298" s="11">
        <f t="shared" si="47"/>
        <v>64386432</v>
      </c>
      <c r="N1298" s="11">
        <f t="shared" si="47"/>
        <v>56015424</v>
      </c>
      <c r="O1298" s="93">
        <v>96579648</v>
      </c>
      <c r="P1298" s="32">
        <v>0.2</v>
      </c>
      <c r="S1298" s="32"/>
      <c r="U1298" s="3"/>
      <c r="V1298" s="3"/>
      <c r="W1298" s="3"/>
      <c r="X1298" s="3"/>
    </row>
    <row r="1299" spans="1:24" s="2" customFormat="1" ht="24" hidden="1" customHeight="1" x14ac:dyDescent="0.2">
      <c r="A1299" s="8">
        <v>1269</v>
      </c>
      <c r="B1299" s="9" t="s">
        <v>713</v>
      </c>
      <c r="C1299" s="9" t="s">
        <v>1469</v>
      </c>
      <c r="D1299" s="9" t="s">
        <v>1521</v>
      </c>
      <c r="E1299" s="10" t="s">
        <v>1522</v>
      </c>
      <c r="F1299" s="8">
        <v>224</v>
      </c>
      <c r="G1299" s="8">
        <v>256</v>
      </c>
      <c r="H1299" s="8">
        <v>480</v>
      </c>
      <c r="I1299" s="11">
        <v>119080080</v>
      </c>
      <c r="J1299" s="11">
        <v>103759320</v>
      </c>
      <c r="K1299" s="12">
        <v>119080080</v>
      </c>
      <c r="L1299" s="12">
        <v>103759320</v>
      </c>
      <c r="M1299" s="12">
        <f t="shared" si="47"/>
        <v>95264064</v>
      </c>
      <c r="N1299" s="12">
        <f t="shared" si="47"/>
        <v>83007456</v>
      </c>
      <c r="O1299" s="93">
        <v>142896096</v>
      </c>
      <c r="P1299" s="32">
        <v>0.2</v>
      </c>
      <c r="S1299" s="32"/>
      <c r="U1299" s="3"/>
      <c r="V1299" s="3"/>
      <c r="W1299" s="3"/>
      <c r="X1299" s="3"/>
    </row>
    <row r="1300" spans="1:24" s="2" customFormat="1" ht="24" hidden="1" customHeight="1" x14ac:dyDescent="0.2">
      <c r="A1300" s="13">
        <v>1270</v>
      </c>
      <c r="B1300" s="14" t="s">
        <v>713</v>
      </c>
      <c r="C1300" s="14" t="s">
        <v>1469</v>
      </c>
      <c r="D1300" s="14" t="s">
        <v>1523</v>
      </c>
      <c r="E1300" s="15">
        <v>311830410010001</v>
      </c>
      <c r="F1300" s="13">
        <v>20</v>
      </c>
      <c r="G1300" s="13">
        <v>230</v>
      </c>
      <c r="H1300" s="13">
        <v>250</v>
      </c>
      <c r="I1300" s="11">
        <v>74006120</v>
      </c>
      <c r="J1300" s="11">
        <v>64833360</v>
      </c>
      <c r="K1300" s="11">
        <v>74006120</v>
      </c>
      <c r="L1300" s="11">
        <v>64833360</v>
      </c>
      <c r="M1300" s="11">
        <f t="shared" si="47"/>
        <v>59204896</v>
      </c>
      <c r="N1300" s="11">
        <f t="shared" si="47"/>
        <v>51866688</v>
      </c>
      <c r="O1300" s="93">
        <v>88807344</v>
      </c>
      <c r="P1300" s="32">
        <v>0.2</v>
      </c>
      <c r="S1300" s="32"/>
      <c r="U1300" s="3"/>
      <c r="V1300" s="3"/>
      <c r="W1300" s="3"/>
      <c r="X1300" s="3"/>
    </row>
    <row r="1301" spans="1:24" s="2" customFormat="1" ht="24" hidden="1" customHeight="1" x14ac:dyDescent="0.2">
      <c r="A1301" s="8">
        <v>1271</v>
      </c>
      <c r="B1301" s="9" t="s">
        <v>713</v>
      </c>
      <c r="C1301" s="9" t="s">
        <v>1469</v>
      </c>
      <c r="D1301" s="9" t="s">
        <v>1524</v>
      </c>
      <c r="E1301" s="10" t="s">
        <v>1525</v>
      </c>
      <c r="F1301" s="8">
        <v>73</v>
      </c>
      <c r="G1301" s="8">
        <v>257</v>
      </c>
      <c r="H1301" s="8">
        <v>330</v>
      </c>
      <c r="I1301" s="11">
        <v>84035040</v>
      </c>
      <c r="J1301" s="11">
        <v>73246400</v>
      </c>
      <c r="K1301" s="12">
        <v>84035040</v>
      </c>
      <c r="L1301" s="12">
        <v>73246400</v>
      </c>
      <c r="M1301" s="12">
        <f t="shared" si="47"/>
        <v>67228032</v>
      </c>
      <c r="N1301" s="12">
        <f t="shared" si="47"/>
        <v>58597120</v>
      </c>
      <c r="O1301" s="93">
        <v>100842048</v>
      </c>
      <c r="P1301" s="32">
        <v>0.2</v>
      </c>
      <c r="S1301" s="32"/>
      <c r="U1301" s="3"/>
      <c r="V1301" s="3"/>
      <c r="W1301" s="3"/>
      <c r="X1301" s="3"/>
    </row>
    <row r="1302" spans="1:24" s="2" customFormat="1" ht="24" hidden="1" customHeight="1" x14ac:dyDescent="0.2">
      <c r="A1302" s="13">
        <v>1272</v>
      </c>
      <c r="B1302" s="14" t="s">
        <v>713</v>
      </c>
      <c r="C1302" s="14" t="s">
        <v>1469</v>
      </c>
      <c r="D1302" s="14" t="s">
        <v>1526</v>
      </c>
      <c r="E1302" s="15" t="s">
        <v>1527</v>
      </c>
      <c r="F1302" s="13">
        <v>205</v>
      </c>
      <c r="G1302" s="13">
        <v>606</v>
      </c>
      <c r="H1302" s="13">
        <v>811</v>
      </c>
      <c r="I1302" s="11">
        <v>196230480</v>
      </c>
      <c r="J1302" s="11">
        <v>173118200</v>
      </c>
      <c r="K1302" s="11">
        <v>196230480</v>
      </c>
      <c r="L1302" s="11">
        <v>173118200</v>
      </c>
      <c r="M1302" s="11">
        <f t="shared" si="47"/>
        <v>156984384</v>
      </c>
      <c r="N1302" s="11">
        <f t="shared" si="47"/>
        <v>138494560</v>
      </c>
      <c r="O1302" s="93">
        <v>235476576</v>
      </c>
      <c r="P1302" s="32">
        <v>0.2</v>
      </c>
      <c r="S1302" s="32"/>
      <c r="U1302" s="3"/>
      <c r="V1302" s="3"/>
      <c r="W1302" s="3"/>
      <c r="X1302" s="3"/>
    </row>
    <row r="1303" spans="1:24" s="2" customFormat="1" ht="24" hidden="1" customHeight="1" x14ac:dyDescent="0.2">
      <c r="A1303" s="8">
        <v>1273</v>
      </c>
      <c r="B1303" s="9" t="s">
        <v>713</v>
      </c>
      <c r="C1303" s="9" t="s">
        <v>1469</v>
      </c>
      <c r="D1303" s="9" t="s">
        <v>1528</v>
      </c>
      <c r="E1303" s="10">
        <v>311530410010011</v>
      </c>
      <c r="F1303" s="8">
        <v>41</v>
      </c>
      <c r="G1303" s="8">
        <v>109</v>
      </c>
      <c r="H1303" s="8">
        <v>150</v>
      </c>
      <c r="I1303" s="11">
        <v>45077660</v>
      </c>
      <c r="J1303" s="11">
        <v>39266640</v>
      </c>
      <c r="K1303" s="12">
        <v>45077660</v>
      </c>
      <c r="L1303" s="12">
        <v>39266640</v>
      </c>
      <c r="M1303" s="12">
        <f t="shared" si="47"/>
        <v>36062128</v>
      </c>
      <c r="N1303" s="12">
        <f t="shared" si="47"/>
        <v>31413312</v>
      </c>
      <c r="O1303" s="93">
        <v>54093192</v>
      </c>
      <c r="P1303" s="32">
        <v>0.2</v>
      </c>
      <c r="S1303" s="32"/>
      <c r="U1303" s="3"/>
      <c r="V1303" s="3"/>
      <c r="W1303" s="3"/>
      <c r="X1303" s="3"/>
    </row>
    <row r="1304" spans="1:24" s="2" customFormat="1" ht="24" hidden="1" customHeight="1" x14ac:dyDescent="0.2">
      <c r="A1304" s="13">
        <v>1274</v>
      </c>
      <c r="B1304" s="14" t="s">
        <v>1529</v>
      </c>
      <c r="C1304" s="14" t="s">
        <v>1530</v>
      </c>
      <c r="D1304" s="14" t="s">
        <v>1531</v>
      </c>
      <c r="E1304" s="15">
        <v>731820750280001</v>
      </c>
      <c r="F1304" s="13">
        <v>97</v>
      </c>
      <c r="G1304" s="13">
        <v>215</v>
      </c>
      <c r="H1304" s="13">
        <v>312</v>
      </c>
      <c r="I1304" s="11">
        <v>63845120</v>
      </c>
      <c r="J1304" s="11">
        <v>57751946.666666664</v>
      </c>
      <c r="K1304" s="11">
        <v>63845120</v>
      </c>
      <c r="L1304" s="11">
        <v>57751946.666666664</v>
      </c>
      <c r="M1304" s="11">
        <f t="shared" si="47"/>
        <v>51076096</v>
      </c>
      <c r="N1304" s="11">
        <f t="shared" si="47"/>
        <v>46201557.333333336</v>
      </c>
      <c r="O1304" s="93">
        <v>76614144</v>
      </c>
      <c r="P1304" s="32">
        <v>0.2</v>
      </c>
      <c r="S1304" s="32"/>
      <c r="U1304" s="3"/>
      <c r="V1304" s="3"/>
      <c r="W1304" s="3"/>
      <c r="X1304" s="3"/>
    </row>
    <row r="1305" spans="1:24" s="2" customFormat="1" ht="24" hidden="1" customHeight="1" x14ac:dyDescent="0.2">
      <c r="A1305" s="8">
        <v>1275</v>
      </c>
      <c r="B1305" s="9" t="s">
        <v>1529</v>
      </c>
      <c r="C1305" s="9" t="s">
        <v>1530</v>
      </c>
      <c r="D1305" s="9" t="s">
        <v>1532</v>
      </c>
      <c r="E1305" s="10">
        <v>731820750100001</v>
      </c>
      <c r="F1305" s="8">
        <v>100</v>
      </c>
      <c r="G1305" s="8">
        <v>200</v>
      </c>
      <c r="H1305" s="8">
        <v>300</v>
      </c>
      <c r="I1305" s="11">
        <v>61234720</v>
      </c>
      <c r="J1305" s="11">
        <v>55344053.333333336</v>
      </c>
      <c r="K1305" s="12">
        <v>61234720</v>
      </c>
      <c r="L1305" s="12">
        <v>55344053.333333336</v>
      </c>
      <c r="M1305" s="12">
        <f t="shared" si="47"/>
        <v>48987776</v>
      </c>
      <c r="N1305" s="12">
        <f t="shared" si="47"/>
        <v>44275242.666666672</v>
      </c>
      <c r="O1305" s="93">
        <v>73481664</v>
      </c>
      <c r="P1305" s="32">
        <v>0.2</v>
      </c>
      <c r="S1305" s="32"/>
      <c r="U1305" s="3"/>
      <c r="V1305" s="3"/>
      <c r="W1305" s="3"/>
      <c r="X1305" s="3"/>
    </row>
    <row r="1306" spans="1:24" s="2" customFormat="1" ht="24" hidden="1" customHeight="1" x14ac:dyDescent="0.2">
      <c r="A1306" s="13">
        <v>1276</v>
      </c>
      <c r="B1306" s="14" t="s">
        <v>1529</v>
      </c>
      <c r="C1306" s="14" t="s">
        <v>1530</v>
      </c>
      <c r="D1306" s="14" t="s">
        <v>1533</v>
      </c>
      <c r="E1306" s="15">
        <v>731820750310001</v>
      </c>
      <c r="F1306" s="13">
        <v>29</v>
      </c>
      <c r="G1306" s="13">
        <v>109</v>
      </c>
      <c r="H1306" s="13">
        <v>138</v>
      </c>
      <c r="I1306" s="11">
        <v>28639360</v>
      </c>
      <c r="J1306" s="11">
        <v>25808693.333333332</v>
      </c>
      <c r="K1306" s="11">
        <v>28639360</v>
      </c>
      <c r="L1306" s="11">
        <v>25808693.333333332</v>
      </c>
      <c r="M1306" s="11">
        <f t="shared" si="47"/>
        <v>22911488</v>
      </c>
      <c r="N1306" s="11">
        <f t="shared" si="47"/>
        <v>20646954.666666668</v>
      </c>
      <c r="O1306" s="93">
        <v>34367232</v>
      </c>
      <c r="P1306" s="32">
        <v>0.2</v>
      </c>
      <c r="S1306" s="32"/>
      <c r="U1306" s="3"/>
      <c r="V1306" s="3"/>
      <c r="W1306" s="3"/>
      <c r="X1306" s="3"/>
    </row>
    <row r="1307" spans="1:24" s="2" customFormat="1" ht="24" hidden="1" customHeight="1" x14ac:dyDescent="0.2">
      <c r="A1307" s="8">
        <v>1277</v>
      </c>
      <c r="B1307" s="9" t="s">
        <v>1529</v>
      </c>
      <c r="C1307" s="9" t="s">
        <v>1530</v>
      </c>
      <c r="D1307" s="9" t="s">
        <v>1534</v>
      </c>
      <c r="E1307" s="10">
        <v>731820750300002</v>
      </c>
      <c r="F1307" s="8">
        <v>66</v>
      </c>
      <c r="G1307" s="8">
        <v>124</v>
      </c>
      <c r="H1307" s="8">
        <v>190</v>
      </c>
      <c r="I1307" s="11">
        <v>39199840</v>
      </c>
      <c r="J1307" s="11">
        <v>35529093.333333336</v>
      </c>
      <c r="K1307" s="12">
        <v>39199840</v>
      </c>
      <c r="L1307" s="12">
        <v>35529093.333333336</v>
      </c>
      <c r="M1307" s="12">
        <f t="shared" si="47"/>
        <v>31359872</v>
      </c>
      <c r="N1307" s="12">
        <f t="shared" si="47"/>
        <v>28423274.666666672</v>
      </c>
      <c r="O1307" s="93">
        <v>47039808</v>
      </c>
      <c r="P1307" s="32">
        <v>0.2</v>
      </c>
      <c r="S1307" s="32"/>
      <c r="U1307" s="3"/>
      <c r="V1307" s="3"/>
      <c r="W1307" s="3"/>
      <c r="X1307" s="3"/>
    </row>
    <row r="1308" spans="1:24" s="2" customFormat="1" ht="24" hidden="1" customHeight="1" x14ac:dyDescent="0.2">
      <c r="A1308" s="13">
        <v>1278</v>
      </c>
      <c r="B1308" s="14" t="s">
        <v>1529</v>
      </c>
      <c r="C1308" s="14" t="s">
        <v>1530</v>
      </c>
      <c r="D1308" s="14" t="s">
        <v>1535</v>
      </c>
      <c r="E1308" s="15">
        <v>753620750010001</v>
      </c>
      <c r="F1308" s="13">
        <v>20</v>
      </c>
      <c r="G1308" s="13">
        <v>65</v>
      </c>
      <c r="H1308" s="13">
        <v>85</v>
      </c>
      <c r="I1308" s="11">
        <v>17824960</v>
      </c>
      <c r="J1308" s="11">
        <v>16108853.333333334</v>
      </c>
      <c r="K1308" s="11">
        <v>17824960</v>
      </c>
      <c r="L1308" s="11">
        <v>16108853.333333334</v>
      </c>
      <c r="M1308" s="11">
        <f t="shared" si="47"/>
        <v>14259968</v>
      </c>
      <c r="N1308" s="11">
        <f t="shared" si="47"/>
        <v>12887082.666666668</v>
      </c>
      <c r="O1308" s="93">
        <v>21389952</v>
      </c>
      <c r="P1308" s="32">
        <v>0.2</v>
      </c>
      <c r="S1308" s="32"/>
      <c r="U1308" s="3"/>
      <c r="V1308" s="3"/>
      <c r="W1308" s="3"/>
      <c r="X1308" s="3"/>
    </row>
    <row r="1309" spans="1:24" s="2" customFormat="1" ht="24" hidden="1" customHeight="1" x14ac:dyDescent="0.2">
      <c r="A1309" s="8">
        <v>1279</v>
      </c>
      <c r="B1309" s="9" t="s">
        <v>1529</v>
      </c>
      <c r="C1309" s="9" t="s">
        <v>1530</v>
      </c>
      <c r="D1309" s="9" t="s">
        <v>1536</v>
      </c>
      <c r="E1309" s="10">
        <v>731820750330001</v>
      </c>
      <c r="F1309" s="8">
        <v>57</v>
      </c>
      <c r="G1309" s="8">
        <v>193</v>
      </c>
      <c r="H1309" s="8">
        <v>250</v>
      </c>
      <c r="I1309" s="11">
        <v>51191360</v>
      </c>
      <c r="J1309" s="11">
        <v>46198906.666666664</v>
      </c>
      <c r="K1309" s="12">
        <v>51191360</v>
      </c>
      <c r="L1309" s="12">
        <v>46198906.666666664</v>
      </c>
      <c r="M1309" s="12">
        <f t="shared" si="47"/>
        <v>40953088</v>
      </c>
      <c r="N1309" s="12">
        <f t="shared" si="47"/>
        <v>36959125.333333336</v>
      </c>
      <c r="O1309" s="93">
        <v>61429632</v>
      </c>
      <c r="P1309" s="32">
        <v>0.2</v>
      </c>
      <c r="S1309" s="32"/>
      <c r="U1309" s="3"/>
      <c r="V1309" s="3"/>
      <c r="W1309" s="3"/>
      <c r="X1309" s="3"/>
    </row>
    <row r="1310" spans="1:24" s="2" customFormat="1" ht="24" hidden="1" customHeight="1" x14ac:dyDescent="0.2">
      <c r="A1310" s="13">
        <v>1280</v>
      </c>
      <c r="B1310" s="14" t="s">
        <v>1529</v>
      </c>
      <c r="C1310" s="14" t="s">
        <v>1530</v>
      </c>
      <c r="D1310" s="14" t="s">
        <v>1537</v>
      </c>
      <c r="E1310" s="15">
        <v>731820750410001</v>
      </c>
      <c r="F1310" s="13">
        <v>61</v>
      </c>
      <c r="G1310" s="13">
        <v>84</v>
      </c>
      <c r="H1310" s="13">
        <v>145</v>
      </c>
      <c r="I1310" s="11">
        <v>29508160</v>
      </c>
      <c r="J1310" s="11">
        <v>26594933.333333332</v>
      </c>
      <c r="K1310" s="11">
        <v>29508160</v>
      </c>
      <c r="L1310" s="11">
        <v>26594933.333333332</v>
      </c>
      <c r="M1310" s="11">
        <f t="shared" si="47"/>
        <v>23606528</v>
      </c>
      <c r="N1310" s="11">
        <f t="shared" si="47"/>
        <v>21275946.666666668</v>
      </c>
      <c r="O1310" s="93">
        <v>35409792</v>
      </c>
      <c r="P1310" s="32">
        <v>0.2</v>
      </c>
      <c r="S1310" s="32"/>
      <c r="U1310" s="3"/>
      <c r="V1310" s="3"/>
      <c r="W1310" s="3"/>
      <c r="X1310" s="3"/>
    </row>
    <row r="1311" spans="1:24" s="2" customFormat="1" ht="24" hidden="1" customHeight="1" x14ac:dyDescent="0.2">
      <c r="A1311" s="8">
        <v>1281</v>
      </c>
      <c r="B1311" s="9" t="s">
        <v>1529</v>
      </c>
      <c r="C1311" s="9" t="s">
        <v>1530</v>
      </c>
      <c r="D1311" s="9" t="s">
        <v>1538</v>
      </c>
      <c r="E1311" s="10">
        <v>731820750420001</v>
      </c>
      <c r="F1311" s="8">
        <v>71</v>
      </c>
      <c r="G1311" s="8">
        <v>199</v>
      </c>
      <c r="H1311" s="8">
        <v>270</v>
      </c>
      <c r="I1311" s="11">
        <v>55314080</v>
      </c>
      <c r="J1311" s="11">
        <v>49949466.666666664</v>
      </c>
      <c r="K1311" s="12">
        <v>55314080</v>
      </c>
      <c r="L1311" s="12">
        <v>49949466.666666664</v>
      </c>
      <c r="M1311" s="12">
        <f t="shared" si="47"/>
        <v>44251264</v>
      </c>
      <c r="N1311" s="12">
        <f t="shared" si="47"/>
        <v>39959573.333333336</v>
      </c>
      <c r="O1311" s="93">
        <v>66376896</v>
      </c>
      <c r="P1311" s="32">
        <v>0.2</v>
      </c>
      <c r="S1311" s="32"/>
      <c r="U1311" s="3"/>
      <c r="V1311" s="3"/>
      <c r="W1311" s="3"/>
      <c r="X1311" s="3"/>
    </row>
    <row r="1312" spans="1:24" s="2" customFormat="1" ht="24" hidden="1" customHeight="1" x14ac:dyDescent="0.2">
      <c r="A1312" s="13">
        <v>1282</v>
      </c>
      <c r="B1312" s="14" t="s">
        <v>1529</v>
      </c>
      <c r="C1312" s="14" t="s">
        <v>1530</v>
      </c>
      <c r="D1312" s="14" t="s">
        <v>1539</v>
      </c>
      <c r="E1312" s="15">
        <v>731820750210001</v>
      </c>
      <c r="F1312" s="13">
        <v>57</v>
      </c>
      <c r="G1312" s="13">
        <v>112</v>
      </c>
      <c r="H1312" s="13">
        <v>169</v>
      </c>
      <c r="I1312" s="11">
        <v>34544960</v>
      </c>
      <c r="J1312" s="11">
        <v>31202506.666666668</v>
      </c>
      <c r="K1312" s="11">
        <v>34544960</v>
      </c>
      <c r="L1312" s="11">
        <v>31202506.666666668</v>
      </c>
      <c r="M1312" s="11">
        <f t="shared" ref="M1312:N1375" si="48">K1312*0.8</f>
        <v>27635968</v>
      </c>
      <c r="N1312" s="11">
        <f t="shared" si="48"/>
        <v>24962005.333333336</v>
      </c>
      <c r="O1312" s="93">
        <v>41453952</v>
      </c>
      <c r="P1312" s="32">
        <v>0.2</v>
      </c>
      <c r="S1312" s="32"/>
      <c r="U1312" s="3"/>
      <c r="V1312" s="3"/>
      <c r="W1312" s="3"/>
      <c r="X1312" s="3"/>
    </row>
    <row r="1313" spans="1:24" s="2" customFormat="1" ht="24" hidden="1" customHeight="1" x14ac:dyDescent="0.2">
      <c r="A1313" s="8">
        <v>1283</v>
      </c>
      <c r="B1313" s="9" t="s">
        <v>1529</v>
      </c>
      <c r="C1313" s="9" t="s">
        <v>1530</v>
      </c>
      <c r="D1313" s="9" t="s">
        <v>1540</v>
      </c>
      <c r="E1313" s="10">
        <v>731820750540001</v>
      </c>
      <c r="F1313" s="8">
        <v>50</v>
      </c>
      <c r="G1313" s="8">
        <v>140</v>
      </c>
      <c r="H1313" s="8">
        <v>190</v>
      </c>
      <c r="I1313" s="11">
        <v>45014640</v>
      </c>
      <c r="J1313" s="11">
        <v>39081320</v>
      </c>
      <c r="K1313" s="12">
        <v>45014640</v>
      </c>
      <c r="L1313" s="12">
        <v>39081320</v>
      </c>
      <c r="M1313" s="12">
        <f t="shared" si="48"/>
        <v>36011712</v>
      </c>
      <c r="N1313" s="12">
        <f t="shared" si="48"/>
        <v>31265056</v>
      </c>
      <c r="O1313" s="93">
        <v>54017568</v>
      </c>
      <c r="P1313" s="32">
        <v>0.2</v>
      </c>
      <c r="S1313" s="32"/>
      <c r="U1313" s="3"/>
      <c r="V1313" s="3"/>
      <c r="W1313" s="3"/>
      <c r="X1313" s="3"/>
    </row>
    <row r="1314" spans="1:24" s="2" customFormat="1" ht="24" hidden="1" customHeight="1" x14ac:dyDescent="0.2">
      <c r="A1314" s="13">
        <v>1284</v>
      </c>
      <c r="B1314" s="14" t="s">
        <v>1529</v>
      </c>
      <c r="C1314" s="14" t="s">
        <v>1530</v>
      </c>
      <c r="D1314" s="14" t="s">
        <v>1541</v>
      </c>
      <c r="E1314" s="15">
        <v>731720750040001</v>
      </c>
      <c r="F1314" s="13">
        <v>48</v>
      </c>
      <c r="G1314" s="13">
        <v>202</v>
      </c>
      <c r="H1314" s="13">
        <v>250</v>
      </c>
      <c r="I1314" s="11">
        <v>51880480</v>
      </c>
      <c r="J1314" s="11">
        <v>46482213.333333336</v>
      </c>
      <c r="K1314" s="11">
        <v>51880480</v>
      </c>
      <c r="L1314" s="11">
        <v>46482213.333333336</v>
      </c>
      <c r="M1314" s="11">
        <f t="shared" si="48"/>
        <v>41504384</v>
      </c>
      <c r="N1314" s="11">
        <f t="shared" si="48"/>
        <v>37185770.666666672</v>
      </c>
      <c r="O1314" s="93">
        <v>62256576</v>
      </c>
      <c r="P1314" s="32">
        <v>0.2</v>
      </c>
      <c r="S1314" s="32"/>
      <c r="U1314" s="3"/>
      <c r="V1314" s="3"/>
      <c r="W1314" s="3"/>
      <c r="X1314" s="3"/>
    </row>
    <row r="1315" spans="1:24" s="2" customFormat="1" ht="24" hidden="1" customHeight="1" x14ac:dyDescent="0.2">
      <c r="A1315" s="8">
        <v>1285</v>
      </c>
      <c r="B1315" s="9" t="s">
        <v>1529</v>
      </c>
      <c r="C1315" s="9" t="s">
        <v>1530</v>
      </c>
      <c r="D1315" s="9" t="s">
        <v>1542</v>
      </c>
      <c r="E1315" s="10">
        <v>731820750250001</v>
      </c>
      <c r="F1315" s="8">
        <v>63</v>
      </c>
      <c r="G1315" s="8">
        <v>310</v>
      </c>
      <c r="H1315" s="8">
        <v>373</v>
      </c>
      <c r="I1315" s="11">
        <v>76750400</v>
      </c>
      <c r="J1315" s="11">
        <v>69473626.666666672</v>
      </c>
      <c r="K1315" s="12">
        <v>76750400</v>
      </c>
      <c r="L1315" s="12">
        <v>69473626.666666672</v>
      </c>
      <c r="M1315" s="12">
        <f t="shared" si="48"/>
        <v>61400320</v>
      </c>
      <c r="N1315" s="12">
        <f t="shared" si="48"/>
        <v>55578901.333333343</v>
      </c>
      <c r="O1315" s="93">
        <v>92100480</v>
      </c>
      <c r="P1315" s="32">
        <v>0.2</v>
      </c>
      <c r="S1315" s="32"/>
      <c r="U1315" s="3"/>
      <c r="V1315" s="3"/>
      <c r="W1315" s="3"/>
      <c r="X1315" s="3"/>
    </row>
    <row r="1316" spans="1:24" s="2" customFormat="1" ht="24" hidden="1" customHeight="1" x14ac:dyDescent="0.2">
      <c r="A1316" s="13">
        <v>1286</v>
      </c>
      <c r="B1316" s="14" t="s">
        <v>1529</v>
      </c>
      <c r="C1316" s="14" t="s">
        <v>1530</v>
      </c>
      <c r="D1316" s="14" t="s">
        <v>1543</v>
      </c>
      <c r="E1316" s="15">
        <v>731820750160001</v>
      </c>
      <c r="F1316" s="13">
        <v>40</v>
      </c>
      <c r="G1316" s="13">
        <v>75</v>
      </c>
      <c r="H1316" s="13">
        <v>115</v>
      </c>
      <c r="I1316" s="11">
        <v>23823040</v>
      </c>
      <c r="J1316" s="11">
        <v>21505013.333333332</v>
      </c>
      <c r="K1316" s="11">
        <v>23823040</v>
      </c>
      <c r="L1316" s="11">
        <v>21505013.333333332</v>
      </c>
      <c r="M1316" s="11">
        <f t="shared" si="48"/>
        <v>19058432</v>
      </c>
      <c r="N1316" s="11">
        <f t="shared" si="48"/>
        <v>17204010.666666668</v>
      </c>
      <c r="O1316" s="93">
        <v>28587648</v>
      </c>
      <c r="P1316" s="32">
        <v>0.2</v>
      </c>
      <c r="S1316" s="32"/>
      <c r="U1316" s="3"/>
      <c r="V1316" s="3"/>
      <c r="W1316" s="3"/>
      <c r="X1316" s="3"/>
    </row>
    <row r="1317" spans="1:24" s="2" customFormat="1" ht="24" hidden="1" customHeight="1" x14ac:dyDescent="0.2">
      <c r="A1317" s="8">
        <v>1287</v>
      </c>
      <c r="B1317" s="9" t="s">
        <v>1529</v>
      </c>
      <c r="C1317" s="9" t="s">
        <v>1530</v>
      </c>
      <c r="D1317" s="9" t="s">
        <v>1544</v>
      </c>
      <c r="E1317" s="10">
        <v>731820750200001</v>
      </c>
      <c r="F1317" s="8">
        <v>75</v>
      </c>
      <c r="G1317" s="8">
        <v>174</v>
      </c>
      <c r="H1317" s="8">
        <v>249</v>
      </c>
      <c r="I1317" s="11">
        <v>50999680</v>
      </c>
      <c r="J1317" s="11">
        <v>46057333.333333336</v>
      </c>
      <c r="K1317" s="12">
        <v>50999680</v>
      </c>
      <c r="L1317" s="12">
        <v>46057333.333333336</v>
      </c>
      <c r="M1317" s="12">
        <f t="shared" si="48"/>
        <v>40799744</v>
      </c>
      <c r="N1317" s="12">
        <f t="shared" si="48"/>
        <v>36845866.666666672</v>
      </c>
      <c r="O1317" s="93">
        <v>61199616</v>
      </c>
      <c r="P1317" s="32">
        <v>0.2</v>
      </c>
      <c r="S1317" s="32"/>
      <c r="U1317" s="3"/>
      <c r="V1317" s="3"/>
      <c r="W1317" s="3"/>
      <c r="X1317" s="3"/>
    </row>
    <row r="1318" spans="1:24" s="2" customFormat="1" ht="24" hidden="1" customHeight="1" x14ac:dyDescent="0.2">
      <c r="A1318" s="13">
        <v>1288</v>
      </c>
      <c r="B1318" s="14" t="s">
        <v>1529</v>
      </c>
      <c r="C1318" s="14" t="s">
        <v>1530</v>
      </c>
      <c r="D1318" s="14" t="s">
        <v>1545</v>
      </c>
      <c r="E1318" s="15">
        <v>731820750260001</v>
      </c>
      <c r="F1318" s="13">
        <v>44</v>
      </c>
      <c r="G1318" s="13">
        <v>142</v>
      </c>
      <c r="H1318" s="13">
        <v>186</v>
      </c>
      <c r="I1318" s="11">
        <v>38201760</v>
      </c>
      <c r="J1318" s="11">
        <v>34635440</v>
      </c>
      <c r="K1318" s="11">
        <v>38201760</v>
      </c>
      <c r="L1318" s="11">
        <v>34635440</v>
      </c>
      <c r="M1318" s="11">
        <f t="shared" si="48"/>
        <v>30561408</v>
      </c>
      <c r="N1318" s="11">
        <f t="shared" si="48"/>
        <v>27708352</v>
      </c>
      <c r="O1318" s="93">
        <v>45842112</v>
      </c>
      <c r="P1318" s="32">
        <v>0.2</v>
      </c>
      <c r="S1318" s="32"/>
      <c r="U1318" s="3"/>
      <c r="V1318" s="3"/>
      <c r="W1318" s="3"/>
      <c r="X1318" s="3"/>
    </row>
    <row r="1319" spans="1:24" s="2" customFormat="1" ht="24" hidden="1" customHeight="1" x14ac:dyDescent="0.2">
      <c r="A1319" s="8">
        <v>1289</v>
      </c>
      <c r="B1319" s="9" t="s">
        <v>1529</v>
      </c>
      <c r="C1319" s="9" t="s">
        <v>1530</v>
      </c>
      <c r="D1319" s="9" t="s">
        <v>1546</v>
      </c>
      <c r="E1319" s="10">
        <v>731820750430001</v>
      </c>
      <c r="F1319" s="8">
        <v>27</v>
      </c>
      <c r="G1319" s="8">
        <v>107</v>
      </c>
      <c r="H1319" s="8">
        <v>134</v>
      </c>
      <c r="I1319" s="11">
        <v>27655200</v>
      </c>
      <c r="J1319" s="11">
        <v>24996000</v>
      </c>
      <c r="K1319" s="12">
        <v>27655200</v>
      </c>
      <c r="L1319" s="12">
        <v>24996000</v>
      </c>
      <c r="M1319" s="12">
        <f t="shared" si="48"/>
        <v>22124160</v>
      </c>
      <c r="N1319" s="12">
        <f t="shared" si="48"/>
        <v>19996800</v>
      </c>
      <c r="O1319" s="93">
        <v>33186240</v>
      </c>
      <c r="P1319" s="32">
        <v>0.2</v>
      </c>
      <c r="S1319" s="32"/>
      <c r="U1319" s="3"/>
      <c r="V1319" s="3"/>
      <c r="W1319" s="3"/>
      <c r="X1319" s="3"/>
    </row>
    <row r="1320" spans="1:24" s="2" customFormat="1" ht="24" hidden="1" customHeight="1" x14ac:dyDescent="0.2">
      <c r="A1320" s="13">
        <v>1290</v>
      </c>
      <c r="B1320" s="14" t="s">
        <v>1529</v>
      </c>
      <c r="C1320" s="14" t="s">
        <v>1530</v>
      </c>
      <c r="D1320" s="14" t="s">
        <v>1547</v>
      </c>
      <c r="E1320" s="15">
        <v>731820750140001</v>
      </c>
      <c r="F1320" s="13">
        <v>25</v>
      </c>
      <c r="G1320" s="13">
        <v>70</v>
      </c>
      <c r="H1320" s="13">
        <v>95</v>
      </c>
      <c r="I1320" s="11">
        <v>19502400</v>
      </c>
      <c r="J1320" s="11">
        <v>17635840</v>
      </c>
      <c r="K1320" s="11">
        <v>19502400</v>
      </c>
      <c r="L1320" s="11">
        <v>17635840</v>
      </c>
      <c r="M1320" s="11">
        <f t="shared" si="48"/>
        <v>15601920</v>
      </c>
      <c r="N1320" s="11">
        <f t="shared" si="48"/>
        <v>14108672</v>
      </c>
      <c r="O1320" s="93">
        <v>23402880</v>
      </c>
      <c r="P1320" s="32">
        <v>0.2</v>
      </c>
      <c r="S1320" s="32"/>
      <c r="U1320" s="3"/>
      <c r="V1320" s="3"/>
      <c r="W1320" s="3"/>
      <c r="X1320" s="3"/>
    </row>
    <row r="1321" spans="1:24" s="2" customFormat="1" ht="24" hidden="1" customHeight="1" x14ac:dyDescent="0.2">
      <c r="A1321" s="8">
        <v>1291</v>
      </c>
      <c r="B1321" s="9" t="s">
        <v>1529</v>
      </c>
      <c r="C1321" s="9" t="s">
        <v>1530</v>
      </c>
      <c r="D1321" s="9" t="s">
        <v>1548</v>
      </c>
      <c r="E1321" s="10">
        <v>731820750480001</v>
      </c>
      <c r="F1321" s="8">
        <v>42</v>
      </c>
      <c r="G1321" s="8">
        <v>223</v>
      </c>
      <c r="H1321" s="8">
        <v>265</v>
      </c>
      <c r="I1321" s="11">
        <v>53999840</v>
      </c>
      <c r="J1321" s="11">
        <v>49013066.666666664</v>
      </c>
      <c r="K1321" s="12">
        <v>53999840</v>
      </c>
      <c r="L1321" s="12">
        <v>49013066.666666664</v>
      </c>
      <c r="M1321" s="12">
        <f t="shared" si="48"/>
        <v>43199872</v>
      </c>
      <c r="N1321" s="12">
        <f t="shared" si="48"/>
        <v>39210453.333333336</v>
      </c>
      <c r="O1321" s="93">
        <v>64799808</v>
      </c>
      <c r="P1321" s="32">
        <v>0.2</v>
      </c>
      <c r="S1321" s="32"/>
      <c r="U1321" s="3"/>
      <c r="V1321" s="3"/>
      <c r="W1321" s="3"/>
      <c r="X1321" s="3"/>
    </row>
    <row r="1322" spans="1:24" s="2" customFormat="1" ht="24" hidden="1" customHeight="1" x14ac:dyDescent="0.2">
      <c r="A1322" s="13">
        <v>1292</v>
      </c>
      <c r="B1322" s="14" t="s">
        <v>1529</v>
      </c>
      <c r="C1322" s="14" t="s">
        <v>1530</v>
      </c>
      <c r="D1322" s="14" t="s">
        <v>1549</v>
      </c>
      <c r="E1322" s="15">
        <v>731820750350001</v>
      </c>
      <c r="F1322" s="13">
        <v>56</v>
      </c>
      <c r="G1322" s="13">
        <v>161</v>
      </c>
      <c r="H1322" s="13">
        <v>217</v>
      </c>
      <c r="I1322" s="11">
        <v>44502880</v>
      </c>
      <c r="J1322" s="11">
        <v>40220613.333333336</v>
      </c>
      <c r="K1322" s="11">
        <v>44502880</v>
      </c>
      <c r="L1322" s="11">
        <v>40220613.333333336</v>
      </c>
      <c r="M1322" s="11">
        <f t="shared" si="48"/>
        <v>35602304</v>
      </c>
      <c r="N1322" s="11">
        <f t="shared" si="48"/>
        <v>32176490.666666672</v>
      </c>
      <c r="O1322" s="93">
        <v>53403456</v>
      </c>
      <c r="P1322" s="32">
        <v>0.2</v>
      </c>
      <c r="S1322" s="32"/>
      <c r="U1322" s="3"/>
      <c r="V1322" s="3"/>
      <c r="W1322" s="3"/>
      <c r="X1322" s="3"/>
    </row>
    <row r="1323" spans="1:24" s="2" customFormat="1" ht="24" hidden="1" customHeight="1" x14ac:dyDescent="0.2">
      <c r="A1323" s="8">
        <v>1293</v>
      </c>
      <c r="B1323" s="9" t="s">
        <v>1529</v>
      </c>
      <c r="C1323" s="9" t="s">
        <v>1530</v>
      </c>
      <c r="D1323" s="9" t="s">
        <v>1550</v>
      </c>
      <c r="E1323" s="10">
        <v>731820750360001</v>
      </c>
      <c r="F1323" s="8">
        <v>151</v>
      </c>
      <c r="G1323" s="8">
        <v>287</v>
      </c>
      <c r="H1323" s="8">
        <v>438</v>
      </c>
      <c r="I1323" s="11">
        <v>88696160</v>
      </c>
      <c r="J1323" s="11">
        <v>80137946.666666672</v>
      </c>
      <c r="K1323" s="12">
        <v>88696160</v>
      </c>
      <c r="L1323" s="12">
        <v>80137946.666666672</v>
      </c>
      <c r="M1323" s="12">
        <f t="shared" si="48"/>
        <v>70956928</v>
      </c>
      <c r="N1323" s="12">
        <f t="shared" si="48"/>
        <v>64110357.333333343</v>
      </c>
      <c r="O1323" s="93">
        <v>106435392</v>
      </c>
      <c r="P1323" s="32">
        <v>0.2</v>
      </c>
      <c r="S1323" s="32"/>
      <c r="U1323" s="3"/>
      <c r="V1323" s="3"/>
      <c r="W1323" s="3"/>
      <c r="X1323" s="3"/>
    </row>
    <row r="1324" spans="1:24" s="2" customFormat="1" ht="24" hidden="1" customHeight="1" x14ac:dyDescent="0.2">
      <c r="A1324" s="13">
        <v>1294</v>
      </c>
      <c r="B1324" s="14" t="s">
        <v>1529</v>
      </c>
      <c r="C1324" s="14" t="s">
        <v>1530</v>
      </c>
      <c r="D1324" s="14" t="s">
        <v>1551</v>
      </c>
      <c r="E1324" s="15">
        <v>731820750400001</v>
      </c>
      <c r="F1324" s="13">
        <v>16</v>
      </c>
      <c r="G1324" s="13">
        <v>65</v>
      </c>
      <c r="H1324" s="13">
        <v>81</v>
      </c>
      <c r="I1324" s="11">
        <v>16824800</v>
      </c>
      <c r="J1324" s="11">
        <v>15191466.666666666</v>
      </c>
      <c r="K1324" s="11">
        <v>16824800</v>
      </c>
      <c r="L1324" s="11">
        <v>15191466.666666666</v>
      </c>
      <c r="M1324" s="11">
        <f t="shared" si="48"/>
        <v>13459840</v>
      </c>
      <c r="N1324" s="11">
        <f t="shared" si="48"/>
        <v>12153173.333333334</v>
      </c>
      <c r="O1324" s="93">
        <v>20189760</v>
      </c>
      <c r="P1324" s="32">
        <v>0.2</v>
      </c>
      <c r="S1324" s="32"/>
      <c r="U1324" s="3"/>
      <c r="V1324" s="3"/>
      <c r="W1324" s="3"/>
      <c r="X1324" s="3"/>
    </row>
    <row r="1325" spans="1:24" s="2" customFormat="1" ht="24" hidden="1" customHeight="1" x14ac:dyDescent="0.2">
      <c r="A1325" s="8">
        <v>1295</v>
      </c>
      <c r="B1325" s="9" t="s">
        <v>1529</v>
      </c>
      <c r="C1325" s="9" t="s">
        <v>1530</v>
      </c>
      <c r="D1325" s="9" t="s">
        <v>1552</v>
      </c>
      <c r="E1325" s="10">
        <v>731820750390001</v>
      </c>
      <c r="F1325" s="8">
        <v>132</v>
      </c>
      <c r="G1325" s="8">
        <v>216</v>
      </c>
      <c r="H1325" s="8">
        <v>348</v>
      </c>
      <c r="I1325" s="11">
        <v>70202880</v>
      </c>
      <c r="J1325" s="11">
        <v>63621440</v>
      </c>
      <c r="K1325" s="12">
        <v>70202880</v>
      </c>
      <c r="L1325" s="12">
        <v>63621440</v>
      </c>
      <c r="M1325" s="12">
        <f t="shared" si="48"/>
        <v>56162304</v>
      </c>
      <c r="N1325" s="12">
        <f t="shared" si="48"/>
        <v>50897152</v>
      </c>
      <c r="O1325" s="93">
        <v>84243456</v>
      </c>
      <c r="P1325" s="32">
        <v>0.2</v>
      </c>
      <c r="S1325" s="32"/>
      <c r="U1325" s="3"/>
      <c r="V1325" s="3"/>
      <c r="W1325" s="3"/>
      <c r="X1325" s="3"/>
    </row>
    <row r="1326" spans="1:24" s="2" customFormat="1" ht="24" hidden="1" customHeight="1" x14ac:dyDescent="0.2">
      <c r="A1326" s="13">
        <v>1296</v>
      </c>
      <c r="B1326" s="14" t="s">
        <v>1529</v>
      </c>
      <c r="C1326" s="14" t="s">
        <v>1530</v>
      </c>
      <c r="D1326" s="14" t="s">
        <v>1553</v>
      </c>
      <c r="E1326" s="15">
        <v>731720750050001</v>
      </c>
      <c r="F1326" s="13">
        <v>14</v>
      </c>
      <c r="G1326" s="13">
        <v>56</v>
      </c>
      <c r="H1326" s="13">
        <v>70</v>
      </c>
      <c r="I1326" s="11">
        <v>16605360</v>
      </c>
      <c r="J1326" s="11">
        <v>14504760</v>
      </c>
      <c r="K1326" s="11">
        <v>16605360</v>
      </c>
      <c r="L1326" s="11">
        <v>14504760</v>
      </c>
      <c r="M1326" s="11">
        <f t="shared" si="48"/>
        <v>13284288</v>
      </c>
      <c r="N1326" s="11">
        <f t="shared" si="48"/>
        <v>11603808</v>
      </c>
      <c r="O1326" s="93">
        <v>19926432</v>
      </c>
      <c r="P1326" s="32">
        <v>0.2</v>
      </c>
      <c r="S1326" s="32"/>
      <c r="U1326" s="3"/>
      <c r="V1326" s="3"/>
      <c r="W1326" s="3"/>
      <c r="X1326" s="3"/>
    </row>
    <row r="1327" spans="1:24" s="2" customFormat="1" ht="24" hidden="1" customHeight="1" x14ac:dyDescent="0.2">
      <c r="A1327" s="8">
        <v>1297</v>
      </c>
      <c r="B1327" s="9" t="s">
        <v>1529</v>
      </c>
      <c r="C1327" s="9" t="s">
        <v>1530</v>
      </c>
      <c r="D1327" s="9" t="s">
        <v>1554</v>
      </c>
      <c r="E1327" s="10">
        <v>731820750020001</v>
      </c>
      <c r="F1327" s="8">
        <v>94</v>
      </c>
      <c r="G1327" s="8">
        <v>186</v>
      </c>
      <c r="H1327" s="8">
        <v>280</v>
      </c>
      <c r="I1327" s="11">
        <v>57250720</v>
      </c>
      <c r="J1327" s="11">
        <v>51706613.333333336</v>
      </c>
      <c r="K1327" s="12">
        <v>57250720</v>
      </c>
      <c r="L1327" s="12">
        <v>51706613.333333336</v>
      </c>
      <c r="M1327" s="12">
        <f t="shared" si="48"/>
        <v>45800576</v>
      </c>
      <c r="N1327" s="12">
        <f t="shared" si="48"/>
        <v>41365290.666666672</v>
      </c>
      <c r="O1327" s="93">
        <v>68700864</v>
      </c>
      <c r="P1327" s="32">
        <v>0.2</v>
      </c>
      <c r="S1327" s="32"/>
      <c r="U1327" s="3"/>
      <c r="V1327" s="3"/>
      <c r="W1327" s="3"/>
      <c r="X1327" s="3"/>
    </row>
    <row r="1328" spans="1:24" s="2" customFormat="1" ht="24" hidden="1" customHeight="1" x14ac:dyDescent="0.2">
      <c r="A1328" s="13">
        <v>1298</v>
      </c>
      <c r="B1328" s="14" t="s">
        <v>1529</v>
      </c>
      <c r="C1328" s="14" t="s">
        <v>1530</v>
      </c>
      <c r="D1328" s="14" t="s">
        <v>1555</v>
      </c>
      <c r="E1328" s="15">
        <v>731820750370001</v>
      </c>
      <c r="F1328" s="13">
        <v>140</v>
      </c>
      <c r="G1328" s="13">
        <v>157</v>
      </c>
      <c r="H1328" s="13">
        <v>297</v>
      </c>
      <c r="I1328" s="11">
        <v>59924480</v>
      </c>
      <c r="J1328" s="11">
        <v>54310586.666666664</v>
      </c>
      <c r="K1328" s="11">
        <v>59924480</v>
      </c>
      <c r="L1328" s="11">
        <v>54310586.666666664</v>
      </c>
      <c r="M1328" s="11">
        <f t="shared" si="48"/>
        <v>47939584</v>
      </c>
      <c r="N1328" s="11">
        <f t="shared" si="48"/>
        <v>43448469.333333336</v>
      </c>
      <c r="O1328" s="93">
        <v>71909376</v>
      </c>
      <c r="P1328" s="32">
        <v>0.2</v>
      </c>
      <c r="S1328" s="32"/>
      <c r="U1328" s="3"/>
      <c r="V1328" s="3"/>
      <c r="W1328" s="3"/>
      <c r="X1328" s="3"/>
    </row>
    <row r="1329" spans="1:24" s="2" customFormat="1" ht="24" hidden="1" customHeight="1" x14ac:dyDescent="0.2">
      <c r="A1329" s="8">
        <v>1299</v>
      </c>
      <c r="B1329" s="9" t="s">
        <v>1529</v>
      </c>
      <c r="C1329" s="9" t="s">
        <v>1530</v>
      </c>
      <c r="D1329" s="9" t="s">
        <v>1556</v>
      </c>
      <c r="E1329" s="10">
        <v>731820750190001</v>
      </c>
      <c r="F1329" s="8">
        <v>81</v>
      </c>
      <c r="G1329" s="8">
        <v>219</v>
      </c>
      <c r="H1329" s="8">
        <v>300</v>
      </c>
      <c r="I1329" s="11">
        <v>61404960</v>
      </c>
      <c r="J1329" s="11">
        <v>55454640</v>
      </c>
      <c r="K1329" s="12">
        <v>61404960</v>
      </c>
      <c r="L1329" s="12">
        <v>55454640</v>
      </c>
      <c r="M1329" s="12">
        <f t="shared" si="48"/>
        <v>49123968</v>
      </c>
      <c r="N1329" s="12">
        <f t="shared" si="48"/>
        <v>44363712</v>
      </c>
      <c r="O1329" s="93">
        <v>73685952</v>
      </c>
      <c r="P1329" s="32">
        <v>0.2</v>
      </c>
      <c r="S1329" s="32"/>
      <c r="U1329" s="3"/>
      <c r="V1329" s="3"/>
      <c r="W1329" s="3"/>
      <c r="X1329" s="3"/>
    </row>
    <row r="1330" spans="1:24" s="2" customFormat="1" ht="24" hidden="1" customHeight="1" x14ac:dyDescent="0.2">
      <c r="A1330" s="13">
        <v>1300</v>
      </c>
      <c r="B1330" s="14" t="s">
        <v>1529</v>
      </c>
      <c r="C1330" s="14" t="s">
        <v>1530</v>
      </c>
      <c r="D1330" s="14" t="s">
        <v>1557</v>
      </c>
      <c r="E1330" s="15">
        <v>731820750570001</v>
      </c>
      <c r="F1330" s="13">
        <v>47</v>
      </c>
      <c r="G1330" s="13">
        <v>183</v>
      </c>
      <c r="H1330" s="13">
        <v>230</v>
      </c>
      <c r="I1330" s="11">
        <v>54328080</v>
      </c>
      <c r="J1330" s="11">
        <v>47353240</v>
      </c>
      <c r="K1330" s="11">
        <v>54328080</v>
      </c>
      <c r="L1330" s="11">
        <v>47353240</v>
      </c>
      <c r="M1330" s="11">
        <f t="shared" si="48"/>
        <v>43462464</v>
      </c>
      <c r="N1330" s="11">
        <f t="shared" si="48"/>
        <v>37882592</v>
      </c>
      <c r="O1330" s="93">
        <v>65193696</v>
      </c>
      <c r="P1330" s="32">
        <v>0.2</v>
      </c>
      <c r="S1330" s="32"/>
      <c r="U1330" s="3"/>
      <c r="V1330" s="3"/>
      <c r="W1330" s="3"/>
      <c r="X1330" s="3"/>
    </row>
    <row r="1331" spans="1:24" s="2" customFormat="1" ht="24" hidden="1" customHeight="1" x14ac:dyDescent="0.2">
      <c r="A1331" s="8">
        <v>1301</v>
      </c>
      <c r="B1331" s="9" t="s">
        <v>1529</v>
      </c>
      <c r="C1331" s="9" t="s">
        <v>1530</v>
      </c>
      <c r="D1331" s="9" t="s">
        <v>1558</v>
      </c>
      <c r="E1331" s="10" t="s">
        <v>1559</v>
      </c>
      <c r="F1331" s="8">
        <v>90</v>
      </c>
      <c r="G1331" s="8">
        <v>230</v>
      </c>
      <c r="H1331" s="8">
        <v>320</v>
      </c>
      <c r="I1331" s="11">
        <v>73969440</v>
      </c>
      <c r="J1331" s="11">
        <v>64095680</v>
      </c>
      <c r="K1331" s="12">
        <v>73969440</v>
      </c>
      <c r="L1331" s="12">
        <v>64095680</v>
      </c>
      <c r="M1331" s="12">
        <f t="shared" si="48"/>
        <v>59175552</v>
      </c>
      <c r="N1331" s="12">
        <f t="shared" si="48"/>
        <v>51276544</v>
      </c>
      <c r="O1331" s="93">
        <v>88763328</v>
      </c>
      <c r="P1331" s="32">
        <v>0.2</v>
      </c>
      <c r="S1331" s="32"/>
      <c r="U1331" s="3"/>
      <c r="V1331" s="3"/>
      <c r="W1331" s="3"/>
      <c r="X1331" s="3"/>
    </row>
    <row r="1332" spans="1:24" s="2" customFormat="1" ht="24" hidden="1" customHeight="1" x14ac:dyDescent="0.2">
      <c r="A1332" s="13">
        <v>1302</v>
      </c>
      <c r="B1332" s="14" t="s">
        <v>1529</v>
      </c>
      <c r="C1332" s="14" t="s">
        <v>1530</v>
      </c>
      <c r="D1332" s="14" t="s">
        <v>1560</v>
      </c>
      <c r="E1332" s="15">
        <v>731820750110001</v>
      </c>
      <c r="F1332" s="13">
        <v>44</v>
      </c>
      <c r="G1332" s="13">
        <v>121</v>
      </c>
      <c r="H1332" s="13">
        <v>165</v>
      </c>
      <c r="I1332" s="11">
        <v>33721760</v>
      </c>
      <c r="J1332" s="11">
        <v>30526666.666666668</v>
      </c>
      <c r="K1332" s="11">
        <v>33721760</v>
      </c>
      <c r="L1332" s="11">
        <v>30526666.666666668</v>
      </c>
      <c r="M1332" s="11">
        <f t="shared" si="48"/>
        <v>26977408</v>
      </c>
      <c r="N1332" s="11">
        <f t="shared" si="48"/>
        <v>24421333.333333336</v>
      </c>
      <c r="O1332" s="93">
        <v>40466112</v>
      </c>
      <c r="P1332" s="32">
        <v>0.2</v>
      </c>
      <c r="S1332" s="32"/>
      <c r="U1332" s="3"/>
      <c r="V1332" s="3"/>
      <c r="W1332" s="3"/>
      <c r="X1332" s="3"/>
    </row>
    <row r="1333" spans="1:24" s="2" customFormat="1" ht="24" hidden="1" customHeight="1" x14ac:dyDescent="0.2">
      <c r="A1333" s="8">
        <v>1303</v>
      </c>
      <c r="B1333" s="9" t="s">
        <v>1529</v>
      </c>
      <c r="C1333" s="9" t="s">
        <v>1530</v>
      </c>
      <c r="D1333" s="9" t="s">
        <v>1561</v>
      </c>
      <c r="E1333" s="10">
        <v>731820750460001</v>
      </c>
      <c r="F1333" s="8">
        <v>25</v>
      </c>
      <c r="G1333" s="8">
        <v>76</v>
      </c>
      <c r="H1333" s="8">
        <v>101</v>
      </c>
      <c r="I1333" s="11">
        <v>20853600</v>
      </c>
      <c r="J1333" s="11">
        <v>18742640</v>
      </c>
      <c r="K1333" s="12">
        <v>20853600</v>
      </c>
      <c r="L1333" s="12">
        <v>18742640</v>
      </c>
      <c r="M1333" s="12">
        <f t="shared" si="48"/>
        <v>16682880</v>
      </c>
      <c r="N1333" s="12">
        <f t="shared" si="48"/>
        <v>14994112</v>
      </c>
      <c r="O1333" s="93">
        <v>25024320</v>
      </c>
      <c r="P1333" s="32">
        <v>0.2</v>
      </c>
      <c r="S1333" s="32"/>
      <c r="U1333" s="3"/>
      <c r="V1333" s="3"/>
      <c r="W1333" s="3"/>
      <c r="X1333" s="3"/>
    </row>
    <row r="1334" spans="1:24" s="2" customFormat="1" ht="24" hidden="1" customHeight="1" x14ac:dyDescent="0.2">
      <c r="A1334" s="13">
        <v>1304</v>
      </c>
      <c r="B1334" s="14" t="s">
        <v>1529</v>
      </c>
      <c r="C1334" s="14" t="s">
        <v>1562</v>
      </c>
      <c r="D1334" s="14" t="s">
        <v>1563</v>
      </c>
      <c r="E1334" s="15">
        <v>731820810040002</v>
      </c>
      <c r="F1334" s="13">
        <v>111</v>
      </c>
      <c r="G1334" s="13">
        <v>357</v>
      </c>
      <c r="H1334" s="13">
        <v>468</v>
      </c>
      <c r="I1334" s="11">
        <v>95168320</v>
      </c>
      <c r="J1334" s="11">
        <v>86188773.333333328</v>
      </c>
      <c r="K1334" s="11">
        <v>95168320</v>
      </c>
      <c r="L1334" s="11">
        <v>86188773.333333328</v>
      </c>
      <c r="M1334" s="11">
        <f t="shared" si="48"/>
        <v>76134656</v>
      </c>
      <c r="N1334" s="11">
        <f t="shared" si="48"/>
        <v>68951018.666666672</v>
      </c>
      <c r="O1334" s="93">
        <v>114201984</v>
      </c>
      <c r="P1334" s="32">
        <v>0.2</v>
      </c>
      <c r="S1334" s="32"/>
      <c r="U1334" s="3"/>
      <c r="V1334" s="3"/>
      <c r="W1334" s="3"/>
      <c r="X1334" s="3"/>
    </row>
    <row r="1335" spans="1:24" s="2" customFormat="1" ht="24" hidden="1" customHeight="1" x14ac:dyDescent="0.2">
      <c r="A1335" s="8">
        <v>1305</v>
      </c>
      <c r="B1335" s="9" t="s">
        <v>1529</v>
      </c>
      <c r="C1335" s="9" t="s">
        <v>1562</v>
      </c>
      <c r="D1335" s="9" t="s">
        <v>1564</v>
      </c>
      <c r="E1335" s="10">
        <v>731820810160001</v>
      </c>
      <c r="F1335" s="8">
        <v>38</v>
      </c>
      <c r="G1335" s="8">
        <v>53</v>
      </c>
      <c r="H1335" s="8">
        <v>91</v>
      </c>
      <c r="I1335" s="11">
        <v>18785760</v>
      </c>
      <c r="J1335" s="11">
        <v>17038800</v>
      </c>
      <c r="K1335" s="12">
        <v>18785760</v>
      </c>
      <c r="L1335" s="12">
        <v>17038800</v>
      </c>
      <c r="M1335" s="12">
        <f t="shared" si="48"/>
        <v>15028608</v>
      </c>
      <c r="N1335" s="12">
        <f t="shared" si="48"/>
        <v>13631040</v>
      </c>
      <c r="O1335" s="93">
        <v>22542912</v>
      </c>
      <c r="P1335" s="32">
        <v>0.2</v>
      </c>
      <c r="S1335" s="32"/>
      <c r="U1335" s="3"/>
      <c r="V1335" s="3"/>
      <c r="W1335" s="3"/>
      <c r="X1335" s="3"/>
    </row>
    <row r="1336" spans="1:24" s="2" customFormat="1" ht="24" hidden="1" customHeight="1" x14ac:dyDescent="0.2">
      <c r="A1336" s="13">
        <v>1306</v>
      </c>
      <c r="B1336" s="14" t="s">
        <v>1529</v>
      </c>
      <c r="C1336" s="14" t="s">
        <v>1562</v>
      </c>
      <c r="D1336" s="14" t="s">
        <v>1565</v>
      </c>
      <c r="E1336" s="15">
        <v>731820810190002</v>
      </c>
      <c r="F1336" s="13">
        <v>53</v>
      </c>
      <c r="G1336" s="13">
        <v>187</v>
      </c>
      <c r="H1336" s="13">
        <v>240</v>
      </c>
      <c r="I1336" s="11">
        <v>48992320</v>
      </c>
      <c r="J1336" s="11">
        <v>44386853.333333336</v>
      </c>
      <c r="K1336" s="11">
        <v>48992320</v>
      </c>
      <c r="L1336" s="11">
        <v>44386853.333333336</v>
      </c>
      <c r="M1336" s="11">
        <f t="shared" si="48"/>
        <v>39193856</v>
      </c>
      <c r="N1336" s="11">
        <f t="shared" si="48"/>
        <v>35509482.666666672</v>
      </c>
      <c r="O1336" s="93">
        <v>58790784</v>
      </c>
      <c r="P1336" s="32">
        <v>0.2</v>
      </c>
      <c r="S1336" s="32"/>
      <c r="U1336" s="3"/>
      <c r="V1336" s="3"/>
      <c r="W1336" s="3"/>
      <c r="X1336" s="3"/>
    </row>
    <row r="1337" spans="1:24" s="2" customFormat="1" ht="24" hidden="1" customHeight="1" x14ac:dyDescent="0.2">
      <c r="A1337" s="8">
        <v>1307</v>
      </c>
      <c r="B1337" s="9" t="s">
        <v>1529</v>
      </c>
      <c r="C1337" s="9" t="s">
        <v>1562</v>
      </c>
      <c r="D1337" s="9" t="s">
        <v>1566</v>
      </c>
      <c r="E1337" s="10">
        <v>731820810370001</v>
      </c>
      <c r="F1337" s="8">
        <v>14</v>
      </c>
      <c r="G1337" s="8">
        <v>103</v>
      </c>
      <c r="H1337" s="8">
        <v>117</v>
      </c>
      <c r="I1337" s="11">
        <v>24131040</v>
      </c>
      <c r="J1337" s="11">
        <v>21877360</v>
      </c>
      <c r="K1337" s="12">
        <v>24131040</v>
      </c>
      <c r="L1337" s="12">
        <v>21877360</v>
      </c>
      <c r="M1337" s="12">
        <f t="shared" si="48"/>
        <v>19304832</v>
      </c>
      <c r="N1337" s="12">
        <f t="shared" si="48"/>
        <v>17501888</v>
      </c>
      <c r="O1337" s="93">
        <v>28957248</v>
      </c>
      <c r="P1337" s="32">
        <v>0.2</v>
      </c>
      <c r="S1337" s="32"/>
      <c r="U1337" s="3"/>
      <c r="V1337" s="3"/>
      <c r="W1337" s="3"/>
      <c r="X1337" s="3"/>
    </row>
    <row r="1338" spans="1:24" s="2" customFormat="1" ht="24" hidden="1" customHeight="1" x14ac:dyDescent="0.2">
      <c r="A1338" s="13">
        <v>1308</v>
      </c>
      <c r="B1338" s="14" t="s">
        <v>1529</v>
      </c>
      <c r="C1338" s="14" t="s">
        <v>1562</v>
      </c>
      <c r="D1338" s="14" t="s">
        <v>1567</v>
      </c>
      <c r="E1338" s="15">
        <v>731820810150001</v>
      </c>
      <c r="F1338" s="13">
        <v>21</v>
      </c>
      <c r="G1338" s="13">
        <v>90</v>
      </c>
      <c r="H1338" s="13">
        <v>111</v>
      </c>
      <c r="I1338" s="11">
        <v>26016960</v>
      </c>
      <c r="J1338" s="11">
        <v>22952560</v>
      </c>
      <c r="K1338" s="11">
        <v>26016960</v>
      </c>
      <c r="L1338" s="11">
        <v>22952560</v>
      </c>
      <c r="M1338" s="11">
        <f t="shared" si="48"/>
        <v>20813568</v>
      </c>
      <c r="N1338" s="11">
        <f t="shared" si="48"/>
        <v>18362048</v>
      </c>
      <c r="O1338" s="93">
        <v>31220352</v>
      </c>
      <c r="P1338" s="32">
        <v>0.2</v>
      </c>
      <c r="S1338" s="32"/>
      <c r="U1338" s="3"/>
      <c r="V1338" s="3"/>
      <c r="W1338" s="3"/>
      <c r="X1338" s="3"/>
    </row>
    <row r="1339" spans="1:24" s="2" customFormat="1" ht="24" hidden="1" customHeight="1" x14ac:dyDescent="0.2">
      <c r="A1339" s="8">
        <v>1309</v>
      </c>
      <c r="B1339" s="9" t="s">
        <v>1529</v>
      </c>
      <c r="C1339" s="9" t="s">
        <v>1562</v>
      </c>
      <c r="D1339" s="9" t="s">
        <v>1568</v>
      </c>
      <c r="E1339" s="10" t="s">
        <v>1569</v>
      </c>
      <c r="F1339" s="8">
        <v>18</v>
      </c>
      <c r="G1339" s="8">
        <v>57</v>
      </c>
      <c r="H1339" s="8">
        <v>75</v>
      </c>
      <c r="I1339" s="11">
        <v>17446378.666666668</v>
      </c>
      <c r="J1339" s="11">
        <v>15978805.333333334</v>
      </c>
      <c r="K1339" s="12">
        <v>17446378.666666668</v>
      </c>
      <c r="L1339" s="12">
        <v>15978805.333333334</v>
      </c>
      <c r="M1339" s="12">
        <f t="shared" si="48"/>
        <v>13957102.933333335</v>
      </c>
      <c r="N1339" s="12">
        <f t="shared" si="48"/>
        <v>12783044.266666668</v>
      </c>
      <c r="O1339" s="93">
        <v>20935654.400000002</v>
      </c>
      <c r="P1339" s="32">
        <v>0.2</v>
      </c>
      <c r="S1339" s="32"/>
      <c r="U1339" s="3"/>
      <c r="V1339" s="3"/>
      <c r="W1339" s="3"/>
      <c r="X1339" s="3"/>
    </row>
    <row r="1340" spans="1:24" s="2" customFormat="1" ht="24" hidden="1" customHeight="1" x14ac:dyDescent="0.2">
      <c r="A1340" s="13">
        <v>1310</v>
      </c>
      <c r="B1340" s="14" t="s">
        <v>1529</v>
      </c>
      <c r="C1340" s="14" t="s">
        <v>1562</v>
      </c>
      <c r="D1340" s="14" t="s">
        <v>1570</v>
      </c>
      <c r="E1340" s="15">
        <v>731820810020002</v>
      </c>
      <c r="F1340" s="13">
        <v>45</v>
      </c>
      <c r="G1340" s="13">
        <v>135</v>
      </c>
      <c r="H1340" s="13">
        <v>180</v>
      </c>
      <c r="I1340" s="11">
        <v>37079200</v>
      </c>
      <c r="J1340" s="11">
        <v>33563733.333333336</v>
      </c>
      <c r="K1340" s="11">
        <v>37079200</v>
      </c>
      <c r="L1340" s="11">
        <v>33563733.333333336</v>
      </c>
      <c r="M1340" s="11">
        <f t="shared" si="48"/>
        <v>29663360</v>
      </c>
      <c r="N1340" s="11">
        <f t="shared" si="48"/>
        <v>26850986.666666672</v>
      </c>
      <c r="O1340" s="93">
        <v>44495040</v>
      </c>
      <c r="P1340" s="32">
        <v>0.2</v>
      </c>
      <c r="S1340" s="32"/>
      <c r="U1340" s="3"/>
      <c r="V1340" s="3"/>
      <c r="W1340" s="3"/>
      <c r="X1340" s="3"/>
    </row>
    <row r="1341" spans="1:24" s="2" customFormat="1" ht="24" hidden="1" customHeight="1" x14ac:dyDescent="0.2">
      <c r="A1341" s="8">
        <v>1311</v>
      </c>
      <c r="B1341" s="9" t="s">
        <v>1529</v>
      </c>
      <c r="C1341" s="9" t="s">
        <v>1562</v>
      </c>
      <c r="D1341" s="9" t="s">
        <v>1571</v>
      </c>
      <c r="E1341" s="10" t="s">
        <v>1572</v>
      </c>
      <c r="F1341" s="8">
        <v>48</v>
      </c>
      <c r="G1341" s="8">
        <v>83</v>
      </c>
      <c r="H1341" s="8">
        <v>131</v>
      </c>
      <c r="I1341" s="11">
        <v>30167760</v>
      </c>
      <c r="J1341" s="11">
        <v>26293960</v>
      </c>
      <c r="K1341" s="12">
        <v>30167760</v>
      </c>
      <c r="L1341" s="12">
        <v>26293960</v>
      </c>
      <c r="M1341" s="12">
        <f t="shared" si="48"/>
        <v>24134208</v>
      </c>
      <c r="N1341" s="12">
        <f t="shared" si="48"/>
        <v>21035168</v>
      </c>
      <c r="O1341" s="93">
        <v>36201312</v>
      </c>
      <c r="P1341" s="32">
        <v>0.2</v>
      </c>
      <c r="S1341" s="32"/>
      <c r="U1341" s="3"/>
      <c r="V1341" s="3"/>
      <c r="W1341" s="3"/>
      <c r="X1341" s="3"/>
    </row>
    <row r="1342" spans="1:24" s="2" customFormat="1" ht="24" hidden="1" customHeight="1" x14ac:dyDescent="0.2">
      <c r="A1342" s="13">
        <v>1312</v>
      </c>
      <c r="B1342" s="14" t="s">
        <v>1529</v>
      </c>
      <c r="C1342" s="14" t="s">
        <v>1562</v>
      </c>
      <c r="D1342" s="14" t="s">
        <v>1573</v>
      </c>
      <c r="E1342" s="15">
        <v>731820810410001</v>
      </c>
      <c r="F1342" s="13">
        <v>40</v>
      </c>
      <c r="G1342" s="13">
        <v>139</v>
      </c>
      <c r="H1342" s="13">
        <v>179</v>
      </c>
      <c r="I1342" s="11">
        <v>41685840</v>
      </c>
      <c r="J1342" s="11">
        <v>36512280</v>
      </c>
      <c r="K1342" s="11">
        <v>41685840</v>
      </c>
      <c r="L1342" s="11">
        <v>36512280</v>
      </c>
      <c r="M1342" s="11">
        <f t="shared" si="48"/>
        <v>33348672</v>
      </c>
      <c r="N1342" s="11">
        <f t="shared" si="48"/>
        <v>29209824</v>
      </c>
      <c r="O1342" s="93">
        <v>50023008</v>
      </c>
      <c r="P1342" s="32">
        <v>0.2</v>
      </c>
      <c r="S1342" s="32"/>
      <c r="U1342" s="3"/>
      <c r="V1342" s="3"/>
      <c r="W1342" s="3"/>
      <c r="X1342" s="3"/>
    </row>
    <row r="1343" spans="1:24" s="2" customFormat="1" ht="24" hidden="1" customHeight="1" x14ac:dyDescent="0.2">
      <c r="A1343" s="8">
        <v>1313</v>
      </c>
      <c r="B1343" s="9" t="s">
        <v>1529</v>
      </c>
      <c r="C1343" s="9" t="s">
        <v>1562</v>
      </c>
      <c r="D1343" s="9" t="s">
        <v>1574</v>
      </c>
      <c r="E1343" s="10">
        <v>731820810030002</v>
      </c>
      <c r="F1343" s="8">
        <v>74</v>
      </c>
      <c r="G1343" s="8">
        <v>186</v>
      </c>
      <c r="H1343" s="8">
        <v>260</v>
      </c>
      <c r="I1343" s="11">
        <v>52765280</v>
      </c>
      <c r="J1343" s="11">
        <v>47808426.666666664</v>
      </c>
      <c r="K1343" s="12">
        <v>52765280</v>
      </c>
      <c r="L1343" s="12">
        <v>47808426.666666664</v>
      </c>
      <c r="M1343" s="12">
        <f t="shared" si="48"/>
        <v>42212224</v>
      </c>
      <c r="N1343" s="12">
        <f t="shared" si="48"/>
        <v>38246741.333333336</v>
      </c>
      <c r="O1343" s="93">
        <v>63318336</v>
      </c>
      <c r="P1343" s="32">
        <v>0.2</v>
      </c>
      <c r="S1343" s="32"/>
      <c r="U1343" s="3"/>
      <c r="V1343" s="3"/>
      <c r="W1343" s="3"/>
      <c r="X1343" s="3"/>
    </row>
    <row r="1344" spans="1:24" s="2" customFormat="1" ht="24" hidden="1" customHeight="1" x14ac:dyDescent="0.2">
      <c r="A1344" s="13">
        <v>1314</v>
      </c>
      <c r="B1344" s="14" t="s">
        <v>1529</v>
      </c>
      <c r="C1344" s="14" t="s">
        <v>1562</v>
      </c>
      <c r="D1344" s="14" t="s">
        <v>1575</v>
      </c>
      <c r="E1344" s="15">
        <v>731820810260001</v>
      </c>
      <c r="F1344" s="13">
        <v>19</v>
      </c>
      <c r="G1344" s="13">
        <v>169</v>
      </c>
      <c r="H1344" s="13">
        <v>188</v>
      </c>
      <c r="I1344" s="11">
        <v>38772480</v>
      </c>
      <c r="J1344" s="11">
        <v>35056800</v>
      </c>
      <c r="K1344" s="11">
        <v>38772480</v>
      </c>
      <c r="L1344" s="11">
        <v>35056800</v>
      </c>
      <c r="M1344" s="11">
        <f t="shared" si="48"/>
        <v>31017984</v>
      </c>
      <c r="N1344" s="11">
        <f t="shared" si="48"/>
        <v>28045440</v>
      </c>
      <c r="O1344" s="93">
        <v>46526976</v>
      </c>
      <c r="P1344" s="32">
        <v>0.2</v>
      </c>
      <c r="S1344" s="32"/>
      <c r="U1344" s="3"/>
      <c r="V1344" s="3"/>
      <c r="W1344" s="3"/>
      <c r="X1344" s="3"/>
    </row>
    <row r="1345" spans="1:24" s="2" customFormat="1" ht="24" hidden="1" customHeight="1" x14ac:dyDescent="0.2">
      <c r="A1345" s="8">
        <v>1315</v>
      </c>
      <c r="B1345" s="9" t="s">
        <v>1529</v>
      </c>
      <c r="C1345" s="9" t="s">
        <v>1562</v>
      </c>
      <c r="D1345" s="9" t="s">
        <v>1576</v>
      </c>
      <c r="E1345" s="10">
        <v>731820810250001</v>
      </c>
      <c r="F1345" s="8">
        <v>17</v>
      </c>
      <c r="G1345" s="8">
        <v>127</v>
      </c>
      <c r="H1345" s="8">
        <v>144</v>
      </c>
      <c r="I1345" s="11">
        <v>30090400</v>
      </c>
      <c r="J1345" s="11">
        <v>27198213.333333332</v>
      </c>
      <c r="K1345" s="12">
        <v>30090400</v>
      </c>
      <c r="L1345" s="12">
        <v>27198213.333333332</v>
      </c>
      <c r="M1345" s="12">
        <f t="shared" si="48"/>
        <v>24072320</v>
      </c>
      <c r="N1345" s="12">
        <f t="shared" si="48"/>
        <v>21758570.666666668</v>
      </c>
      <c r="O1345" s="93">
        <v>36108480</v>
      </c>
      <c r="P1345" s="32">
        <v>0.2</v>
      </c>
      <c r="S1345" s="32"/>
      <c r="U1345" s="3"/>
      <c r="V1345" s="3"/>
      <c r="W1345" s="3"/>
      <c r="X1345" s="3"/>
    </row>
    <row r="1346" spans="1:24" s="2" customFormat="1" ht="24" hidden="1" customHeight="1" x14ac:dyDescent="0.2">
      <c r="A1346" s="13">
        <v>1316</v>
      </c>
      <c r="B1346" s="14" t="s">
        <v>1529</v>
      </c>
      <c r="C1346" s="14" t="s">
        <v>1562</v>
      </c>
      <c r="D1346" s="14" t="s">
        <v>1577</v>
      </c>
      <c r="E1346" s="15">
        <v>731820810070001</v>
      </c>
      <c r="F1346" s="13">
        <v>26</v>
      </c>
      <c r="G1346" s="13">
        <v>74</v>
      </c>
      <c r="H1346" s="13">
        <v>100</v>
      </c>
      <c r="I1346" s="11">
        <v>23269920</v>
      </c>
      <c r="J1346" s="11">
        <v>20354240</v>
      </c>
      <c r="K1346" s="11">
        <v>23269920</v>
      </c>
      <c r="L1346" s="11">
        <v>20354240</v>
      </c>
      <c r="M1346" s="11">
        <f t="shared" si="48"/>
        <v>18615936</v>
      </c>
      <c r="N1346" s="11">
        <f t="shared" si="48"/>
        <v>16283392</v>
      </c>
      <c r="O1346" s="93">
        <v>27923904</v>
      </c>
      <c r="P1346" s="32">
        <v>0.2</v>
      </c>
      <c r="S1346" s="32"/>
      <c r="U1346" s="3"/>
      <c r="V1346" s="3"/>
      <c r="W1346" s="3"/>
      <c r="X1346" s="3"/>
    </row>
    <row r="1347" spans="1:24" s="2" customFormat="1" ht="24" hidden="1" customHeight="1" x14ac:dyDescent="0.2">
      <c r="A1347" s="8">
        <v>1317</v>
      </c>
      <c r="B1347" s="9" t="s">
        <v>1529</v>
      </c>
      <c r="C1347" s="9" t="s">
        <v>1562</v>
      </c>
      <c r="D1347" s="9" t="s">
        <v>1578</v>
      </c>
      <c r="E1347" s="10" t="s">
        <v>1579</v>
      </c>
      <c r="F1347" s="8">
        <v>64</v>
      </c>
      <c r="G1347" s="8">
        <v>124</v>
      </c>
      <c r="H1347" s="8">
        <v>188</v>
      </c>
      <c r="I1347" s="11">
        <v>43963920</v>
      </c>
      <c r="J1347" s="11">
        <v>38328360</v>
      </c>
      <c r="K1347" s="12">
        <v>43963920</v>
      </c>
      <c r="L1347" s="12">
        <v>38328360</v>
      </c>
      <c r="M1347" s="12">
        <f t="shared" si="48"/>
        <v>35171136</v>
      </c>
      <c r="N1347" s="12">
        <f t="shared" si="48"/>
        <v>30662688</v>
      </c>
      <c r="O1347" s="93">
        <v>52756704</v>
      </c>
      <c r="P1347" s="32">
        <v>0.2</v>
      </c>
      <c r="S1347" s="32"/>
      <c r="U1347" s="3"/>
      <c r="V1347" s="3"/>
      <c r="W1347" s="3"/>
      <c r="X1347" s="3"/>
    </row>
    <row r="1348" spans="1:24" s="2" customFormat="1" ht="24" hidden="1" customHeight="1" x14ac:dyDescent="0.2">
      <c r="A1348" s="13">
        <v>1318</v>
      </c>
      <c r="B1348" s="14" t="s">
        <v>1529</v>
      </c>
      <c r="C1348" s="14" t="s">
        <v>1562</v>
      </c>
      <c r="D1348" s="14" t="s">
        <v>1580</v>
      </c>
      <c r="E1348" s="15" t="s">
        <v>1581</v>
      </c>
      <c r="F1348" s="13">
        <v>31</v>
      </c>
      <c r="G1348" s="13">
        <v>129</v>
      </c>
      <c r="H1348" s="13">
        <v>160</v>
      </c>
      <c r="I1348" s="11">
        <v>38426160</v>
      </c>
      <c r="J1348" s="11">
        <v>33559000</v>
      </c>
      <c r="K1348" s="11">
        <v>38426160</v>
      </c>
      <c r="L1348" s="11">
        <v>33559000</v>
      </c>
      <c r="M1348" s="11">
        <f t="shared" si="48"/>
        <v>30740928</v>
      </c>
      <c r="N1348" s="11">
        <f t="shared" si="48"/>
        <v>26847200</v>
      </c>
      <c r="O1348" s="93">
        <v>46111392</v>
      </c>
      <c r="P1348" s="32">
        <v>0.2</v>
      </c>
      <c r="S1348" s="32"/>
      <c r="U1348" s="3"/>
      <c r="V1348" s="3"/>
      <c r="W1348" s="3"/>
      <c r="X1348" s="3"/>
    </row>
    <row r="1349" spans="1:24" s="2" customFormat="1" ht="24" hidden="1" customHeight="1" x14ac:dyDescent="0.2">
      <c r="A1349" s="8">
        <v>1319</v>
      </c>
      <c r="B1349" s="9" t="s">
        <v>1529</v>
      </c>
      <c r="C1349" s="9" t="s">
        <v>1562</v>
      </c>
      <c r="D1349" s="9" t="s">
        <v>1582</v>
      </c>
      <c r="E1349" s="10" t="s">
        <v>1583</v>
      </c>
      <c r="F1349" s="8">
        <v>22</v>
      </c>
      <c r="G1349" s="8">
        <v>62</v>
      </c>
      <c r="H1349" s="8">
        <v>84</v>
      </c>
      <c r="I1349" s="11">
        <v>19805040</v>
      </c>
      <c r="J1349" s="11">
        <v>17161080</v>
      </c>
      <c r="K1349" s="12">
        <v>19805040</v>
      </c>
      <c r="L1349" s="12">
        <v>17161080</v>
      </c>
      <c r="M1349" s="12">
        <f t="shared" si="48"/>
        <v>15844032</v>
      </c>
      <c r="N1349" s="12">
        <f t="shared" si="48"/>
        <v>13728864</v>
      </c>
      <c r="O1349" s="93">
        <v>23766048</v>
      </c>
      <c r="P1349" s="32">
        <v>0.2</v>
      </c>
      <c r="S1349" s="32"/>
      <c r="U1349" s="3"/>
      <c r="V1349" s="3"/>
      <c r="W1349" s="3"/>
      <c r="X1349" s="3"/>
    </row>
    <row r="1350" spans="1:24" s="2" customFormat="1" ht="24" hidden="1" customHeight="1" x14ac:dyDescent="0.2">
      <c r="A1350" s="13">
        <v>1320</v>
      </c>
      <c r="B1350" s="14" t="s">
        <v>1529</v>
      </c>
      <c r="C1350" s="14" t="s">
        <v>1562</v>
      </c>
      <c r="D1350" s="14" t="s">
        <v>1584</v>
      </c>
      <c r="E1350" s="15" t="s">
        <v>1585</v>
      </c>
      <c r="F1350" s="13">
        <v>20</v>
      </c>
      <c r="G1350" s="13">
        <v>60</v>
      </c>
      <c r="H1350" s="13">
        <v>80</v>
      </c>
      <c r="I1350" s="11">
        <v>18911040</v>
      </c>
      <c r="J1350" s="11">
        <v>16353920</v>
      </c>
      <c r="K1350" s="11">
        <v>18911040</v>
      </c>
      <c r="L1350" s="11">
        <v>16353920</v>
      </c>
      <c r="M1350" s="11">
        <f t="shared" si="48"/>
        <v>15128832</v>
      </c>
      <c r="N1350" s="11">
        <f t="shared" si="48"/>
        <v>13083136</v>
      </c>
      <c r="O1350" s="93">
        <v>22693248</v>
      </c>
      <c r="P1350" s="32">
        <v>0.2</v>
      </c>
      <c r="S1350" s="32"/>
      <c r="U1350" s="3"/>
      <c r="V1350" s="3"/>
      <c r="W1350" s="3"/>
      <c r="X1350" s="3"/>
    </row>
    <row r="1351" spans="1:24" s="2" customFormat="1" ht="24" hidden="1" customHeight="1" x14ac:dyDescent="0.2">
      <c r="A1351" s="8">
        <v>1321</v>
      </c>
      <c r="B1351" s="9" t="s">
        <v>1529</v>
      </c>
      <c r="C1351" s="9" t="s">
        <v>1562</v>
      </c>
      <c r="D1351" s="9" t="s">
        <v>1586</v>
      </c>
      <c r="E1351" s="10" t="s">
        <v>1587</v>
      </c>
      <c r="F1351" s="8">
        <v>20</v>
      </c>
      <c r="G1351" s="8">
        <v>56</v>
      </c>
      <c r="H1351" s="8">
        <v>76</v>
      </c>
      <c r="I1351" s="11">
        <v>18005040</v>
      </c>
      <c r="J1351" s="11">
        <v>15677880</v>
      </c>
      <c r="K1351" s="12">
        <v>18005040</v>
      </c>
      <c r="L1351" s="12">
        <v>15677880</v>
      </c>
      <c r="M1351" s="12">
        <f t="shared" si="48"/>
        <v>14404032</v>
      </c>
      <c r="N1351" s="12">
        <f t="shared" si="48"/>
        <v>12542304</v>
      </c>
      <c r="O1351" s="93">
        <v>21606048</v>
      </c>
      <c r="P1351" s="32">
        <v>0.2</v>
      </c>
      <c r="S1351" s="32"/>
      <c r="U1351" s="3"/>
      <c r="V1351" s="3"/>
      <c r="W1351" s="3"/>
      <c r="X1351" s="3"/>
    </row>
    <row r="1352" spans="1:24" s="2" customFormat="1" ht="24" hidden="1" customHeight="1" x14ac:dyDescent="0.2">
      <c r="A1352" s="13">
        <v>1322</v>
      </c>
      <c r="B1352" s="14" t="s">
        <v>1529</v>
      </c>
      <c r="C1352" s="14" t="s">
        <v>1562</v>
      </c>
      <c r="D1352" s="14" t="s">
        <v>1588</v>
      </c>
      <c r="E1352" s="15">
        <v>731820810040121</v>
      </c>
      <c r="F1352" s="13">
        <v>20</v>
      </c>
      <c r="G1352" s="13">
        <v>80</v>
      </c>
      <c r="H1352" s="13">
        <v>100</v>
      </c>
      <c r="I1352" s="11">
        <v>20512480</v>
      </c>
      <c r="J1352" s="11">
        <v>18508933.333333332</v>
      </c>
      <c r="K1352" s="11">
        <v>20512480</v>
      </c>
      <c r="L1352" s="11">
        <v>18508933.333333332</v>
      </c>
      <c r="M1352" s="11">
        <f t="shared" si="48"/>
        <v>16409984</v>
      </c>
      <c r="N1352" s="11">
        <f t="shared" si="48"/>
        <v>14807146.666666666</v>
      </c>
      <c r="O1352" s="93">
        <v>24614976</v>
      </c>
      <c r="P1352" s="32">
        <v>0.2</v>
      </c>
      <c r="S1352" s="32"/>
      <c r="U1352" s="3"/>
      <c r="V1352" s="3"/>
      <c r="W1352" s="3"/>
      <c r="X1352" s="3"/>
    </row>
    <row r="1353" spans="1:24" s="2" customFormat="1" ht="24" hidden="1" customHeight="1" x14ac:dyDescent="0.2">
      <c r="A1353" s="8">
        <v>1323</v>
      </c>
      <c r="B1353" s="9" t="s">
        <v>1529</v>
      </c>
      <c r="C1353" s="9" t="s">
        <v>1562</v>
      </c>
      <c r="D1353" s="9" t="s">
        <v>1589</v>
      </c>
      <c r="E1353" s="10">
        <v>753120810180001</v>
      </c>
      <c r="F1353" s="8">
        <v>90</v>
      </c>
      <c r="G1353" s="8">
        <v>170</v>
      </c>
      <c r="H1353" s="8">
        <v>260</v>
      </c>
      <c r="I1353" s="11">
        <v>59712720</v>
      </c>
      <c r="J1353" s="11">
        <v>52383080</v>
      </c>
      <c r="K1353" s="12">
        <v>59712720</v>
      </c>
      <c r="L1353" s="12">
        <v>52383080</v>
      </c>
      <c r="M1353" s="12">
        <f t="shared" si="48"/>
        <v>47770176</v>
      </c>
      <c r="N1353" s="12">
        <f t="shared" si="48"/>
        <v>41906464</v>
      </c>
      <c r="O1353" s="93">
        <v>71655264</v>
      </c>
      <c r="P1353" s="32">
        <v>0.2</v>
      </c>
      <c r="S1353" s="32"/>
      <c r="U1353" s="3"/>
      <c r="V1353" s="3"/>
      <c r="W1353" s="3"/>
      <c r="X1353" s="3"/>
    </row>
    <row r="1354" spans="1:24" s="2" customFormat="1" ht="24" hidden="1" customHeight="1" x14ac:dyDescent="0.2">
      <c r="A1354" s="13">
        <v>1324</v>
      </c>
      <c r="B1354" s="14" t="s">
        <v>1529</v>
      </c>
      <c r="C1354" s="14" t="s">
        <v>1562</v>
      </c>
      <c r="D1354" s="14" t="s">
        <v>1590</v>
      </c>
      <c r="E1354" s="15">
        <v>753120810040001</v>
      </c>
      <c r="F1354" s="13">
        <v>61</v>
      </c>
      <c r="G1354" s="13">
        <v>149</v>
      </c>
      <c r="H1354" s="13">
        <v>210</v>
      </c>
      <c r="I1354" s="11">
        <v>42403040</v>
      </c>
      <c r="J1354" s="11">
        <v>38301146.666666664</v>
      </c>
      <c r="K1354" s="11">
        <v>42403040</v>
      </c>
      <c r="L1354" s="11">
        <v>38301146.666666664</v>
      </c>
      <c r="M1354" s="11">
        <f t="shared" si="48"/>
        <v>33922432</v>
      </c>
      <c r="N1354" s="11">
        <f t="shared" si="48"/>
        <v>30640917.333333332</v>
      </c>
      <c r="O1354" s="93">
        <v>50883648</v>
      </c>
      <c r="P1354" s="32">
        <v>0.2</v>
      </c>
      <c r="S1354" s="32"/>
      <c r="U1354" s="3"/>
      <c r="V1354" s="3"/>
      <c r="W1354" s="3"/>
      <c r="X1354" s="3"/>
    </row>
    <row r="1355" spans="1:24" s="2" customFormat="1" ht="24" hidden="1" customHeight="1" x14ac:dyDescent="0.2">
      <c r="A1355" s="8">
        <v>1325</v>
      </c>
      <c r="B1355" s="9" t="s">
        <v>1529</v>
      </c>
      <c r="C1355" s="9" t="s">
        <v>1562</v>
      </c>
      <c r="D1355" s="9" t="s">
        <v>1591</v>
      </c>
      <c r="E1355" s="10">
        <v>753120810060001</v>
      </c>
      <c r="F1355" s="8">
        <v>63</v>
      </c>
      <c r="G1355" s="8">
        <v>187</v>
      </c>
      <c r="H1355" s="8">
        <v>250</v>
      </c>
      <c r="I1355" s="11">
        <v>50505440</v>
      </c>
      <c r="J1355" s="11">
        <v>45639946.666666664</v>
      </c>
      <c r="K1355" s="12">
        <v>50505440</v>
      </c>
      <c r="L1355" s="12">
        <v>45639946.666666664</v>
      </c>
      <c r="M1355" s="12">
        <f t="shared" si="48"/>
        <v>40404352</v>
      </c>
      <c r="N1355" s="12">
        <f t="shared" si="48"/>
        <v>36511957.333333336</v>
      </c>
      <c r="O1355" s="93">
        <v>60606528</v>
      </c>
      <c r="P1355" s="32">
        <v>0.2</v>
      </c>
      <c r="S1355" s="32"/>
      <c r="U1355" s="3"/>
      <c r="V1355" s="3"/>
      <c r="W1355" s="3"/>
      <c r="X1355" s="3"/>
    </row>
    <row r="1356" spans="1:24" s="2" customFormat="1" ht="24" hidden="1" customHeight="1" x14ac:dyDescent="0.2">
      <c r="A1356" s="13">
        <v>1326</v>
      </c>
      <c r="B1356" s="14" t="s">
        <v>1529</v>
      </c>
      <c r="C1356" s="14" t="s">
        <v>1562</v>
      </c>
      <c r="D1356" s="14" t="s">
        <v>1592</v>
      </c>
      <c r="E1356" s="15">
        <v>753120810100001</v>
      </c>
      <c r="F1356" s="13">
        <v>41</v>
      </c>
      <c r="G1356" s="13">
        <v>104</v>
      </c>
      <c r="H1356" s="13">
        <v>145</v>
      </c>
      <c r="I1356" s="11">
        <v>29371840</v>
      </c>
      <c r="J1356" s="11">
        <v>26667093.333333332</v>
      </c>
      <c r="K1356" s="11">
        <v>29371840</v>
      </c>
      <c r="L1356" s="11">
        <v>26667093.333333332</v>
      </c>
      <c r="M1356" s="11">
        <f t="shared" si="48"/>
        <v>23497472</v>
      </c>
      <c r="N1356" s="11">
        <f t="shared" si="48"/>
        <v>21333674.666666668</v>
      </c>
      <c r="O1356" s="93">
        <v>35246208</v>
      </c>
      <c r="P1356" s="32">
        <v>0.2</v>
      </c>
      <c r="S1356" s="32"/>
      <c r="U1356" s="3"/>
      <c r="V1356" s="3"/>
      <c r="W1356" s="3"/>
      <c r="X1356" s="3"/>
    </row>
    <row r="1357" spans="1:24" s="2" customFormat="1" ht="24" hidden="1" customHeight="1" x14ac:dyDescent="0.2">
      <c r="A1357" s="8">
        <v>1327</v>
      </c>
      <c r="B1357" s="9" t="s">
        <v>1529</v>
      </c>
      <c r="C1357" s="9" t="s">
        <v>1562</v>
      </c>
      <c r="D1357" s="9" t="s">
        <v>1593</v>
      </c>
      <c r="E1357" s="10">
        <v>753120810070001</v>
      </c>
      <c r="F1357" s="8">
        <v>72</v>
      </c>
      <c r="G1357" s="8">
        <v>303</v>
      </c>
      <c r="H1357" s="8">
        <v>375</v>
      </c>
      <c r="I1357" s="11">
        <v>76711840</v>
      </c>
      <c r="J1357" s="11">
        <v>69387573.333333328</v>
      </c>
      <c r="K1357" s="12">
        <v>76711840</v>
      </c>
      <c r="L1357" s="12">
        <v>69387573.333333328</v>
      </c>
      <c r="M1357" s="12">
        <f t="shared" si="48"/>
        <v>61369472</v>
      </c>
      <c r="N1357" s="12">
        <f t="shared" si="48"/>
        <v>55510058.666666664</v>
      </c>
      <c r="O1357" s="93">
        <v>92054208</v>
      </c>
      <c r="P1357" s="32">
        <v>0.2</v>
      </c>
      <c r="S1357" s="32"/>
      <c r="U1357" s="3"/>
      <c r="V1357" s="3"/>
      <c r="W1357" s="3"/>
      <c r="X1357" s="3"/>
    </row>
    <row r="1358" spans="1:24" s="2" customFormat="1" ht="24" hidden="1" customHeight="1" x14ac:dyDescent="0.2">
      <c r="A1358" s="13">
        <v>1328</v>
      </c>
      <c r="B1358" s="14" t="s">
        <v>1529</v>
      </c>
      <c r="C1358" s="14" t="s">
        <v>1562</v>
      </c>
      <c r="D1358" s="14" t="s">
        <v>1594</v>
      </c>
      <c r="E1358" s="15">
        <v>753120810150001</v>
      </c>
      <c r="F1358" s="13">
        <v>61</v>
      </c>
      <c r="G1358" s="13">
        <v>149</v>
      </c>
      <c r="H1358" s="13">
        <v>210</v>
      </c>
      <c r="I1358" s="11">
        <v>48871920</v>
      </c>
      <c r="J1358" s="11">
        <v>42719080</v>
      </c>
      <c r="K1358" s="11">
        <v>48871920</v>
      </c>
      <c r="L1358" s="11">
        <v>42719080</v>
      </c>
      <c r="M1358" s="11">
        <f t="shared" si="48"/>
        <v>39097536</v>
      </c>
      <c r="N1358" s="11">
        <f t="shared" si="48"/>
        <v>34175264</v>
      </c>
      <c r="O1358" s="93">
        <v>58646304</v>
      </c>
      <c r="P1358" s="32">
        <v>0.2</v>
      </c>
      <c r="S1358" s="32"/>
      <c r="U1358" s="3"/>
      <c r="V1358" s="3"/>
      <c r="W1358" s="3"/>
      <c r="X1358" s="3"/>
    </row>
    <row r="1359" spans="1:24" s="2" customFormat="1" ht="24" hidden="1" customHeight="1" x14ac:dyDescent="0.2">
      <c r="A1359" s="8">
        <v>1329</v>
      </c>
      <c r="B1359" s="9" t="s">
        <v>1529</v>
      </c>
      <c r="C1359" s="9" t="s">
        <v>1562</v>
      </c>
      <c r="D1359" s="9" t="s">
        <v>1595</v>
      </c>
      <c r="E1359" s="10">
        <v>753120810110001</v>
      </c>
      <c r="F1359" s="8">
        <v>81</v>
      </c>
      <c r="G1359" s="8">
        <v>159</v>
      </c>
      <c r="H1359" s="8">
        <v>240</v>
      </c>
      <c r="I1359" s="11">
        <v>48988320</v>
      </c>
      <c r="J1359" s="11">
        <v>44438400</v>
      </c>
      <c r="K1359" s="12">
        <v>48988320</v>
      </c>
      <c r="L1359" s="12">
        <v>44438400</v>
      </c>
      <c r="M1359" s="12">
        <f t="shared" si="48"/>
        <v>39190656</v>
      </c>
      <c r="N1359" s="12">
        <f t="shared" si="48"/>
        <v>35550720</v>
      </c>
      <c r="O1359" s="93">
        <v>58785984</v>
      </c>
      <c r="P1359" s="32">
        <v>0.2</v>
      </c>
      <c r="S1359" s="32"/>
      <c r="U1359" s="3"/>
      <c r="V1359" s="3"/>
      <c r="W1359" s="3"/>
      <c r="X1359" s="3"/>
    </row>
    <row r="1360" spans="1:24" s="2" customFormat="1" ht="24" hidden="1" customHeight="1" x14ac:dyDescent="0.2">
      <c r="A1360" s="13">
        <v>1330</v>
      </c>
      <c r="B1360" s="14" t="s">
        <v>1529</v>
      </c>
      <c r="C1360" s="14" t="s">
        <v>1562</v>
      </c>
      <c r="D1360" s="14" t="s">
        <v>1596</v>
      </c>
      <c r="E1360" s="15">
        <v>753120810130001</v>
      </c>
      <c r="F1360" s="13">
        <v>117</v>
      </c>
      <c r="G1360" s="13">
        <v>183</v>
      </c>
      <c r="H1360" s="13">
        <v>300</v>
      </c>
      <c r="I1360" s="11">
        <v>61420160</v>
      </c>
      <c r="J1360" s="11">
        <v>55829066.666666664</v>
      </c>
      <c r="K1360" s="11">
        <v>61420160</v>
      </c>
      <c r="L1360" s="11">
        <v>55829066.666666664</v>
      </c>
      <c r="M1360" s="11">
        <f t="shared" si="48"/>
        <v>49136128</v>
      </c>
      <c r="N1360" s="11">
        <f t="shared" si="48"/>
        <v>44663253.333333336</v>
      </c>
      <c r="O1360" s="93">
        <v>73704192</v>
      </c>
      <c r="P1360" s="32">
        <v>0.2</v>
      </c>
      <c r="S1360" s="32"/>
      <c r="U1360" s="3"/>
      <c r="V1360" s="3"/>
      <c r="W1360" s="3"/>
      <c r="X1360" s="3"/>
    </row>
    <row r="1361" spans="1:24" s="2" customFormat="1" ht="24" hidden="1" customHeight="1" x14ac:dyDescent="0.2">
      <c r="A1361" s="8">
        <v>1331</v>
      </c>
      <c r="B1361" s="9" t="s">
        <v>1529</v>
      </c>
      <c r="C1361" s="9" t="s">
        <v>1562</v>
      </c>
      <c r="D1361" s="9" t="s">
        <v>1597</v>
      </c>
      <c r="E1361" s="10">
        <v>753120810020001</v>
      </c>
      <c r="F1361" s="8">
        <v>20</v>
      </c>
      <c r="G1361" s="8">
        <v>60</v>
      </c>
      <c r="H1361" s="8">
        <v>80</v>
      </c>
      <c r="I1361" s="11">
        <v>16423360</v>
      </c>
      <c r="J1361" s="11">
        <v>14799253.333333334</v>
      </c>
      <c r="K1361" s="12">
        <v>16423360</v>
      </c>
      <c r="L1361" s="12">
        <v>14799253.333333334</v>
      </c>
      <c r="M1361" s="12">
        <f t="shared" si="48"/>
        <v>13138688</v>
      </c>
      <c r="N1361" s="12">
        <f t="shared" si="48"/>
        <v>11839402.666666668</v>
      </c>
      <c r="O1361" s="93">
        <v>19708032</v>
      </c>
      <c r="P1361" s="32">
        <v>0.2</v>
      </c>
      <c r="S1361" s="32"/>
      <c r="U1361" s="3"/>
      <c r="V1361" s="3"/>
      <c r="W1361" s="3"/>
      <c r="X1361" s="3"/>
    </row>
    <row r="1362" spans="1:24" s="2" customFormat="1" ht="24" hidden="1" customHeight="1" x14ac:dyDescent="0.2">
      <c r="A1362" s="13">
        <v>1332</v>
      </c>
      <c r="B1362" s="14" t="s">
        <v>1529</v>
      </c>
      <c r="C1362" s="14" t="s">
        <v>1562</v>
      </c>
      <c r="D1362" s="14" t="s">
        <v>1598</v>
      </c>
      <c r="E1362" s="15">
        <v>753120810030001</v>
      </c>
      <c r="F1362" s="13">
        <v>20</v>
      </c>
      <c r="G1362" s="13">
        <v>56</v>
      </c>
      <c r="H1362" s="13">
        <v>76</v>
      </c>
      <c r="I1362" s="11">
        <v>15681120</v>
      </c>
      <c r="J1362" s="11">
        <v>14176720</v>
      </c>
      <c r="K1362" s="11">
        <v>15681120</v>
      </c>
      <c r="L1362" s="11">
        <v>14176720</v>
      </c>
      <c r="M1362" s="11">
        <f t="shared" si="48"/>
        <v>12544896</v>
      </c>
      <c r="N1362" s="11">
        <f t="shared" si="48"/>
        <v>11341376</v>
      </c>
      <c r="O1362" s="93">
        <v>18817344</v>
      </c>
      <c r="P1362" s="32">
        <v>0.2</v>
      </c>
      <c r="S1362" s="32"/>
      <c r="U1362" s="3"/>
      <c r="V1362" s="3"/>
      <c r="W1362" s="3"/>
      <c r="X1362" s="3"/>
    </row>
    <row r="1363" spans="1:24" s="2" customFormat="1" ht="24" hidden="1" customHeight="1" x14ac:dyDescent="0.2">
      <c r="A1363" s="8">
        <v>1333</v>
      </c>
      <c r="B1363" s="9" t="s">
        <v>1529</v>
      </c>
      <c r="C1363" s="9" t="s">
        <v>1562</v>
      </c>
      <c r="D1363" s="9" t="s">
        <v>1599</v>
      </c>
      <c r="E1363" s="10">
        <v>731820810420001</v>
      </c>
      <c r="F1363" s="8">
        <v>20</v>
      </c>
      <c r="G1363" s="8">
        <v>173</v>
      </c>
      <c r="H1363" s="8">
        <v>193</v>
      </c>
      <c r="I1363" s="11">
        <v>40044960</v>
      </c>
      <c r="J1363" s="11">
        <v>36286320</v>
      </c>
      <c r="K1363" s="12">
        <v>40044960</v>
      </c>
      <c r="L1363" s="12">
        <v>36286320</v>
      </c>
      <c r="M1363" s="12">
        <f t="shared" si="48"/>
        <v>32035968</v>
      </c>
      <c r="N1363" s="12">
        <f t="shared" si="48"/>
        <v>29029056</v>
      </c>
      <c r="O1363" s="93">
        <v>48053952</v>
      </c>
      <c r="P1363" s="32">
        <v>0.2</v>
      </c>
      <c r="S1363" s="32"/>
      <c r="U1363" s="3"/>
      <c r="V1363" s="3"/>
      <c r="W1363" s="3"/>
      <c r="X1363" s="3"/>
    </row>
    <row r="1364" spans="1:24" s="2" customFormat="1" ht="24" hidden="1" customHeight="1" x14ac:dyDescent="0.2">
      <c r="A1364" s="13">
        <v>1334</v>
      </c>
      <c r="B1364" s="14" t="s">
        <v>1529</v>
      </c>
      <c r="C1364" s="14" t="s">
        <v>1562</v>
      </c>
      <c r="D1364" s="14" t="s">
        <v>1600</v>
      </c>
      <c r="E1364" s="15">
        <v>731820810000011</v>
      </c>
      <c r="F1364" s="13">
        <v>29</v>
      </c>
      <c r="G1364" s="13">
        <v>111</v>
      </c>
      <c r="H1364" s="13">
        <v>140</v>
      </c>
      <c r="I1364" s="11">
        <v>32841840</v>
      </c>
      <c r="J1364" s="11">
        <v>28692040</v>
      </c>
      <c r="K1364" s="11">
        <v>32841840</v>
      </c>
      <c r="L1364" s="11">
        <v>28692040</v>
      </c>
      <c r="M1364" s="11">
        <f t="shared" si="48"/>
        <v>26273472</v>
      </c>
      <c r="N1364" s="11">
        <f t="shared" si="48"/>
        <v>22953632</v>
      </c>
      <c r="O1364" s="93">
        <v>39410208</v>
      </c>
      <c r="P1364" s="32">
        <v>0.2</v>
      </c>
      <c r="S1364" s="32"/>
      <c r="U1364" s="3"/>
      <c r="V1364" s="3"/>
      <c r="W1364" s="3"/>
      <c r="X1364" s="3"/>
    </row>
    <row r="1365" spans="1:24" s="2" customFormat="1" ht="24" hidden="1" customHeight="1" x14ac:dyDescent="0.2">
      <c r="A1365" s="8">
        <v>1335</v>
      </c>
      <c r="B1365" s="9" t="s">
        <v>1529</v>
      </c>
      <c r="C1365" s="9" t="s">
        <v>1562</v>
      </c>
      <c r="D1365" s="9" t="s">
        <v>1601</v>
      </c>
      <c r="E1365" s="10">
        <v>731820810010001</v>
      </c>
      <c r="F1365" s="8">
        <v>19</v>
      </c>
      <c r="G1365" s="8">
        <v>102</v>
      </c>
      <c r="H1365" s="8">
        <v>121</v>
      </c>
      <c r="I1365" s="11">
        <v>24480000</v>
      </c>
      <c r="J1365" s="11">
        <v>22259120</v>
      </c>
      <c r="K1365" s="12">
        <v>24480000</v>
      </c>
      <c r="L1365" s="12">
        <v>22259120</v>
      </c>
      <c r="M1365" s="12">
        <f t="shared" si="48"/>
        <v>19584000</v>
      </c>
      <c r="N1365" s="12">
        <f t="shared" si="48"/>
        <v>17807296</v>
      </c>
      <c r="O1365" s="93">
        <v>29376000</v>
      </c>
      <c r="P1365" s="32">
        <v>0.2</v>
      </c>
      <c r="S1365" s="32"/>
      <c r="U1365" s="3"/>
      <c r="V1365" s="3"/>
      <c r="W1365" s="3"/>
      <c r="X1365" s="3"/>
    </row>
    <row r="1366" spans="1:24" s="2" customFormat="1" ht="24" hidden="1" customHeight="1" x14ac:dyDescent="0.2">
      <c r="A1366" s="13">
        <v>1336</v>
      </c>
      <c r="B1366" s="14" t="s">
        <v>1529</v>
      </c>
      <c r="C1366" s="14" t="s">
        <v>1562</v>
      </c>
      <c r="D1366" s="14" t="s">
        <v>1602</v>
      </c>
      <c r="E1366" s="15" t="s">
        <v>1603</v>
      </c>
      <c r="F1366" s="13">
        <v>64</v>
      </c>
      <c r="G1366" s="13">
        <v>176</v>
      </c>
      <c r="H1366" s="13">
        <v>240</v>
      </c>
      <c r="I1366" s="11">
        <v>56094240</v>
      </c>
      <c r="J1366" s="11">
        <v>49072000</v>
      </c>
      <c r="K1366" s="11">
        <v>56094240</v>
      </c>
      <c r="L1366" s="11">
        <v>49072000</v>
      </c>
      <c r="M1366" s="11">
        <f t="shared" si="48"/>
        <v>44875392</v>
      </c>
      <c r="N1366" s="11">
        <f t="shared" si="48"/>
        <v>39257600</v>
      </c>
      <c r="O1366" s="93">
        <v>67313088</v>
      </c>
      <c r="P1366" s="32">
        <v>0.2</v>
      </c>
      <c r="S1366" s="32"/>
      <c r="U1366" s="3"/>
      <c r="V1366" s="3"/>
      <c r="W1366" s="3"/>
      <c r="X1366" s="3"/>
    </row>
    <row r="1367" spans="1:24" s="2" customFormat="1" ht="24" hidden="1" customHeight="1" x14ac:dyDescent="0.2">
      <c r="A1367" s="8">
        <v>1337</v>
      </c>
      <c r="B1367" s="9" t="s">
        <v>1529</v>
      </c>
      <c r="C1367" s="9" t="s">
        <v>1562</v>
      </c>
      <c r="D1367" s="9" t="s">
        <v>1604</v>
      </c>
      <c r="E1367" s="10" t="s">
        <v>1605</v>
      </c>
      <c r="F1367" s="8">
        <v>26</v>
      </c>
      <c r="G1367" s="8">
        <v>136</v>
      </c>
      <c r="H1367" s="8">
        <v>162</v>
      </c>
      <c r="I1367" s="11">
        <v>37911120</v>
      </c>
      <c r="J1367" s="11">
        <v>33254120</v>
      </c>
      <c r="K1367" s="12">
        <v>37911120</v>
      </c>
      <c r="L1367" s="12">
        <v>33254120</v>
      </c>
      <c r="M1367" s="12">
        <f t="shared" si="48"/>
        <v>30328896</v>
      </c>
      <c r="N1367" s="12">
        <f t="shared" si="48"/>
        <v>26603296</v>
      </c>
      <c r="O1367" s="93">
        <v>45493344</v>
      </c>
      <c r="P1367" s="32">
        <v>0.2</v>
      </c>
      <c r="S1367" s="32"/>
      <c r="U1367" s="3"/>
      <c r="V1367" s="3"/>
      <c r="W1367" s="3"/>
      <c r="X1367" s="3"/>
    </row>
    <row r="1368" spans="1:24" s="2" customFormat="1" ht="24" hidden="1" customHeight="1" x14ac:dyDescent="0.2">
      <c r="A1368" s="13">
        <v>1338</v>
      </c>
      <c r="B1368" s="14" t="s">
        <v>1529</v>
      </c>
      <c r="C1368" s="14" t="s">
        <v>1562</v>
      </c>
      <c r="D1368" s="14" t="s">
        <v>1606</v>
      </c>
      <c r="E1368" s="15">
        <v>731820810440001</v>
      </c>
      <c r="F1368" s="13">
        <v>96</v>
      </c>
      <c r="G1368" s="13">
        <v>214</v>
      </c>
      <c r="H1368" s="13">
        <v>310</v>
      </c>
      <c r="I1368" s="11">
        <v>62526080</v>
      </c>
      <c r="J1368" s="11">
        <v>56569706.666666664</v>
      </c>
      <c r="K1368" s="11">
        <v>62526080</v>
      </c>
      <c r="L1368" s="11">
        <v>56569706.666666664</v>
      </c>
      <c r="M1368" s="11">
        <f t="shared" si="48"/>
        <v>50020864</v>
      </c>
      <c r="N1368" s="11">
        <f t="shared" si="48"/>
        <v>45255765.333333336</v>
      </c>
      <c r="O1368" s="93">
        <v>75031296</v>
      </c>
      <c r="P1368" s="32">
        <v>0.2</v>
      </c>
      <c r="S1368" s="32"/>
      <c r="U1368" s="3"/>
      <c r="V1368" s="3"/>
      <c r="W1368" s="3"/>
      <c r="X1368" s="3"/>
    </row>
    <row r="1369" spans="1:24" s="2" customFormat="1" ht="24" hidden="1" customHeight="1" x14ac:dyDescent="0.2">
      <c r="A1369" s="8">
        <v>1339</v>
      </c>
      <c r="B1369" s="9" t="s">
        <v>1529</v>
      </c>
      <c r="C1369" s="9" t="s">
        <v>1562</v>
      </c>
      <c r="D1369" s="9" t="s">
        <v>1607</v>
      </c>
      <c r="E1369" s="10">
        <v>731820810210002</v>
      </c>
      <c r="F1369" s="8">
        <v>50</v>
      </c>
      <c r="G1369" s="8">
        <v>167</v>
      </c>
      <c r="H1369" s="8">
        <v>217</v>
      </c>
      <c r="I1369" s="11">
        <v>46320346.666666664</v>
      </c>
      <c r="J1369" s="11">
        <v>42132880</v>
      </c>
      <c r="K1369" s="12">
        <v>46320346.666666664</v>
      </c>
      <c r="L1369" s="12">
        <v>42132880</v>
      </c>
      <c r="M1369" s="12">
        <f t="shared" si="48"/>
        <v>37056277.333333336</v>
      </c>
      <c r="N1369" s="12">
        <f t="shared" si="48"/>
        <v>33706304</v>
      </c>
      <c r="O1369" s="93">
        <v>55584416</v>
      </c>
      <c r="P1369" s="32">
        <v>0.2</v>
      </c>
      <c r="S1369" s="32"/>
      <c r="U1369" s="3"/>
      <c r="V1369" s="3"/>
      <c r="W1369" s="3"/>
      <c r="X1369" s="3"/>
    </row>
    <row r="1370" spans="1:24" s="2" customFormat="1" ht="24" hidden="1" customHeight="1" x14ac:dyDescent="0.2">
      <c r="A1370" s="13">
        <v>1340</v>
      </c>
      <c r="B1370" s="14" t="s">
        <v>1529</v>
      </c>
      <c r="C1370" s="14" t="s">
        <v>1562</v>
      </c>
      <c r="D1370" s="14" t="s">
        <v>1608</v>
      </c>
      <c r="E1370" s="15" t="s">
        <v>1609</v>
      </c>
      <c r="F1370" s="13">
        <v>36</v>
      </c>
      <c r="G1370" s="13">
        <v>128</v>
      </c>
      <c r="H1370" s="13">
        <v>164</v>
      </c>
      <c r="I1370" s="11">
        <v>38514000</v>
      </c>
      <c r="J1370" s="11">
        <v>33585160</v>
      </c>
      <c r="K1370" s="11">
        <v>38514000</v>
      </c>
      <c r="L1370" s="11">
        <v>33585160</v>
      </c>
      <c r="M1370" s="11">
        <f t="shared" si="48"/>
        <v>30811200</v>
      </c>
      <c r="N1370" s="11">
        <f t="shared" si="48"/>
        <v>26868128</v>
      </c>
      <c r="O1370" s="93">
        <v>46216800</v>
      </c>
      <c r="P1370" s="32">
        <v>0.2</v>
      </c>
      <c r="S1370" s="32"/>
      <c r="U1370" s="3"/>
      <c r="V1370" s="3"/>
      <c r="W1370" s="3"/>
      <c r="X1370" s="3"/>
    </row>
    <row r="1371" spans="1:24" s="2" customFormat="1" ht="24" hidden="1" customHeight="1" x14ac:dyDescent="0.2">
      <c r="A1371" s="8">
        <v>1341</v>
      </c>
      <c r="B1371" s="9" t="s">
        <v>1529</v>
      </c>
      <c r="C1371" s="9" t="s">
        <v>1562</v>
      </c>
      <c r="D1371" s="9" t="s">
        <v>1610</v>
      </c>
      <c r="E1371" s="10" t="s">
        <v>1611</v>
      </c>
      <c r="F1371" s="8">
        <v>26</v>
      </c>
      <c r="G1371" s="8">
        <v>118</v>
      </c>
      <c r="H1371" s="8">
        <v>144</v>
      </c>
      <c r="I1371" s="11">
        <v>33908880</v>
      </c>
      <c r="J1371" s="11">
        <v>29534200</v>
      </c>
      <c r="K1371" s="12">
        <v>33908880</v>
      </c>
      <c r="L1371" s="12">
        <v>29534200</v>
      </c>
      <c r="M1371" s="12">
        <f t="shared" si="48"/>
        <v>27127104</v>
      </c>
      <c r="N1371" s="12">
        <f t="shared" si="48"/>
        <v>23627360</v>
      </c>
      <c r="O1371" s="93">
        <v>40690656</v>
      </c>
      <c r="P1371" s="32">
        <v>0.2</v>
      </c>
      <c r="S1371" s="32"/>
      <c r="U1371" s="3"/>
      <c r="V1371" s="3"/>
      <c r="W1371" s="3"/>
      <c r="X1371" s="3"/>
    </row>
    <row r="1372" spans="1:24" s="2" customFormat="1" ht="24" hidden="1" customHeight="1" x14ac:dyDescent="0.2">
      <c r="A1372" s="13">
        <v>1342</v>
      </c>
      <c r="B1372" s="14" t="s">
        <v>1529</v>
      </c>
      <c r="C1372" s="14" t="s">
        <v>1562</v>
      </c>
      <c r="D1372" s="14" t="s">
        <v>1612</v>
      </c>
      <c r="E1372" s="15">
        <v>731820810220001</v>
      </c>
      <c r="F1372" s="13">
        <v>24</v>
      </c>
      <c r="G1372" s="13">
        <v>103</v>
      </c>
      <c r="H1372" s="13">
        <v>127</v>
      </c>
      <c r="I1372" s="11">
        <v>29699520</v>
      </c>
      <c r="J1372" s="11">
        <v>25939040</v>
      </c>
      <c r="K1372" s="11">
        <v>29699520</v>
      </c>
      <c r="L1372" s="11">
        <v>25939040</v>
      </c>
      <c r="M1372" s="11">
        <f t="shared" si="48"/>
        <v>23759616</v>
      </c>
      <c r="N1372" s="11">
        <f t="shared" si="48"/>
        <v>20751232</v>
      </c>
      <c r="O1372" s="93">
        <v>35639424</v>
      </c>
      <c r="P1372" s="32">
        <v>0.2</v>
      </c>
      <c r="S1372" s="32"/>
      <c r="U1372" s="3"/>
      <c r="V1372" s="3"/>
      <c r="W1372" s="3"/>
      <c r="X1372" s="3"/>
    </row>
    <row r="1373" spans="1:24" s="2" customFormat="1" ht="24" hidden="1" customHeight="1" x14ac:dyDescent="0.2">
      <c r="A1373" s="8">
        <v>1343</v>
      </c>
      <c r="B1373" s="9" t="s">
        <v>1529</v>
      </c>
      <c r="C1373" s="9" t="s">
        <v>1562</v>
      </c>
      <c r="D1373" s="9" t="s">
        <v>1613</v>
      </c>
      <c r="E1373" s="10">
        <v>731820810110001</v>
      </c>
      <c r="F1373" s="8">
        <v>29</v>
      </c>
      <c r="G1373" s="8">
        <v>90</v>
      </c>
      <c r="H1373" s="8">
        <v>119</v>
      </c>
      <c r="I1373" s="11">
        <v>24729920</v>
      </c>
      <c r="J1373" s="11">
        <v>22387706.666666668</v>
      </c>
      <c r="K1373" s="12">
        <v>24729920</v>
      </c>
      <c r="L1373" s="12">
        <v>22387706.666666668</v>
      </c>
      <c r="M1373" s="12">
        <f t="shared" si="48"/>
        <v>19783936</v>
      </c>
      <c r="N1373" s="12">
        <f t="shared" si="48"/>
        <v>17910165.333333336</v>
      </c>
      <c r="O1373" s="93">
        <v>29675904</v>
      </c>
      <c r="P1373" s="32">
        <v>0.2</v>
      </c>
      <c r="S1373" s="32"/>
      <c r="U1373" s="3"/>
      <c r="V1373" s="3"/>
      <c r="W1373" s="3"/>
      <c r="X1373" s="3"/>
    </row>
    <row r="1374" spans="1:24" s="2" customFormat="1" ht="24" hidden="1" customHeight="1" x14ac:dyDescent="0.2">
      <c r="A1374" s="13">
        <v>1344</v>
      </c>
      <c r="B1374" s="14" t="s">
        <v>1529</v>
      </c>
      <c r="C1374" s="14" t="s">
        <v>1562</v>
      </c>
      <c r="D1374" s="14" t="s">
        <v>1614</v>
      </c>
      <c r="E1374" s="15">
        <v>731820810120001</v>
      </c>
      <c r="F1374" s="13">
        <v>20</v>
      </c>
      <c r="G1374" s="13">
        <v>62</v>
      </c>
      <c r="H1374" s="13">
        <v>82</v>
      </c>
      <c r="I1374" s="11">
        <v>16589600</v>
      </c>
      <c r="J1374" s="11">
        <v>14969146.666666666</v>
      </c>
      <c r="K1374" s="11">
        <v>16589600</v>
      </c>
      <c r="L1374" s="11">
        <v>14969146.666666666</v>
      </c>
      <c r="M1374" s="11">
        <f t="shared" si="48"/>
        <v>13271680</v>
      </c>
      <c r="N1374" s="11">
        <f t="shared" si="48"/>
        <v>11975317.333333334</v>
      </c>
      <c r="O1374" s="93">
        <v>19907520</v>
      </c>
      <c r="P1374" s="32">
        <v>0.2</v>
      </c>
      <c r="S1374" s="32"/>
      <c r="U1374" s="3"/>
      <c r="V1374" s="3"/>
      <c r="W1374" s="3"/>
      <c r="X1374" s="3"/>
    </row>
    <row r="1375" spans="1:24" s="2" customFormat="1" ht="24" hidden="1" customHeight="1" x14ac:dyDescent="0.2">
      <c r="A1375" s="8">
        <v>1345</v>
      </c>
      <c r="B1375" s="9" t="s">
        <v>1529</v>
      </c>
      <c r="C1375" s="9" t="s">
        <v>1562</v>
      </c>
      <c r="D1375" s="9" t="s">
        <v>1615</v>
      </c>
      <c r="E1375" s="10">
        <v>731820810200001</v>
      </c>
      <c r="F1375" s="8">
        <v>30</v>
      </c>
      <c r="G1375" s="8">
        <v>122</v>
      </c>
      <c r="H1375" s="8">
        <v>152</v>
      </c>
      <c r="I1375" s="11">
        <v>31046880</v>
      </c>
      <c r="J1375" s="11">
        <v>28115440</v>
      </c>
      <c r="K1375" s="12">
        <v>31046880</v>
      </c>
      <c r="L1375" s="12">
        <v>28115440</v>
      </c>
      <c r="M1375" s="12">
        <f t="shared" si="48"/>
        <v>24837504</v>
      </c>
      <c r="N1375" s="12">
        <f t="shared" si="48"/>
        <v>22492352</v>
      </c>
      <c r="O1375" s="93">
        <v>37256256</v>
      </c>
      <c r="P1375" s="32">
        <v>0.2</v>
      </c>
      <c r="S1375" s="32"/>
      <c r="U1375" s="3"/>
      <c r="V1375" s="3"/>
      <c r="W1375" s="3"/>
      <c r="X1375" s="3"/>
    </row>
    <row r="1376" spans="1:24" s="2" customFormat="1" ht="24" hidden="1" customHeight="1" x14ac:dyDescent="0.2">
      <c r="A1376" s="13">
        <v>1346</v>
      </c>
      <c r="B1376" s="14" t="s">
        <v>1529</v>
      </c>
      <c r="C1376" s="14" t="s">
        <v>1562</v>
      </c>
      <c r="D1376" s="14" t="s">
        <v>1616</v>
      </c>
      <c r="E1376" s="15">
        <v>731820810460001</v>
      </c>
      <c r="F1376" s="13">
        <v>17</v>
      </c>
      <c r="G1376" s="13">
        <v>125</v>
      </c>
      <c r="H1376" s="13">
        <v>142</v>
      </c>
      <c r="I1376" s="11">
        <v>30040800</v>
      </c>
      <c r="J1376" s="11">
        <v>27084480</v>
      </c>
      <c r="K1376" s="11">
        <v>30040800</v>
      </c>
      <c r="L1376" s="11">
        <v>27084480</v>
      </c>
      <c r="M1376" s="11">
        <f t="shared" ref="M1376:N1439" si="49">K1376*0.8</f>
        <v>24032640</v>
      </c>
      <c r="N1376" s="11">
        <f t="shared" si="49"/>
        <v>21667584</v>
      </c>
      <c r="O1376" s="93">
        <v>36048960</v>
      </c>
      <c r="P1376" s="32">
        <v>0.2</v>
      </c>
      <c r="S1376" s="32"/>
      <c r="U1376" s="3"/>
      <c r="V1376" s="3"/>
      <c r="W1376" s="3"/>
      <c r="X1376" s="3"/>
    </row>
    <row r="1377" spans="1:24" s="2" customFormat="1" ht="24" hidden="1" customHeight="1" x14ac:dyDescent="0.2">
      <c r="A1377" s="8">
        <v>1347</v>
      </c>
      <c r="B1377" s="9" t="s">
        <v>1529</v>
      </c>
      <c r="C1377" s="9" t="s">
        <v>1562</v>
      </c>
      <c r="D1377" s="9" t="s">
        <v>1617</v>
      </c>
      <c r="E1377" s="10">
        <v>731820810470001</v>
      </c>
      <c r="F1377" s="8">
        <v>29</v>
      </c>
      <c r="G1377" s="8">
        <v>117</v>
      </c>
      <c r="H1377" s="8">
        <v>146</v>
      </c>
      <c r="I1377" s="11">
        <v>31365440</v>
      </c>
      <c r="J1377" s="11">
        <v>28045386.666666668</v>
      </c>
      <c r="K1377" s="12">
        <v>31365440</v>
      </c>
      <c r="L1377" s="12">
        <v>28045386.666666668</v>
      </c>
      <c r="M1377" s="12">
        <f t="shared" si="49"/>
        <v>25092352</v>
      </c>
      <c r="N1377" s="12">
        <f t="shared" si="49"/>
        <v>22436309.333333336</v>
      </c>
      <c r="O1377" s="93">
        <v>37638528</v>
      </c>
      <c r="P1377" s="32">
        <v>0.2</v>
      </c>
      <c r="S1377" s="32"/>
      <c r="U1377" s="3"/>
      <c r="V1377" s="3"/>
      <c r="W1377" s="3"/>
      <c r="X1377" s="3"/>
    </row>
    <row r="1378" spans="1:24" s="2" customFormat="1" ht="24" hidden="1" customHeight="1" x14ac:dyDescent="0.2">
      <c r="A1378" s="13">
        <v>1348</v>
      </c>
      <c r="B1378" s="14" t="s">
        <v>1529</v>
      </c>
      <c r="C1378" s="14" t="s">
        <v>1562</v>
      </c>
      <c r="D1378" s="14" t="s">
        <v>1618</v>
      </c>
      <c r="E1378" s="15">
        <v>731820810280001</v>
      </c>
      <c r="F1378" s="13">
        <v>22</v>
      </c>
      <c r="G1378" s="13">
        <v>163</v>
      </c>
      <c r="H1378" s="13">
        <v>185</v>
      </c>
      <c r="I1378" s="11">
        <v>39447360</v>
      </c>
      <c r="J1378" s="11">
        <v>35588080</v>
      </c>
      <c r="K1378" s="11">
        <v>39447360</v>
      </c>
      <c r="L1378" s="11">
        <v>35588080</v>
      </c>
      <c r="M1378" s="11">
        <f t="shared" si="49"/>
        <v>31557888</v>
      </c>
      <c r="N1378" s="11">
        <f t="shared" si="49"/>
        <v>28470464</v>
      </c>
      <c r="O1378" s="93">
        <v>47336832</v>
      </c>
      <c r="P1378" s="32">
        <v>0.2</v>
      </c>
      <c r="S1378" s="32"/>
      <c r="U1378" s="3"/>
      <c r="V1378" s="3"/>
      <c r="W1378" s="3"/>
      <c r="X1378" s="3"/>
    </row>
    <row r="1379" spans="1:24" s="2" customFormat="1" ht="24" hidden="1" customHeight="1" x14ac:dyDescent="0.2">
      <c r="A1379" s="8">
        <v>1349</v>
      </c>
      <c r="B1379" s="9" t="s">
        <v>1529</v>
      </c>
      <c r="C1379" s="9" t="s">
        <v>1562</v>
      </c>
      <c r="D1379" s="9" t="s">
        <v>1619</v>
      </c>
      <c r="E1379" s="10">
        <v>731820810510001</v>
      </c>
      <c r="F1379" s="8">
        <v>16</v>
      </c>
      <c r="G1379" s="8">
        <v>114</v>
      </c>
      <c r="H1379" s="8">
        <v>130</v>
      </c>
      <c r="I1379" s="11">
        <v>31312160</v>
      </c>
      <c r="J1379" s="11">
        <v>28708240</v>
      </c>
      <c r="K1379" s="12">
        <v>31312160</v>
      </c>
      <c r="L1379" s="12">
        <v>28708240</v>
      </c>
      <c r="M1379" s="12">
        <f t="shared" si="49"/>
        <v>25049728</v>
      </c>
      <c r="N1379" s="12">
        <f t="shared" si="49"/>
        <v>22966592</v>
      </c>
      <c r="O1379" s="93">
        <v>37574592</v>
      </c>
      <c r="P1379" s="32">
        <v>0.2</v>
      </c>
      <c r="S1379" s="32"/>
      <c r="U1379" s="3"/>
      <c r="V1379" s="3"/>
      <c r="W1379" s="3"/>
      <c r="X1379" s="3"/>
    </row>
    <row r="1380" spans="1:24" s="2" customFormat="1" ht="24" hidden="1" customHeight="1" x14ac:dyDescent="0.2">
      <c r="A1380" s="13">
        <v>1350</v>
      </c>
      <c r="B1380" s="14" t="s">
        <v>1529</v>
      </c>
      <c r="C1380" s="14" t="s">
        <v>1562</v>
      </c>
      <c r="D1380" s="14" t="s">
        <v>1620</v>
      </c>
      <c r="E1380" s="15">
        <v>731820810180001</v>
      </c>
      <c r="F1380" s="13">
        <v>84</v>
      </c>
      <c r="G1380" s="13">
        <v>236</v>
      </c>
      <c r="H1380" s="13">
        <v>320</v>
      </c>
      <c r="I1380" s="11">
        <v>73549680</v>
      </c>
      <c r="J1380" s="11">
        <v>64553960</v>
      </c>
      <c r="K1380" s="11">
        <v>73549680</v>
      </c>
      <c r="L1380" s="11">
        <v>64553960</v>
      </c>
      <c r="M1380" s="11">
        <f t="shared" si="49"/>
        <v>58839744</v>
      </c>
      <c r="N1380" s="11">
        <f t="shared" si="49"/>
        <v>51643168</v>
      </c>
      <c r="O1380" s="93">
        <v>88259616</v>
      </c>
      <c r="P1380" s="32">
        <v>0.2</v>
      </c>
      <c r="S1380" s="32"/>
      <c r="U1380" s="3"/>
      <c r="V1380" s="3"/>
      <c r="W1380" s="3"/>
      <c r="X1380" s="3"/>
    </row>
    <row r="1381" spans="1:24" s="2" customFormat="1" ht="24" hidden="1" customHeight="1" x14ac:dyDescent="0.2">
      <c r="A1381" s="8">
        <v>1351</v>
      </c>
      <c r="B1381" s="9" t="s">
        <v>1529</v>
      </c>
      <c r="C1381" s="9" t="s">
        <v>1562</v>
      </c>
      <c r="D1381" s="9" t="s">
        <v>1621</v>
      </c>
      <c r="E1381" s="10">
        <v>731820810560001</v>
      </c>
      <c r="F1381" s="8">
        <v>26</v>
      </c>
      <c r="G1381" s="8">
        <v>226</v>
      </c>
      <c r="H1381" s="8">
        <v>252</v>
      </c>
      <c r="I1381" s="11">
        <v>59352800</v>
      </c>
      <c r="J1381" s="11">
        <v>54426746.666666664</v>
      </c>
      <c r="K1381" s="12">
        <v>59352800</v>
      </c>
      <c r="L1381" s="12">
        <v>54426746.666666664</v>
      </c>
      <c r="M1381" s="12">
        <f t="shared" si="49"/>
        <v>47482240</v>
      </c>
      <c r="N1381" s="12">
        <f t="shared" si="49"/>
        <v>43541397.333333336</v>
      </c>
      <c r="O1381" s="93">
        <v>71223360</v>
      </c>
      <c r="P1381" s="32">
        <v>0.2</v>
      </c>
      <c r="S1381" s="32"/>
      <c r="U1381" s="3"/>
      <c r="V1381" s="3"/>
      <c r="W1381" s="3"/>
      <c r="X1381" s="3"/>
    </row>
    <row r="1382" spans="1:24" s="2" customFormat="1" ht="24" hidden="1" customHeight="1" x14ac:dyDescent="0.2">
      <c r="A1382" s="13">
        <v>1352</v>
      </c>
      <c r="B1382" s="14" t="s">
        <v>1529</v>
      </c>
      <c r="C1382" s="14" t="s">
        <v>1562</v>
      </c>
      <c r="D1382" s="14" t="s">
        <v>1622</v>
      </c>
      <c r="E1382" s="15">
        <v>731820810000041</v>
      </c>
      <c r="F1382" s="13">
        <v>27</v>
      </c>
      <c r="G1382" s="13">
        <v>138</v>
      </c>
      <c r="H1382" s="13">
        <v>165</v>
      </c>
      <c r="I1382" s="11">
        <v>40014400</v>
      </c>
      <c r="J1382" s="11">
        <v>36533173.333333336</v>
      </c>
      <c r="K1382" s="11">
        <v>40014400</v>
      </c>
      <c r="L1382" s="11">
        <v>36533173.333333336</v>
      </c>
      <c r="M1382" s="11">
        <f t="shared" si="49"/>
        <v>32011520</v>
      </c>
      <c r="N1382" s="11">
        <f t="shared" si="49"/>
        <v>29226538.666666672</v>
      </c>
      <c r="O1382" s="93">
        <v>48017280</v>
      </c>
      <c r="P1382" s="32">
        <v>0.2</v>
      </c>
      <c r="S1382" s="32"/>
      <c r="U1382" s="3"/>
      <c r="V1382" s="3"/>
      <c r="W1382" s="3"/>
      <c r="X1382" s="3"/>
    </row>
    <row r="1383" spans="1:24" s="2" customFormat="1" ht="24" hidden="1" customHeight="1" x14ac:dyDescent="0.2">
      <c r="A1383" s="8">
        <v>1353</v>
      </c>
      <c r="B1383" s="9" t="s">
        <v>1529</v>
      </c>
      <c r="C1383" s="9" t="s">
        <v>1562</v>
      </c>
      <c r="D1383" s="9" t="s">
        <v>1623</v>
      </c>
      <c r="E1383" s="10">
        <v>731820810600002</v>
      </c>
      <c r="F1383" s="8">
        <v>39</v>
      </c>
      <c r="G1383" s="8">
        <v>121</v>
      </c>
      <c r="H1383" s="8">
        <v>160</v>
      </c>
      <c r="I1383" s="11">
        <v>37690720</v>
      </c>
      <c r="J1383" s="11">
        <v>34655546.666666664</v>
      </c>
      <c r="K1383" s="12">
        <v>37690720</v>
      </c>
      <c r="L1383" s="12">
        <v>34655546.666666664</v>
      </c>
      <c r="M1383" s="12">
        <f t="shared" si="49"/>
        <v>30152576</v>
      </c>
      <c r="N1383" s="12">
        <f t="shared" si="49"/>
        <v>27724437.333333332</v>
      </c>
      <c r="O1383" s="93">
        <v>45228864</v>
      </c>
      <c r="P1383" s="32">
        <v>0.2</v>
      </c>
      <c r="S1383" s="32"/>
      <c r="U1383" s="3"/>
      <c r="V1383" s="3"/>
      <c r="W1383" s="3"/>
      <c r="X1383" s="3"/>
    </row>
    <row r="1384" spans="1:24" s="2" customFormat="1" ht="24" hidden="1" customHeight="1" x14ac:dyDescent="0.2">
      <c r="A1384" s="13">
        <v>1354</v>
      </c>
      <c r="B1384" s="14" t="s">
        <v>1529</v>
      </c>
      <c r="C1384" s="14" t="s">
        <v>1562</v>
      </c>
      <c r="D1384" s="14" t="s">
        <v>1624</v>
      </c>
      <c r="E1384" s="15" t="s">
        <v>1625</v>
      </c>
      <c r="F1384" s="13">
        <v>24</v>
      </c>
      <c r="G1384" s="13">
        <v>56</v>
      </c>
      <c r="H1384" s="13">
        <v>80</v>
      </c>
      <c r="I1384" s="11">
        <v>19389120</v>
      </c>
      <c r="J1384" s="11">
        <v>16737200</v>
      </c>
      <c r="K1384" s="11">
        <v>19389120</v>
      </c>
      <c r="L1384" s="11">
        <v>16737200</v>
      </c>
      <c r="M1384" s="11">
        <f t="shared" si="49"/>
        <v>15511296</v>
      </c>
      <c r="N1384" s="11">
        <f t="shared" si="49"/>
        <v>13389760</v>
      </c>
      <c r="O1384" s="93">
        <v>23266944</v>
      </c>
      <c r="P1384" s="32">
        <v>0.2</v>
      </c>
      <c r="S1384" s="32"/>
      <c r="U1384" s="3"/>
      <c r="V1384" s="3"/>
      <c r="W1384" s="3"/>
      <c r="X1384" s="3"/>
    </row>
    <row r="1385" spans="1:24" s="2" customFormat="1" ht="24" hidden="1" customHeight="1" x14ac:dyDescent="0.2">
      <c r="A1385" s="8">
        <v>1355</v>
      </c>
      <c r="B1385" s="9" t="s">
        <v>1529</v>
      </c>
      <c r="C1385" s="9" t="s">
        <v>1562</v>
      </c>
      <c r="D1385" s="9" t="s">
        <v>1626</v>
      </c>
      <c r="E1385" s="10">
        <v>731820810300001</v>
      </c>
      <c r="F1385" s="8">
        <v>27</v>
      </c>
      <c r="G1385" s="8">
        <v>175</v>
      </c>
      <c r="H1385" s="8">
        <v>202</v>
      </c>
      <c r="I1385" s="11">
        <v>47757440</v>
      </c>
      <c r="J1385" s="11">
        <v>43928160</v>
      </c>
      <c r="K1385" s="12">
        <v>47757440</v>
      </c>
      <c r="L1385" s="12">
        <v>43928160</v>
      </c>
      <c r="M1385" s="12">
        <f t="shared" si="49"/>
        <v>38205952</v>
      </c>
      <c r="N1385" s="12">
        <f t="shared" si="49"/>
        <v>35142528</v>
      </c>
      <c r="O1385" s="93">
        <v>57308928</v>
      </c>
      <c r="P1385" s="32">
        <v>0.2</v>
      </c>
      <c r="S1385" s="32"/>
      <c r="U1385" s="3"/>
      <c r="V1385" s="3"/>
      <c r="W1385" s="3"/>
      <c r="X1385" s="3"/>
    </row>
    <row r="1386" spans="1:24" s="2" customFormat="1" ht="24" hidden="1" customHeight="1" x14ac:dyDescent="0.2">
      <c r="A1386" s="13">
        <v>1356</v>
      </c>
      <c r="B1386" s="14" t="s">
        <v>1529</v>
      </c>
      <c r="C1386" s="14" t="s">
        <v>1562</v>
      </c>
      <c r="D1386" s="14" t="s">
        <v>1627</v>
      </c>
      <c r="E1386" s="15">
        <v>731820810610001</v>
      </c>
      <c r="F1386" s="13">
        <v>25</v>
      </c>
      <c r="G1386" s="13">
        <v>161</v>
      </c>
      <c r="H1386" s="13">
        <v>186</v>
      </c>
      <c r="I1386" s="11">
        <v>44034560</v>
      </c>
      <c r="J1386" s="11">
        <v>40462346.666666664</v>
      </c>
      <c r="K1386" s="11">
        <v>44034560</v>
      </c>
      <c r="L1386" s="11">
        <v>40462346.666666664</v>
      </c>
      <c r="M1386" s="11">
        <f t="shared" si="49"/>
        <v>35227648</v>
      </c>
      <c r="N1386" s="11">
        <f t="shared" si="49"/>
        <v>32369877.333333332</v>
      </c>
      <c r="O1386" s="93">
        <v>52841472</v>
      </c>
      <c r="P1386" s="32">
        <v>0.2</v>
      </c>
      <c r="S1386" s="32"/>
      <c r="U1386" s="3"/>
      <c r="V1386" s="3"/>
      <c r="W1386" s="3"/>
      <c r="X1386" s="3"/>
    </row>
    <row r="1387" spans="1:24" s="2" customFormat="1" ht="24" hidden="1" customHeight="1" x14ac:dyDescent="0.2">
      <c r="A1387" s="8">
        <v>1357</v>
      </c>
      <c r="B1387" s="9" t="s">
        <v>1529</v>
      </c>
      <c r="C1387" s="9" t="s">
        <v>1562</v>
      </c>
      <c r="D1387" s="9" t="s">
        <v>1628</v>
      </c>
      <c r="E1387" s="10">
        <v>731920810010001</v>
      </c>
      <c r="F1387" s="8">
        <v>155</v>
      </c>
      <c r="G1387" s="8">
        <v>405</v>
      </c>
      <c r="H1387" s="8">
        <v>560</v>
      </c>
      <c r="I1387" s="11">
        <v>130866720</v>
      </c>
      <c r="J1387" s="11">
        <v>120644986.66666667</v>
      </c>
      <c r="K1387" s="12">
        <v>130866720</v>
      </c>
      <c r="L1387" s="12">
        <v>120644986.66666667</v>
      </c>
      <c r="M1387" s="12">
        <f t="shared" si="49"/>
        <v>104693376</v>
      </c>
      <c r="N1387" s="12">
        <f t="shared" si="49"/>
        <v>96515989.333333343</v>
      </c>
      <c r="O1387" s="93">
        <v>157040064</v>
      </c>
      <c r="P1387" s="32">
        <v>0.2</v>
      </c>
      <c r="S1387" s="32"/>
      <c r="U1387" s="3"/>
      <c r="V1387" s="3"/>
      <c r="W1387" s="3"/>
      <c r="X1387" s="3"/>
    </row>
    <row r="1388" spans="1:24" s="2" customFormat="1" ht="24" hidden="1" customHeight="1" x14ac:dyDescent="0.2">
      <c r="A1388" s="13">
        <v>1358</v>
      </c>
      <c r="B1388" s="14" t="s">
        <v>1529</v>
      </c>
      <c r="C1388" s="14" t="s">
        <v>1562</v>
      </c>
      <c r="D1388" s="14" t="s">
        <v>1629</v>
      </c>
      <c r="E1388" s="15">
        <v>731820810020011</v>
      </c>
      <c r="F1388" s="13">
        <v>13</v>
      </c>
      <c r="G1388" s="13">
        <v>74</v>
      </c>
      <c r="H1388" s="13">
        <v>87</v>
      </c>
      <c r="I1388" s="11">
        <v>20540640</v>
      </c>
      <c r="J1388" s="11">
        <v>18828240</v>
      </c>
      <c r="K1388" s="11">
        <v>20540640</v>
      </c>
      <c r="L1388" s="11">
        <v>18828240</v>
      </c>
      <c r="M1388" s="11">
        <f t="shared" si="49"/>
        <v>16432512</v>
      </c>
      <c r="N1388" s="11">
        <f t="shared" si="49"/>
        <v>15062592</v>
      </c>
      <c r="O1388" s="93">
        <v>24648768</v>
      </c>
      <c r="P1388" s="32">
        <v>0.2</v>
      </c>
      <c r="S1388" s="32"/>
      <c r="U1388" s="3"/>
      <c r="V1388" s="3"/>
      <c r="W1388" s="3"/>
      <c r="X1388" s="3"/>
    </row>
    <row r="1389" spans="1:24" s="2" customFormat="1" ht="24" hidden="1" customHeight="1" x14ac:dyDescent="0.2">
      <c r="A1389" s="8">
        <v>1359</v>
      </c>
      <c r="B1389" s="9" t="s">
        <v>1529</v>
      </c>
      <c r="C1389" s="9" t="s">
        <v>1562</v>
      </c>
      <c r="D1389" s="9" t="s">
        <v>1630</v>
      </c>
      <c r="E1389" s="10">
        <v>731820810040131</v>
      </c>
      <c r="F1389" s="8">
        <v>22</v>
      </c>
      <c r="G1389" s="8">
        <v>83</v>
      </c>
      <c r="H1389" s="8">
        <v>105</v>
      </c>
      <c r="I1389" s="11">
        <v>24787680</v>
      </c>
      <c r="J1389" s="11">
        <v>22681360</v>
      </c>
      <c r="K1389" s="12">
        <v>24787680</v>
      </c>
      <c r="L1389" s="12">
        <v>22681360</v>
      </c>
      <c r="M1389" s="12">
        <f t="shared" si="49"/>
        <v>19830144</v>
      </c>
      <c r="N1389" s="12">
        <f t="shared" si="49"/>
        <v>18145088</v>
      </c>
      <c r="O1389" s="93">
        <v>29745216</v>
      </c>
      <c r="P1389" s="32">
        <v>0.2</v>
      </c>
      <c r="S1389" s="32"/>
      <c r="U1389" s="3"/>
      <c r="V1389" s="3"/>
      <c r="W1389" s="3"/>
      <c r="X1389" s="3"/>
    </row>
    <row r="1390" spans="1:24" s="2" customFormat="1" ht="24" hidden="1" customHeight="1" x14ac:dyDescent="0.2">
      <c r="A1390" s="13">
        <v>1360</v>
      </c>
      <c r="B1390" s="14" t="s">
        <v>1529</v>
      </c>
      <c r="C1390" s="14" t="s">
        <v>1562</v>
      </c>
      <c r="D1390" s="14" t="s">
        <v>1631</v>
      </c>
      <c r="E1390" s="15">
        <v>731820810660001</v>
      </c>
      <c r="F1390" s="13">
        <v>17</v>
      </c>
      <c r="G1390" s="13">
        <v>63</v>
      </c>
      <c r="H1390" s="13">
        <v>80</v>
      </c>
      <c r="I1390" s="11">
        <v>23627360</v>
      </c>
      <c r="J1390" s="11">
        <v>22087280</v>
      </c>
      <c r="K1390" s="11">
        <v>23627360</v>
      </c>
      <c r="L1390" s="11">
        <v>21690000</v>
      </c>
      <c r="M1390" s="11">
        <f t="shared" si="49"/>
        <v>18901888</v>
      </c>
      <c r="N1390" s="11">
        <f t="shared" si="49"/>
        <v>17352000</v>
      </c>
      <c r="O1390" s="93">
        <v>28352832</v>
      </c>
      <c r="P1390" s="32">
        <v>0.2</v>
      </c>
      <c r="S1390" s="32"/>
      <c r="U1390" s="3"/>
      <c r="V1390" s="3"/>
      <c r="W1390" s="3"/>
      <c r="X1390" s="3"/>
    </row>
    <row r="1391" spans="1:24" s="2" customFormat="1" ht="24" hidden="1" customHeight="1" x14ac:dyDescent="0.2">
      <c r="A1391" s="8">
        <v>1361</v>
      </c>
      <c r="B1391" s="9" t="s">
        <v>1529</v>
      </c>
      <c r="C1391" s="9" t="s">
        <v>1562</v>
      </c>
      <c r="D1391" s="9" t="s">
        <v>1632</v>
      </c>
      <c r="E1391" s="10">
        <v>731820810290001</v>
      </c>
      <c r="F1391" s="8">
        <v>29</v>
      </c>
      <c r="G1391" s="8">
        <v>149</v>
      </c>
      <c r="H1391" s="8">
        <v>178</v>
      </c>
      <c r="I1391" s="11">
        <v>42094080</v>
      </c>
      <c r="J1391" s="11">
        <v>38800213.333333336</v>
      </c>
      <c r="K1391" s="12">
        <v>42094080</v>
      </c>
      <c r="L1391" s="12">
        <v>38800213.333333336</v>
      </c>
      <c r="M1391" s="12">
        <f t="shared" si="49"/>
        <v>33675264</v>
      </c>
      <c r="N1391" s="12">
        <f t="shared" si="49"/>
        <v>31040170.666666672</v>
      </c>
      <c r="O1391" s="93">
        <v>50512896</v>
      </c>
      <c r="P1391" s="32">
        <v>0.2</v>
      </c>
      <c r="S1391" s="32"/>
      <c r="U1391" s="3"/>
      <c r="V1391" s="3"/>
      <c r="W1391" s="3"/>
      <c r="X1391" s="3"/>
    </row>
    <row r="1392" spans="1:24" s="2" customFormat="1" ht="24" hidden="1" customHeight="1" x14ac:dyDescent="0.2">
      <c r="A1392" s="13">
        <v>1362</v>
      </c>
      <c r="B1392" s="14" t="s">
        <v>1529</v>
      </c>
      <c r="C1392" s="14" t="s">
        <v>1562</v>
      </c>
      <c r="D1392" s="14" t="s">
        <v>1633</v>
      </c>
      <c r="E1392" s="15">
        <v>731820810170001</v>
      </c>
      <c r="F1392" s="13">
        <v>13</v>
      </c>
      <c r="G1392" s="13">
        <v>100</v>
      </c>
      <c r="H1392" s="13">
        <v>113</v>
      </c>
      <c r="I1392" s="11">
        <v>26860960</v>
      </c>
      <c r="J1392" s="11">
        <v>24699440</v>
      </c>
      <c r="K1392" s="11">
        <v>26860960</v>
      </c>
      <c r="L1392" s="11">
        <v>24699440</v>
      </c>
      <c r="M1392" s="11">
        <f t="shared" si="49"/>
        <v>21488768</v>
      </c>
      <c r="N1392" s="11">
        <f t="shared" si="49"/>
        <v>19759552</v>
      </c>
      <c r="O1392" s="93">
        <v>32233152</v>
      </c>
      <c r="P1392" s="32">
        <v>0.2</v>
      </c>
      <c r="S1392" s="32"/>
      <c r="U1392" s="3"/>
      <c r="V1392" s="3"/>
      <c r="W1392" s="3"/>
      <c r="X1392" s="3"/>
    </row>
    <row r="1393" spans="1:24" s="2" customFormat="1" ht="24" hidden="1" customHeight="1" x14ac:dyDescent="0.2">
      <c r="A1393" s="8">
        <v>1363</v>
      </c>
      <c r="B1393" s="9" t="s">
        <v>1529</v>
      </c>
      <c r="C1393" s="9" t="s">
        <v>1562</v>
      </c>
      <c r="D1393" s="9" t="s">
        <v>1634</v>
      </c>
      <c r="E1393" s="10">
        <v>731820810540001</v>
      </c>
      <c r="F1393" s="8">
        <v>20</v>
      </c>
      <c r="G1393" s="8">
        <v>80</v>
      </c>
      <c r="H1393" s="8">
        <v>100</v>
      </c>
      <c r="I1393" s="11">
        <v>23777760</v>
      </c>
      <c r="J1393" s="11">
        <v>21854853.333333332</v>
      </c>
      <c r="K1393" s="12">
        <v>23777760</v>
      </c>
      <c r="L1393" s="12">
        <v>21854853.333333332</v>
      </c>
      <c r="M1393" s="12">
        <f t="shared" si="49"/>
        <v>19022208</v>
      </c>
      <c r="N1393" s="12">
        <f t="shared" si="49"/>
        <v>17483882.666666668</v>
      </c>
      <c r="O1393" s="93">
        <v>28533312</v>
      </c>
      <c r="P1393" s="32">
        <v>0.2</v>
      </c>
      <c r="S1393" s="32"/>
      <c r="U1393" s="3"/>
      <c r="V1393" s="3"/>
      <c r="W1393" s="3"/>
      <c r="X1393" s="3"/>
    </row>
    <row r="1394" spans="1:24" s="2" customFormat="1" ht="24" hidden="1" customHeight="1" x14ac:dyDescent="0.2">
      <c r="A1394" s="13">
        <v>1364</v>
      </c>
      <c r="B1394" s="14" t="s">
        <v>1529</v>
      </c>
      <c r="C1394" s="14" t="s">
        <v>1562</v>
      </c>
      <c r="D1394" s="14" t="s">
        <v>1635</v>
      </c>
      <c r="E1394" s="15">
        <v>731820810620001</v>
      </c>
      <c r="F1394" s="13">
        <v>20</v>
      </c>
      <c r="G1394" s="13">
        <v>80</v>
      </c>
      <c r="H1394" s="13">
        <v>100</v>
      </c>
      <c r="I1394" s="11">
        <v>23777760</v>
      </c>
      <c r="J1394" s="11">
        <v>21854853.333333332</v>
      </c>
      <c r="K1394" s="11">
        <v>23777760</v>
      </c>
      <c r="L1394" s="11">
        <v>21854853.333333332</v>
      </c>
      <c r="M1394" s="11">
        <f t="shared" si="49"/>
        <v>19022208</v>
      </c>
      <c r="N1394" s="11">
        <f t="shared" si="49"/>
        <v>17483882.666666668</v>
      </c>
      <c r="O1394" s="93">
        <v>28533312</v>
      </c>
      <c r="P1394" s="32">
        <v>0.2</v>
      </c>
      <c r="S1394" s="32"/>
      <c r="U1394" s="3"/>
      <c r="V1394" s="3"/>
      <c r="W1394" s="3"/>
      <c r="X1394" s="3"/>
    </row>
    <row r="1395" spans="1:24" s="2" customFormat="1" ht="24" hidden="1" customHeight="1" x14ac:dyDescent="0.2">
      <c r="A1395" s="8">
        <v>1365</v>
      </c>
      <c r="B1395" s="9" t="s">
        <v>1529</v>
      </c>
      <c r="C1395" s="9" t="s">
        <v>1636</v>
      </c>
      <c r="D1395" s="9" t="s">
        <v>1637</v>
      </c>
      <c r="E1395" s="10">
        <v>731520770050001</v>
      </c>
      <c r="F1395" s="8">
        <v>42</v>
      </c>
      <c r="G1395" s="8">
        <v>240</v>
      </c>
      <c r="H1395" s="8">
        <v>282</v>
      </c>
      <c r="I1395" s="11">
        <v>59376480</v>
      </c>
      <c r="J1395" s="11">
        <v>53628800</v>
      </c>
      <c r="K1395" s="12">
        <v>59376480</v>
      </c>
      <c r="L1395" s="12">
        <v>53628800</v>
      </c>
      <c r="M1395" s="12">
        <f t="shared" si="49"/>
        <v>47501184</v>
      </c>
      <c r="N1395" s="12">
        <f t="shared" si="49"/>
        <v>42903040</v>
      </c>
      <c r="O1395" s="93">
        <v>71251776</v>
      </c>
      <c r="P1395" s="32">
        <v>0.2</v>
      </c>
      <c r="S1395" s="32"/>
      <c r="U1395" s="3"/>
      <c r="V1395" s="3"/>
      <c r="W1395" s="3"/>
      <c r="X1395" s="3"/>
    </row>
    <row r="1396" spans="1:24" s="2" customFormat="1" ht="24" hidden="1" customHeight="1" x14ac:dyDescent="0.2">
      <c r="A1396" s="13">
        <v>1366</v>
      </c>
      <c r="B1396" s="14" t="s">
        <v>1529</v>
      </c>
      <c r="C1396" s="14" t="s">
        <v>1636</v>
      </c>
      <c r="D1396" s="14" t="s">
        <v>1638</v>
      </c>
      <c r="E1396" s="15">
        <v>731920770060001</v>
      </c>
      <c r="F1396" s="13">
        <v>121</v>
      </c>
      <c r="G1396" s="13">
        <v>318</v>
      </c>
      <c r="H1396" s="13">
        <v>439</v>
      </c>
      <c r="I1396" s="11">
        <v>90477120</v>
      </c>
      <c r="J1396" s="11">
        <v>81661920</v>
      </c>
      <c r="K1396" s="11">
        <v>90477120</v>
      </c>
      <c r="L1396" s="11">
        <v>81661920</v>
      </c>
      <c r="M1396" s="11">
        <f t="shared" si="49"/>
        <v>72381696</v>
      </c>
      <c r="N1396" s="11">
        <f t="shared" si="49"/>
        <v>65329536</v>
      </c>
      <c r="O1396" s="93">
        <v>108572544</v>
      </c>
      <c r="P1396" s="32">
        <v>0.2</v>
      </c>
      <c r="S1396" s="32"/>
      <c r="U1396" s="3"/>
      <c r="V1396" s="3"/>
      <c r="W1396" s="3"/>
      <c r="X1396" s="3"/>
    </row>
    <row r="1397" spans="1:24" s="2" customFormat="1" ht="24" hidden="1" customHeight="1" x14ac:dyDescent="0.2">
      <c r="A1397" s="8">
        <v>1367</v>
      </c>
      <c r="B1397" s="9" t="s">
        <v>1529</v>
      </c>
      <c r="C1397" s="9" t="s">
        <v>1636</v>
      </c>
      <c r="D1397" s="9" t="s">
        <v>1639</v>
      </c>
      <c r="E1397" s="10">
        <v>712320770080001</v>
      </c>
      <c r="F1397" s="8">
        <v>18</v>
      </c>
      <c r="G1397" s="8">
        <v>102</v>
      </c>
      <c r="H1397" s="8">
        <v>120</v>
      </c>
      <c r="I1397" s="11">
        <v>24990400</v>
      </c>
      <c r="J1397" s="11">
        <v>22645733.333333332</v>
      </c>
      <c r="K1397" s="12">
        <v>24990400</v>
      </c>
      <c r="L1397" s="12">
        <v>22645733.333333332</v>
      </c>
      <c r="M1397" s="12">
        <f t="shared" si="49"/>
        <v>19992320</v>
      </c>
      <c r="N1397" s="12">
        <f t="shared" si="49"/>
        <v>18116586.666666668</v>
      </c>
      <c r="O1397" s="93">
        <v>29988480</v>
      </c>
      <c r="P1397" s="32">
        <v>0.2</v>
      </c>
      <c r="S1397" s="32"/>
      <c r="U1397" s="3"/>
      <c r="V1397" s="3"/>
      <c r="W1397" s="3"/>
      <c r="X1397" s="3"/>
    </row>
    <row r="1398" spans="1:24" s="2" customFormat="1" ht="24" hidden="1" customHeight="1" x14ac:dyDescent="0.2">
      <c r="A1398" s="13">
        <v>1368</v>
      </c>
      <c r="B1398" s="14" t="s">
        <v>1529</v>
      </c>
      <c r="C1398" s="14" t="s">
        <v>1636</v>
      </c>
      <c r="D1398" s="14" t="s">
        <v>1640</v>
      </c>
      <c r="E1398" s="15">
        <v>731520770060001</v>
      </c>
      <c r="F1398" s="13">
        <v>32</v>
      </c>
      <c r="G1398" s="13">
        <v>183</v>
      </c>
      <c r="H1398" s="13">
        <v>215</v>
      </c>
      <c r="I1398" s="11">
        <v>44444320</v>
      </c>
      <c r="J1398" s="11">
        <v>40160613.333333336</v>
      </c>
      <c r="K1398" s="11">
        <v>44444320</v>
      </c>
      <c r="L1398" s="11">
        <v>40160613.333333336</v>
      </c>
      <c r="M1398" s="11">
        <f t="shared" si="49"/>
        <v>35555456</v>
      </c>
      <c r="N1398" s="11">
        <f t="shared" si="49"/>
        <v>32128490.666666672</v>
      </c>
      <c r="O1398" s="93">
        <v>53333184</v>
      </c>
      <c r="P1398" s="32">
        <v>0.2</v>
      </c>
      <c r="S1398" s="32"/>
      <c r="U1398" s="3"/>
      <c r="V1398" s="3"/>
      <c r="W1398" s="3"/>
      <c r="X1398" s="3"/>
    </row>
    <row r="1399" spans="1:24" s="2" customFormat="1" ht="24" hidden="1" customHeight="1" x14ac:dyDescent="0.2">
      <c r="A1399" s="8">
        <v>1369</v>
      </c>
      <c r="B1399" s="9" t="s">
        <v>1529</v>
      </c>
      <c r="C1399" s="9" t="s">
        <v>1636</v>
      </c>
      <c r="D1399" s="9" t="s">
        <v>1641</v>
      </c>
      <c r="E1399" s="10">
        <v>753620770030001</v>
      </c>
      <c r="F1399" s="8">
        <v>51</v>
      </c>
      <c r="G1399" s="8">
        <v>99</v>
      </c>
      <c r="H1399" s="8">
        <v>150</v>
      </c>
      <c r="I1399" s="11">
        <v>30742080</v>
      </c>
      <c r="J1399" s="11">
        <v>27908960</v>
      </c>
      <c r="K1399" s="12">
        <v>30742080</v>
      </c>
      <c r="L1399" s="12">
        <v>27908960</v>
      </c>
      <c r="M1399" s="12">
        <f t="shared" si="49"/>
        <v>24593664</v>
      </c>
      <c r="N1399" s="12">
        <f t="shared" si="49"/>
        <v>22327168</v>
      </c>
      <c r="O1399" s="93">
        <v>36890496</v>
      </c>
      <c r="P1399" s="32">
        <v>0.2</v>
      </c>
      <c r="S1399" s="32"/>
      <c r="U1399" s="3"/>
      <c r="V1399" s="3"/>
      <c r="W1399" s="3"/>
      <c r="X1399" s="3"/>
    </row>
    <row r="1400" spans="1:24" s="2" customFormat="1" ht="24" hidden="1" customHeight="1" x14ac:dyDescent="0.2">
      <c r="A1400" s="13">
        <v>1370</v>
      </c>
      <c r="B1400" s="14" t="s">
        <v>1529</v>
      </c>
      <c r="C1400" s="14" t="s">
        <v>1636</v>
      </c>
      <c r="D1400" s="14" t="s">
        <v>1642</v>
      </c>
      <c r="E1400" s="15">
        <v>721320770010001</v>
      </c>
      <c r="F1400" s="13">
        <v>26</v>
      </c>
      <c r="G1400" s="13">
        <v>118</v>
      </c>
      <c r="H1400" s="13">
        <v>144</v>
      </c>
      <c r="I1400" s="11">
        <v>29905280</v>
      </c>
      <c r="J1400" s="11">
        <v>27109786.666666668</v>
      </c>
      <c r="K1400" s="11">
        <v>29905280</v>
      </c>
      <c r="L1400" s="11">
        <v>27109786.666666668</v>
      </c>
      <c r="M1400" s="11">
        <f t="shared" si="49"/>
        <v>23924224</v>
      </c>
      <c r="N1400" s="11">
        <f t="shared" si="49"/>
        <v>21687829.333333336</v>
      </c>
      <c r="O1400" s="93">
        <v>35886336</v>
      </c>
      <c r="P1400" s="32">
        <v>0.2</v>
      </c>
      <c r="S1400" s="32"/>
      <c r="U1400" s="3"/>
      <c r="V1400" s="3"/>
      <c r="W1400" s="3"/>
      <c r="X1400" s="3"/>
    </row>
    <row r="1401" spans="1:24" s="2" customFormat="1" ht="24" hidden="1" customHeight="1" x14ac:dyDescent="0.2">
      <c r="A1401" s="8">
        <v>1371</v>
      </c>
      <c r="B1401" s="9" t="s">
        <v>1529</v>
      </c>
      <c r="C1401" s="9" t="s">
        <v>1636</v>
      </c>
      <c r="D1401" s="9" t="s">
        <v>1643</v>
      </c>
      <c r="E1401" s="10">
        <v>721320770040001</v>
      </c>
      <c r="F1401" s="8">
        <v>150</v>
      </c>
      <c r="G1401" s="8">
        <v>371</v>
      </c>
      <c r="H1401" s="8">
        <v>521</v>
      </c>
      <c r="I1401" s="11">
        <v>106728640</v>
      </c>
      <c r="J1401" s="11">
        <v>96476373.333333328</v>
      </c>
      <c r="K1401" s="12">
        <v>106728640</v>
      </c>
      <c r="L1401" s="12">
        <v>96476373.333333328</v>
      </c>
      <c r="M1401" s="12">
        <f t="shared" si="49"/>
        <v>85382912</v>
      </c>
      <c r="N1401" s="12">
        <f t="shared" si="49"/>
        <v>77181098.666666672</v>
      </c>
      <c r="O1401" s="93">
        <v>128074368</v>
      </c>
      <c r="P1401" s="32">
        <v>0.2</v>
      </c>
      <c r="S1401" s="32"/>
      <c r="U1401" s="3"/>
      <c r="V1401" s="3"/>
      <c r="W1401" s="3"/>
      <c r="X1401" s="3"/>
    </row>
    <row r="1402" spans="1:24" s="2" customFormat="1" ht="24" hidden="1" customHeight="1" x14ac:dyDescent="0.2">
      <c r="A1402" s="13">
        <v>1372</v>
      </c>
      <c r="B1402" s="14" t="s">
        <v>1529</v>
      </c>
      <c r="C1402" s="14" t="s">
        <v>1636</v>
      </c>
      <c r="D1402" s="14" t="s">
        <v>1644</v>
      </c>
      <c r="E1402" s="15">
        <v>753620770040001</v>
      </c>
      <c r="F1402" s="13">
        <v>23</v>
      </c>
      <c r="G1402" s="13">
        <v>108</v>
      </c>
      <c r="H1402" s="13">
        <v>131</v>
      </c>
      <c r="I1402" s="11">
        <v>27778240</v>
      </c>
      <c r="J1402" s="11">
        <v>25156933.333333332</v>
      </c>
      <c r="K1402" s="11">
        <v>27778240</v>
      </c>
      <c r="L1402" s="11">
        <v>25156933.333333332</v>
      </c>
      <c r="M1402" s="11">
        <f t="shared" si="49"/>
        <v>22222592</v>
      </c>
      <c r="N1402" s="11">
        <f t="shared" si="49"/>
        <v>20125546.666666668</v>
      </c>
      <c r="O1402" s="93">
        <v>33333888</v>
      </c>
      <c r="P1402" s="32">
        <v>0.2</v>
      </c>
      <c r="S1402" s="32"/>
      <c r="U1402" s="3"/>
      <c r="V1402" s="3"/>
      <c r="W1402" s="3"/>
      <c r="X1402" s="3"/>
    </row>
    <row r="1403" spans="1:24" s="2" customFormat="1" ht="24" hidden="1" customHeight="1" x14ac:dyDescent="0.2">
      <c r="A1403" s="8">
        <v>1373</v>
      </c>
      <c r="B1403" s="9" t="s">
        <v>1529</v>
      </c>
      <c r="C1403" s="9" t="s">
        <v>1636</v>
      </c>
      <c r="D1403" s="9" t="s">
        <v>1645</v>
      </c>
      <c r="E1403" s="10">
        <v>753620770010001</v>
      </c>
      <c r="F1403" s="8">
        <v>50</v>
      </c>
      <c r="G1403" s="8">
        <v>108</v>
      </c>
      <c r="H1403" s="8">
        <v>158</v>
      </c>
      <c r="I1403" s="11">
        <v>32888000</v>
      </c>
      <c r="J1403" s="11">
        <v>29773146.666666668</v>
      </c>
      <c r="K1403" s="12">
        <v>32888000</v>
      </c>
      <c r="L1403" s="12">
        <v>29773146.666666668</v>
      </c>
      <c r="M1403" s="12">
        <f t="shared" si="49"/>
        <v>26310400</v>
      </c>
      <c r="N1403" s="12">
        <f t="shared" si="49"/>
        <v>23818517.333333336</v>
      </c>
      <c r="O1403" s="93">
        <v>39465600</v>
      </c>
      <c r="P1403" s="32">
        <v>0.2</v>
      </c>
      <c r="S1403" s="32"/>
      <c r="U1403" s="3"/>
      <c r="V1403" s="3"/>
      <c r="W1403" s="3"/>
      <c r="X1403" s="3"/>
    </row>
    <row r="1404" spans="1:24" s="2" customFormat="1" ht="24" hidden="1" customHeight="1" x14ac:dyDescent="0.2">
      <c r="A1404" s="13">
        <v>1374</v>
      </c>
      <c r="B1404" s="14" t="s">
        <v>1529</v>
      </c>
      <c r="C1404" s="14" t="s">
        <v>1636</v>
      </c>
      <c r="D1404" s="14" t="s">
        <v>1646</v>
      </c>
      <c r="E1404" s="15">
        <v>731420770040001</v>
      </c>
      <c r="F1404" s="13">
        <v>40</v>
      </c>
      <c r="G1404" s="13">
        <v>73</v>
      </c>
      <c r="H1404" s="13">
        <v>113</v>
      </c>
      <c r="I1404" s="11">
        <v>24056320</v>
      </c>
      <c r="J1404" s="11">
        <v>21686933.333333332</v>
      </c>
      <c r="K1404" s="11">
        <v>24056320</v>
      </c>
      <c r="L1404" s="11">
        <v>21686933.333333332</v>
      </c>
      <c r="M1404" s="11">
        <f t="shared" si="49"/>
        <v>19245056</v>
      </c>
      <c r="N1404" s="11">
        <f t="shared" si="49"/>
        <v>17349546.666666668</v>
      </c>
      <c r="O1404" s="93">
        <v>28867584</v>
      </c>
      <c r="P1404" s="32">
        <v>0.2</v>
      </c>
      <c r="S1404" s="32"/>
      <c r="U1404" s="3"/>
      <c r="V1404" s="3"/>
      <c r="W1404" s="3"/>
      <c r="X1404" s="3"/>
    </row>
    <row r="1405" spans="1:24" s="2" customFormat="1" ht="24" hidden="1" customHeight="1" x14ac:dyDescent="0.2">
      <c r="A1405" s="8">
        <v>1375</v>
      </c>
      <c r="B1405" s="9" t="s">
        <v>1529</v>
      </c>
      <c r="C1405" s="9" t="s">
        <v>1636</v>
      </c>
      <c r="D1405" s="9" t="s">
        <v>1647</v>
      </c>
      <c r="E1405" s="10">
        <v>753620770070001</v>
      </c>
      <c r="F1405" s="8">
        <v>40</v>
      </c>
      <c r="G1405" s="8">
        <v>80</v>
      </c>
      <c r="H1405" s="8">
        <v>120</v>
      </c>
      <c r="I1405" s="11">
        <v>25197760</v>
      </c>
      <c r="J1405" s="11">
        <v>22828053.333333332</v>
      </c>
      <c r="K1405" s="12">
        <v>25197760</v>
      </c>
      <c r="L1405" s="12">
        <v>22828053.333333332</v>
      </c>
      <c r="M1405" s="12">
        <f t="shared" si="49"/>
        <v>20158208</v>
      </c>
      <c r="N1405" s="12">
        <f t="shared" si="49"/>
        <v>18262442.666666668</v>
      </c>
      <c r="O1405" s="93">
        <v>30237312</v>
      </c>
      <c r="P1405" s="32">
        <v>0.2</v>
      </c>
      <c r="S1405" s="32"/>
      <c r="U1405" s="3"/>
      <c r="V1405" s="3"/>
      <c r="W1405" s="3"/>
      <c r="X1405" s="3"/>
    </row>
    <row r="1406" spans="1:24" s="2" customFormat="1" ht="24" hidden="1" customHeight="1" x14ac:dyDescent="0.2">
      <c r="A1406" s="13">
        <v>1376</v>
      </c>
      <c r="B1406" s="14" t="s">
        <v>1529</v>
      </c>
      <c r="C1406" s="14" t="s">
        <v>1636</v>
      </c>
      <c r="D1406" s="14" t="s">
        <v>1648</v>
      </c>
      <c r="E1406" s="15">
        <v>731720770100001</v>
      </c>
      <c r="F1406" s="13">
        <v>61</v>
      </c>
      <c r="G1406" s="13">
        <v>99</v>
      </c>
      <c r="H1406" s="13">
        <v>160</v>
      </c>
      <c r="I1406" s="11">
        <v>33190240</v>
      </c>
      <c r="J1406" s="11">
        <v>29969413.333333332</v>
      </c>
      <c r="K1406" s="11">
        <v>33190240</v>
      </c>
      <c r="L1406" s="11">
        <v>29969413.333333332</v>
      </c>
      <c r="M1406" s="11">
        <f t="shared" si="49"/>
        <v>26552192</v>
      </c>
      <c r="N1406" s="11">
        <f t="shared" si="49"/>
        <v>23975530.666666668</v>
      </c>
      <c r="O1406" s="93">
        <v>39828288</v>
      </c>
      <c r="P1406" s="32">
        <v>0.2</v>
      </c>
      <c r="S1406" s="32"/>
      <c r="U1406" s="3"/>
      <c r="V1406" s="3"/>
      <c r="W1406" s="3"/>
      <c r="X1406" s="3"/>
    </row>
    <row r="1407" spans="1:24" s="2" customFormat="1" ht="24" hidden="1" customHeight="1" x14ac:dyDescent="0.2">
      <c r="A1407" s="8">
        <v>1377</v>
      </c>
      <c r="B1407" s="9" t="s">
        <v>1529</v>
      </c>
      <c r="C1407" s="9" t="s">
        <v>1636</v>
      </c>
      <c r="D1407" s="9" t="s">
        <v>1649</v>
      </c>
      <c r="E1407" s="10">
        <v>731420770070001</v>
      </c>
      <c r="F1407" s="8">
        <v>156</v>
      </c>
      <c r="G1407" s="8">
        <v>262</v>
      </c>
      <c r="H1407" s="8">
        <v>418</v>
      </c>
      <c r="I1407" s="11">
        <v>85394080</v>
      </c>
      <c r="J1407" s="11">
        <v>77226693.333333328</v>
      </c>
      <c r="K1407" s="12">
        <v>85394080</v>
      </c>
      <c r="L1407" s="12">
        <v>77226693.333333328</v>
      </c>
      <c r="M1407" s="12">
        <f t="shared" si="49"/>
        <v>68315264</v>
      </c>
      <c r="N1407" s="12">
        <f t="shared" si="49"/>
        <v>61781354.666666664</v>
      </c>
      <c r="O1407" s="93">
        <v>102472896</v>
      </c>
      <c r="P1407" s="32">
        <v>0.2</v>
      </c>
      <c r="S1407" s="32"/>
      <c r="U1407" s="3"/>
      <c r="V1407" s="3"/>
      <c r="W1407" s="3"/>
      <c r="X1407" s="3"/>
    </row>
    <row r="1408" spans="1:24" s="2" customFormat="1" ht="24" hidden="1" customHeight="1" x14ac:dyDescent="0.2">
      <c r="A1408" s="13">
        <v>1378</v>
      </c>
      <c r="B1408" s="14" t="s">
        <v>1529</v>
      </c>
      <c r="C1408" s="14" t="s">
        <v>1636</v>
      </c>
      <c r="D1408" s="14" t="s">
        <v>1650</v>
      </c>
      <c r="E1408" s="15">
        <v>731920770010001</v>
      </c>
      <c r="F1408" s="13">
        <v>35</v>
      </c>
      <c r="G1408" s="13">
        <v>85</v>
      </c>
      <c r="H1408" s="13">
        <v>120</v>
      </c>
      <c r="I1408" s="11">
        <v>24914240</v>
      </c>
      <c r="J1408" s="11">
        <v>22392026.666666668</v>
      </c>
      <c r="K1408" s="11">
        <v>24914240</v>
      </c>
      <c r="L1408" s="11">
        <v>22392026.666666668</v>
      </c>
      <c r="M1408" s="11">
        <f t="shared" si="49"/>
        <v>19931392</v>
      </c>
      <c r="N1408" s="11">
        <f t="shared" si="49"/>
        <v>17913621.333333336</v>
      </c>
      <c r="O1408" s="93">
        <v>29897088</v>
      </c>
      <c r="P1408" s="32">
        <v>0.2</v>
      </c>
      <c r="S1408" s="32"/>
      <c r="U1408" s="3"/>
      <c r="V1408" s="3"/>
      <c r="W1408" s="3"/>
      <c r="X1408" s="3"/>
    </row>
    <row r="1409" spans="1:24" s="2" customFormat="1" ht="24" hidden="1" customHeight="1" x14ac:dyDescent="0.2">
      <c r="A1409" s="8">
        <v>1379</v>
      </c>
      <c r="B1409" s="9" t="s">
        <v>1529</v>
      </c>
      <c r="C1409" s="9" t="s">
        <v>1636</v>
      </c>
      <c r="D1409" s="9" t="s">
        <v>1651</v>
      </c>
      <c r="E1409" s="10">
        <v>753620770080001</v>
      </c>
      <c r="F1409" s="8">
        <v>47</v>
      </c>
      <c r="G1409" s="8">
        <v>116</v>
      </c>
      <c r="H1409" s="8">
        <v>163</v>
      </c>
      <c r="I1409" s="11">
        <v>33200160</v>
      </c>
      <c r="J1409" s="11">
        <v>29842800</v>
      </c>
      <c r="K1409" s="12">
        <v>33200160</v>
      </c>
      <c r="L1409" s="12">
        <v>29842800</v>
      </c>
      <c r="M1409" s="12">
        <f t="shared" si="49"/>
        <v>26560128</v>
      </c>
      <c r="N1409" s="12">
        <f t="shared" si="49"/>
        <v>23874240</v>
      </c>
      <c r="O1409" s="93">
        <v>39840192</v>
      </c>
      <c r="P1409" s="32">
        <v>0.2</v>
      </c>
      <c r="S1409" s="32"/>
      <c r="U1409" s="3"/>
      <c r="V1409" s="3"/>
      <c r="W1409" s="3"/>
      <c r="X1409" s="3"/>
    </row>
    <row r="1410" spans="1:24" s="2" customFormat="1" ht="24" hidden="1" customHeight="1" x14ac:dyDescent="0.2">
      <c r="A1410" s="13">
        <v>1380</v>
      </c>
      <c r="B1410" s="14" t="s">
        <v>1529</v>
      </c>
      <c r="C1410" s="14" t="s">
        <v>1636</v>
      </c>
      <c r="D1410" s="14" t="s">
        <v>1652</v>
      </c>
      <c r="E1410" s="15">
        <v>731720770060001</v>
      </c>
      <c r="F1410" s="13">
        <v>20</v>
      </c>
      <c r="G1410" s="13">
        <v>108</v>
      </c>
      <c r="H1410" s="13">
        <v>128</v>
      </c>
      <c r="I1410" s="11">
        <v>26798240</v>
      </c>
      <c r="J1410" s="11">
        <v>24315626.666666668</v>
      </c>
      <c r="K1410" s="11">
        <v>26798240</v>
      </c>
      <c r="L1410" s="11">
        <v>24315626.666666668</v>
      </c>
      <c r="M1410" s="11">
        <f t="shared" si="49"/>
        <v>21438592</v>
      </c>
      <c r="N1410" s="11">
        <f t="shared" si="49"/>
        <v>19452501.333333336</v>
      </c>
      <c r="O1410" s="93">
        <v>32157888</v>
      </c>
      <c r="P1410" s="32">
        <v>0.2</v>
      </c>
      <c r="S1410" s="32"/>
      <c r="U1410" s="3"/>
      <c r="V1410" s="3"/>
      <c r="W1410" s="3"/>
      <c r="X1410" s="3"/>
    </row>
    <row r="1411" spans="1:24" s="2" customFormat="1" ht="24" hidden="1" customHeight="1" x14ac:dyDescent="0.2">
      <c r="A1411" s="8">
        <v>1381</v>
      </c>
      <c r="B1411" s="9" t="s">
        <v>1529</v>
      </c>
      <c r="C1411" s="9" t="s">
        <v>1636</v>
      </c>
      <c r="D1411" s="9" t="s">
        <v>1653</v>
      </c>
      <c r="E1411" s="10">
        <v>731520770090001</v>
      </c>
      <c r="F1411" s="8">
        <v>99</v>
      </c>
      <c r="G1411" s="8">
        <v>276</v>
      </c>
      <c r="H1411" s="8">
        <v>375</v>
      </c>
      <c r="I1411" s="11">
        <v>76880000</v>
      </c>
      <c r="J1411" s="11">
        <v>69139546.666666672</v>
      </c>
      <c r="K1411" s="12">
        <v>76880000</v>
      </c>
      <c r="L1411" s="12">
        <v>69139546.666666672</v>
      </c>
      <c r="M1411" s="12">
        <f t="shared" si="49"/>
        <v>61504000</v>
      </c>
      <c r="N1411" s="12">
        <f t="shared" si="49"/>
        <v>55311637.333333343</v>
      </c>
      <c r="O1411" s="93">
        <v>92256000</v>
      </c>
      <c r="P1411" s="32">
        <v>0.2</v>
      </c>
      <c r="S1411" s="32"/>
      <c r="U1411" s="3"/>
      <c r="V1411" s="3"/>
      <c r="W1411" s="3"/>
      <c r="X1411" s="3"/>
    </row>
    <row r="1412" spans="1:24" s="2" customFormat="1" ht="24" hidden="1" customHeight="1" x14ac:dyDescent="0.2">
      <c r="A1412" s="13">
        <v>1382</v>
      </c>
      <c r="B1412" s="14" t="s">
        <v>1529</v>
      </c>
      <c r="C1412" s="14" t="s">
        <v>1636</v>
      </c>
      <c r="D1412" s="14" t="s">
        <v>1654</v>
      </c>
      <c r="E1412" s="15">
        <v>753620770100001</v>
      </c>
      <c r="F1412" s="13">
        <v>46</v>
      </c>
      <c r="G1412" s="13">
        <v>68</v>
      </c>
      <c r="H1412" s="13">
        <v>114</v>
      </c>
      <c r="I1412" s="11">
        <v>23397760</v>
      </c>
      <c r="J1412" s="11">
        <v>21023093.333333332</v>
      </c>
      <c r="K1412" s="11">
        <v>23397760</v>
      </c>
      <c r="L1412" s="11">
        <v>21023093.333333332</v>
      </c>
      <c r="M1412" s="11">
        <f t="shared" si="49"/>
        <v>18718208</v>
      </c>
      <c r="N1412" s="11">
        <f t="shared" si="49"/>
        <v>16818474.666666668</v>
      </c>
      <c r="O1412" s="93">
        <v>28077312</v>
      </c>
      <c r="P1412" s="32">
        <v>0.2</v>
      </c>
      <c r="S1412" s="32"/>
      <c r="U1412" s="3"/>
      <c r="V1412" s="3"/>
      <c r="W1412" s="3"/>
      <c r="X1412" s="3"/>
    </row>
    <row r="1413" spans="1:24" s="2" customFormat="1" ht="24" hidden="1" customHeight="1" x14ac:dyDescent="0.2">
      <c r="A1413" s="8">
        <v>1383</v>
      </c>
      <c r="B1413" s="9" t="s">
        <v>1529</v>
      </c>
      <c r="C1413" s="9" t="s">
        <v>1636</v>
      </c>
      <c r="D1413" s="9" t="s">
        <v>1655</v>
      </c>
      <c r="E1413" s="10">
        <v>731620830020011</v>
      </c>
      <c r="F1413" s="8">
        <v>30</v>
      </c>
      <c r="G1413" s="8">
        <v>70</v>
      </c>
      <c r="H1413" s="8">
        <v>100</v>
      </c>
      <c r="I1413" s="11">
        <v>23929440</v>
      </c>
      <c r="J1413" s="11">
        <v>20747600</v>
      </c>
      <c r="K1413" s="12">
        <v>23929440</v>
      </c>
      <c r="L1413" s="12">
        <v>20747600</v>
      </c>
      <c r="M1413" s="12">
        <f t="shared" si="49"/>
        <v>19143552</v>
      </c>
      <c r="N1413" s="12">
        <f t="shared" si="49"/>
        <v>16598080</v>
      </c>
      <c r="O1413" s="93">
        <v>28715328</v>
      </c>
      <c r="P1413" s="32">
        <v>0.2</v>
      </c>
      <c r="S1413" s="32"/>
      <c r="U1413" s="3"/>
      <c r="V1413" s="3"/>
      <c r="W1413" s="3"/>
      <c r="X1413" s="3"/>
    </row>
    <row r="1414" spans="1:24" s="2" customFormat="1" ht="24" hidden="1" customHeight="1" x14ac:dyDescent="0.2">
      <c r="A1414" s="13">
        <v>1384</v>
      </c>
      <c r="B1414" s="14" t="s">
        <v>1529</v>
      </c>
      <c r="C1414" s="14" t="s">
        <v>1636</v>
      </c>
      <c r="D1414" s="14" t="s">
        <v>1656</v>
      </c>
      <c r="E1414" s="15">
        <v>731920770080002</v>
      </c>
      <c r="F1414" s="13">
        <v>102</v>
      </c>
      <c r="G1414" s="13">
        <v>334</v>
      </c>
      <c r="H1414" s="13">
        <v>436</v>
      </c>
      <c r="I1414" s="11">
        <v>91100800</v>
      </c>
      <c r="J1414" s="11">
        <v>82919013.333333328</v>
      </c>
      <c r="K1414" s="11">
        <v>91100800</v>
      </c>
      <c r="L1414" s="11">
        <v>82919013.333333328</v>
      </c>
      <c r="M1414" s="11">
        <f t="shared" si="49"/>
        <v>72880640</v>
      </c>
      <c r="N1414" s="11">
        <f t="shared" si="49"/>
        <v>66335210.666666664</v>
      </c>
      <c r="O1414" s="93">
        <v>109320960</v>
      </c>
      <c r="P1414" s="32">
        <v>0.2</v>
      </c>
      <c r="S1414" s="32"/>
      <c r="U1414" s="3"/>
      <c r="V1414" s="3"/>
      <c r="W1414" s="3"/>
      <c r="X1414" s="3"/>
    </row>
    <row r="1415" spans="1:24" s="2" customFormat="1" ht="24" hidden="1" customHeight="1" x14ac:dyDescent="0.2">
      <c r="A1415" s="8">
        <v>1385</v>
      </c>
      <c r="B1415" s="9" t="s">
        <v>1529</v>
      </c>
      <c r="C1415" s="9" t="s">
        <v>1636</v>
      </c>
      <c r="D1415" s="9" t="s">
        <v>1657</v>
      </c>
      <c r="E1415" s="10">
        <v>732320770010001</v>
      </c>
      <c r="F1415" s="8">
        <v>44</v>
      </c>
      <c r="G1415" s="8">
        <v>85</v>
      </c>
      <c r="H1415" s="8">
        <v>129</v>
      </c>
      <c r="I1415" s="11">
        <v>26892320</v>
      </c>
      <c r="J1415" s="11">
        <v>24355226.666666668</v>
      </c>
      <c r="K1415" s="12">
        <v>26892320</v>
      </c>
      <c r="L1415" s="12">
        <v>24355226.666666668</v>
      </c>
      <c r="M1415" s="12">
        <f t="shared" si="49"/>
        <v>21513856</v>
      </c>
      <c r="N1415" s="12">
        <f t="shared" si="49"/>
        <v>19484181.333333336</v>
      </c>
      <c r="O1415" s="93">
        <v>32270784</v>
      </c>
      <c r="P1415" s="32">
        <v>0.2</v>
      </c>
      <c r="S1415" s="32"/>
      <c r="U1415" s="3"/>
      <c r="V1415" s="3"/>
      <c r="W1415" s="3"/>
      <c r="X1415" s="3"/>
    </row>
    <row r="1416" spans="1:24" s="2" customFormat="1" ht="24" hidden="1" customHeight="1" x14ac:dyDescent="0.2">
      <c r="A1416" s="13">
        <v>1386</v>
      </c>
      <c r="B1416" s="14" t="s">
        <v>1529</v>
      </c>
      <c r="C1416" s="14" t="s">
        <v>1636</v>
      </c>
      <c r="D1416" s="14" t="s">
        <v>1658</v>
      </c>
      <c r="E1416" s="15">
        <v>731420770090001</v>
      </c>
      <c r="F1416" s="13">
        <v>19</v>
      </c>
      <c r="G1416" s="13">
        <v>101</v>
      </c>
      <c r="H1416" s="13">
        <v>120</v>
      </c>
      <c r="I1416" s="11">
        <v>25319040</v>
      </c>
      <c r="J1416" s="11">
        <v>22739840</v>
      </c>
      <c r="K1416" s="11">
        <v>25319040</v>
      </c>
      <c r="L1416" s="11">
        <v>22739840</v>
      </c>
      <c r="M1416" s="11">
        <f t="shared" si="49"/>
        <v>20255232</v>
      </c>
      <c r="N1416" s="11">
        <f t="shared" si="49"/>
        <v>18191872</v>
      </c>
      <c r="O1416" s="93">
        <v>30382848</v>
      </c>
      <c r="P1416" s="32">
        <v>0.2</v>
      </c>
      <c r="S1416" s="32"/>
      <c r="U1416" s="3"/>
      <c r="V1416" s="3"/>
      <c r="W1416" s="3"/>
      <c r="X1416" s="3"/>
    </row>
    <row r="1417" spans="1:24" s="2" customFormat="1" ht="24" hidden="1" customHeight="1" x14ac:dyDescent="0.2">
      <c r="A1417" s="8">
        <v>1387</v>
      </c>
      <c r="B1417" s="9" t="s">
        <v>1529</v>
      </c>
      <c r="C1417" s="9" t="s">
        <v>1636</v>
      </c>
      <c r="D1417" s="9" t="s">
        <v>1659</v>
      </c>
      <c r="E1417" s="10">
        <v>731720770050001</v>
      </c>
      <c r="F1417" s="8">
        <v>25</v>
      </c>
      <c r="G1417" s="8">
        <v>75</v>
      </c>
      <c r="H1417" s="8">
        <v>100</v>
      </c>
      <c r="I1417" s="11">
        <v>20283360</v>
      </c>
      <c r="J1417" s="11">
        <v>18304640</v>
      </c>
      <c r="K1417" s="12">
        <v>20283360</v>
      </c>
      <c r="L1417" s="12">
        <v>18304640</v>
      </c>
      <c r="M1417" s="12">
        <f t="shared" si="49"/>
        <v>16226688</v>
      </c>
      <c r="N1417" s="12">
        <f t="shared" si="49"/>
        <v>14643712</v>
      </c>
      <c r="O1417" s="93">
        <v>24340032</v>
      </c>
      <c r="P1417" s="32">
        <v>0.2</v>
      </c>
      <c r="S1417" s="32"/>
      <c r="U1417" s="3"/>
      <c r="V1417" s="3"/>
      <c r="W1417" s="3"/>
      <c r="X1417" s="3"/>
    </row>
    <row r="1418" spans="1:24" s="2" customFormat="1" ht="24" hidden="1" customHeight="1" x14ac:dyDescent="0.2">
      <c r="A1418" s="13">
        <v>1388</v>
      </c>
      <c r="B1418" s="14" t="s">
        <v>1529</v>
      </c>
      <c r="C1418" s="14" t="s">
        <v>1636</v>
      </c>
      <c r="D1418" s="14" t="s">
        <v>1660</v>
      </c>
      <c r="E1418" s="15">
        <v>731720770020001</v>
      </c>
      <c r="F1418" s="13">
        <v>38</v>
      </c>
      <c r="G1418" s="13">
        <v>135</v>
      </c>
      <c r="H1418" s="13">
        <v>173</v>
      </c>
      <c r="I1418" s="11">
        <v>36180480</v>
      </c>
      <c r="J1418" s="11">
        <v>32570640</v>
      </c>
      <c r="K1418" s="11">
        <v>36180480</v>
      </c>
      <c r="L1418" s="11">
        <v>32570640</v>
      </c>
      <c r="M1418" s="11">
        <f t="shared" si="49"/>
        <v>28944384</v>
      </c>
      <c r="N1418" s="11">
        <f t="shared" si="49"/>
        <v>26056512</v>
      </c>
      <c r="O1418" s="93">
        <v>43416576</v>
      </c>
      <c r="P1418" s="32">
        <v>0.2</v>
      </c>
      <c r="S1418" s="32"/>
      <c r="U1418" s="3"/>
      <c r="V1418" s="3"/>
      <c r="W1418" s="3"/>
      <c r="X1418" s="3"/>
    </row>
    <row r="1419" spans="1:24" s="2" customFormat="1" ht="24" hidden="1" customHeight="1" x14ac:dyDescent="0.2">
      <c r="A1419" s="8">
        <v>1389</v>
      </c>
      <c r="B1419" s="9" t="s">
        <v>1529</v>
      </c>
      <c r="C1419" s="9" t="s">
        <v>1636</v>
      </c>
      <c r="D1419" s="9" t="s">
        <v>1661</v>
      </c>
      <c r="E1419" s="10">
        <v>721320770100001</v>
      </c>
      <c r="F1419" s="8">
        <v>45</v>
      </c>
      <c r="G1419" s="8">
        <v>114</v>
      </c>
      <c r="H1419" s="8">
        <v>159</v>
      </c>
      <c r="I1419" s="11">
        <v>33104800</v>
      </c>
      <c r="J1419" s="11">
        <v>29973333.333333332</v>
      </c>
      <c r="K1419" s="12">
        <v>33104800</v>
      </c>
      <c r="L1419" s="12">
        <v>29973333.333333332</v>
      </c>
      <c r="M1419" s="12">
        <f t="shared" si="49"/>
        <v>26483840</v>
      </c>
      <c r="N1419" s="12">
        <f t="shared" si="49"/>
        <v>23978666.666666668</v>
      </c>
      <c r="O1419" s="93">
        <v>39725760</v>
      </c>
      <c r="P1419" s="32">
        <v>0.2</v>
      </c>
      <c r="S1419" s="32"/>
      <c r="U1419" s="3"/>
      <c r="V1419" s="3"/>
      <c r="W1419" s="3"/>
      <c r="X1419" s="3"/>
    </row>
    <row r="1420" spans="1:24" s="2" customFormat="1" ht="24" hidden="1" customHeight="1" x14ac:dyDescent="0.2">
      <c r="A1420" s="13">
        <v>1390</v>
      </c>
      <c r="B1420" s="14" t="s">
        <v>1529</v>
      </c>
      <c r="C1420" s="14" t="s">
        <v>1636</v>
      </c>
      <c r="D1420" s="14" t="s">
        <v>1662</v>
      </c>
      <c r="E1420" s="15">
        <v>753620770020001</v>
      </c>
      <c r="F1420" s="13">
        <v>23</v>
      </c>
      <c r="G1420" s="13">
        <v>86</v>
      </c>
      <c r="H1420" s="13">
        <v>109</v>
      </c>
      <c r="I1420" s="11">
        <v>23670880</v>
      </c>
      <c r="J1420" s="11">
        <v>21532213.333333332</v>
      </c>
      <c r="K1420" s="11">
        <v>23670880</v>
      </c>
      <c r="L1420" s="11">
        <v>21532213.333333332</v>
      </c>
      <c r="M1420" s="11">
        <f t="shared" si="49"/>
        <v>18936704</v>
      </c>
      <c r="N1420" s="11">
        <f t="shared" si="49"/>
        <v>17225770.666666668</v>
      </c>
      <c r="O1420" s="93">
        <v>28405056</v>
      </c>
      <c r="P1420" s="32">
        <v>0.2</v>
      </c>
      <c r="S1420" s="32"/>
      <c r="U1420" s="3"/>
      <c r="V1420" s="3"/>
      <c r="W1420" s="3"/>
      <c r="X1420" s="3"/>
    </row>
    <row r="1421" spans="1:24" s="2" customFormat="1" ht="24" hidden="1" customHeight="1" x14ac:dyDescent="0.2">
      <c r="A1421" s="8">
        <v>1391</v>
      </c>
      <c r="B1421" s="9" t="s">
        <v>1529</v>
      </c>
      <c r="C1421" s="9" t="s">
        <v>1636</v>
      </c>
      <c r="D1421" s="9" t="s">
        <v>1663</v>
      </c>
      <c r="E1421" s="10">
        <v>731720770030001</v>
      </c>
      <c r="F1421" s="8">
        <v>82</v>
      </c>
      <c r="G1421" s="8">
        <v>384</v>
      </c>
      <c r="H1421" s="8">
        <v>466</v>
      </c>
      <c r="I1421" s="11">
        <v>96104960</v>
      </c>
      <c r="J1421" s="11">
        <v>87112586.666666672</v>
      </c>
      <c r="K1421" s="12">
        <v>96104960</v>
      </c>
      <c r="L1421" s="12">
        <v>87112586.666666672</v>
      </c>
      <c r="M1421" s="12">
        <f t="shared" si="49"/>
        <v>76883968</v>
      </c>
      <c r="N1421" s="12">
        <f t="shared" si="49"/>
        <v>69690069.333333343</v>
      </c>
      <c r="O1421" s="93">
        <v>115325952</v>
      </c>
      <c r="P1421" s="32">
        <v>0.2</v>
      </c>
      <c r="S1421" s="32"/>
      <c r="U1421" s="3"/>
      <c r="V1421" s="3"/>
      <c r="W1421" s="3"/>
      <c r="X1421" s="3"/>
    </row>
    <row r="1422" spans="1:24" s="2" customFormat="1" ht="24" hidden="1" customHeight="1" x14ac:dyDescent="0.2">
      <c r="A1422" s="13">
        <v>1392</v>
      </c>
      <c r="B1422" s="14" t="s">
        <v>1529</v>
      </c>
      <c r="C1422" s="14" t="s">
        <v>1636</v>
      </c>
      <c r="D1422" s="14" t="s">
        <v>1664</v>
      </c>
      <c r="E1422" s="15">
        <v>731520770110001</v>
      </c>
      <c r="F1422" s="13">
        <v>253</v>
      </c>
      <c r="G1422" s="13">
        <v>447</v>
      </c>
      <c r="H1422" s="13">
        <v>700</v>
      </c>
      <c r="I1422" s="11">
        <v>143323040</v>
      </c>
      <c r="J1422" s="11">
        <v>129799306.66666667</v>
      </c>
      <c r="K1422" s="11">
        <v>143323040</v>
      </c>
      <c r="L1422" s="11">
        <v>129799306.66666667</v>
      </c>
      <c r="M1422" s="11">
        <f t="shared" si="49"/>
        <v>114658432</v>
      </c>
      <c r="N1422" s="11">
        <f t="shared" si="49"/>
        <v>103839445.33333334</v>
      </c>
      <c r="O1422" s="93">
        <v>171987648</v>
      </c>
      <c r="P1422" s="32">
        <v>0.2</v>
      </c>
      <c r="S1422" s="32"/>
      <c r="U1422" s="3"/>
      <c r="V1422" s="3"/>
      <c r="W1422" s="3"/>
      <c r="X1422" s="3"/>
    </row>
    <row r="1423" spans="1:24" s="2" customFormat="1" ht="24" hidden="1" customHeight="1" x14ac:dyDescent="0.2">
      <c r="A1423" s="8">
        <v>1393</v>
      </c>
      <c r="B1423" s="9" t="s">
        <v>1529</v>
      </c>
      <c r="C1423" s="9" t="s">
        <v>1636</v>
      </c>
      <c r="D1423" s="9" t="s">
        <v>1665</v>
      </c>
      <c r="E1423" s="10">
        <v>731420770100001</v>
      </c>
      <c r="F1423" s="8">
        <v>40</v>
      </c>
      <c r="G1423" s="8">
        <v>50</v>
      </c>
      <c r="H1423" s="8">
        <v>90</v>
      </c>
      <c r="I1423" s="11">
        <v>18756800</v>
      </c>
      <c r="J1423" s="11">
        <v>16963306.666666668</v>
      </c>
      <c r="K1423" s="12">
        <v>18756800</v>
      </c>
      <c r="L1423" s="12">
        <v>16963306.666666668</v>
      </c>
      <c r="M1423" s="12">
        <f t="shared" si="49"/>
        <v>15005440</v>
      </c>
      <c r="N1423" s="12">
        <f t="shared" si="49"/>
        <v>13570645.333333336</v>
      </c>
      <c r="O1423" s="93">
        <v>22508160</v>
      </c>
      <c r="P1423" s="32">
        <v>0.2</v>
      </c>
      <c r="S1423" s="32"/>
      <c r="U1423" s="3"/>
      <c r="V1423" s="3"/>
      <c r="W1423" s="3"/>
      <c r="X1423" s="3"/>
    </row>
    <row r="1424" spans="1:24" s="2" customFormat="1" ht="24" hidden="1" customHeight="1" x14ac:dyDescent="0.2">
      <c r="A1424" s="13">
        <v>1394</v>
      </c>
      <c r="B1424" s="14" t="s">
        <v>1529</v>
      </c>
      <c r="C1424" s="14" t="s">
        <v>1636</v>
      </c>
      <c r="D1424" s="14" t="s">
        <v>1666</v>
      </c>
      <c r="E1424" s="15">
        <v>731720770080001</v>
      </c>
      <c r="F1424" s="13">
        <v>6</v>
      </c>
      <c r="G1424" s="13">
        <v>58</v>
      </c>
      <c r="H1424" s="13">
        <v>64</v>
      </c>
      <c r="I1424" s="11">
        <v>13393600</v>
      </c>
      <c r="J1424" s="11">
        <v>12101253.333333334</v>
      </c>
      <c r="K1424" s="11">
        <v>13393600</v>
      </c>
      <c r="L1424" s="11">
        <v>12101253.333333334</v>
      </c>
      <c r="M1424" s="11">
        <f t="shared" si="49"/>
        <v>10714880</v>
      </c>
      <c r="N1424" s="11">
        <f t="shared" si="49"/>
        <v>9681002.6666666679</v>
      </c>
      <c r="O1424" s="93">
        <v>16072320</v>
      </c>
      <c r="P1424" s="32">
        <v>0.2</v>
      </c>
      <c r="S1424" s="32"/>
      <c r="U1424" s="3"/>
      <c r="V1424" s="3"/>
      <c r="W1424" s="3"/>
      <c r="X1424" s="3"/>
    </row>
    <row r="1425" spans="1:24" s="2" customFormat="1" ht="24" hidden="1" customHeight="1" x14ac:dyDescent="0.2">
      <c r="A1425" s="8">
        <v>1395</v>
      </c>
      <c r="B1425" s="9" t="s">
        <v>1529</v>
      </c>
      <c r="C1425" s="9" t="s">
        <v>1636</v>
      </c>
      <c r="D1425" s="9" t="s">
        <v>1667</v>
      </c>
      <c r="E1425" s="10">
        <v>731720770090001</v>
      </c>
      <c r="F1425" s="8">
        <v>35</v>
      </c>
      <c r="G1425" s="8">
        <v>101</v>
      </c>
      <c r="H1425" s="8">
        <v>136</v>
      </c>
      <c r="I1425" s="11">
        <v>28286400</v>
      </c>
      <c r="J1425" s="11">
        <v>25511840</v>
      </c>
      <c r="K1425" s="12">
        <v>28286400</v>
      </c>
      <c r="L1425" s="12">
        <v>25511840</v>
      </c>
      <c r="M1425" s="12">
        <f t="shared" si="49"/>
        <v>22629120</v>
      </c>
      <c r="N1425" s="12">
        <f t="shared" si="49"/>
        <v>20409472</v>
      </c>
      <c r="O1425" s="93">
        <v>33943680</v>
      </c>
      <c r="P1425" s="32">
        <v>0.2</v>
      </c>
      <c r="S1425" s="32"/>
      <c r="U1425" s="3"/>
      <c r="V1425" s="3"/>
      <c r="W1425" s="3"/>
      <c r="X1425" s="3"/>
    </row>
    <row r="1426" spans="1:24" s="2" customFormat="1" ht="24" hidden="1" customHeight="1" x14ac:dyDescent="0.2">
      <c r="A1426" s="13">
        <v>1396</v>
      </c>
      <c r="B1426" s="14" t="s">
        <v>1529</v>
      </c>
      <c r="C1426" s="14" t="s">
        <v>1636</v>
      </c>
      <c r="D1426" s="14" t="s">
        <v>1668</v>
      </c>
      <c r="E1426" s="15" t="s">
        <v>1669</v>
      </c>
      <c r="F1426" s="13">
        <v>36</v>
      </c>
      <c r="G1426" s="13">
        <v>132</v>
      </c>
      <c r="H1426" s="13">
        <v>168</v>
      </c>
      <c r="I1426" s="11">
        <v>39184080</v>
      </c>
      <c r="J1426" s="11">
        <v>34225880</v>
      </c>
      <c r="K1426" s="11">
        <v>39184080</v>
      </c>
      <c r="L1426" s="11">
        <v>34225880</v>
      </c>
      <c r="M1426" s="11">
        <f t="shared" si="49"/>
        <v>31347264</v>
      </c>
      <c r="N1426" s="11">
        <f t="shared" si="49"/>
        <v>27380704</v>
      </c>
      <c r="O1426" s="93">
        <v>47020896</v>
      </c>
      <c r="P1426" s="32">
        <v>0.2</v>
      </c>
      <c r="S1426" s="32"/>
      <c r="U1426" s="3"/>
      <c r="V1426" s="3"/>
      <c r="W1426" s="3"/>
      <c r="X1426" s="3"/>
    </row>
    <row r="1427" spans="1:24" s="2" customFormat="1" ht="24" hidden="1" customHeight="1" x14ac:dyDescent="0.2">
      <c r="A1427" s="8">
        <v>1397</v>
      </c>
      <c r="B1427" s="9" t="s">
        <v>1529</v>
      </c>
      <c r="C1427" s="9" t="s">
        <v>1636</v>
      </c>
      <c r="D1427" s="9" t="s">
        <v>1670</v>
      </c>
      <c r="E1427" s="10">
        <v>731720770010001</v>
      </c>
      <c r="F1427" s="8">
        <v>130</v>
      </c>
      <c r="G1427" s="8">
        <v>370</v>
      </c>
      <c r="H1427" s="8">
        <v>500</v>
      </c>
      <c r="I1427" s="11">
        <v>102139840</v>
      </c>
      <c r="J1427" s="11">
        <v>92735413.333333328</v>
      </c>
      <c r="K1427" s="12">
        <v>102139840</v>
      </c>
      <c r="L1427" s="12">
        <v>92735413.333333328</v>
      </c>
      <c r="M1427" s="12">
        <f t="shared" si="49"/>
        <v>81711872</v>
      </c>
      <c r="N1427" s="12">
        <f t="shared" si="49"/>
        <v>74188330.666666672</v>
      </c>
      <c r="O1427" s="93">
        <v>122567808</v>
      </c>
      <c r="P1427" s="32">
        <v>0.2</v>
      </c>
      <c r="S1427" s="32"/>
      <c r="U1427" s="3"/>
      <c r="V1427" s="3"/>
      <c r="W1427" s="3"/>
      <c r="X1427" s="3"/>
    </row>
    <row r="1428" spans="1:24" s="2" customFormat="1" ht="24" hidden="1" customHeight="1" x14ac:dyDescent="0.2">
      <c r="A1428" s="13">
        <v>1398</v>
      </c>
      <c r="B1428" s="14" t="s">
        <v>1529</v>
      </c>
      <c r="C1428" s="14" t="s">
        <v>1636</v>
      </c>
      <c r="D1428" s="14" t="s">
        <v>1671</v>
      </c>
      <c r="E1428" s="15">
        <v>731420770050001</v>
      </c>
      <c r="F1428" s="13">
        <v>49</v>
      </c>
      <c r="G1428" s="13">
        <v>159</v>
      </c>
      <c r="H1428" s="13">
        <v>208</v>
      </c>
      <c r="I1428" s="11">
        <v>42952640</v>
      </c>
      <c r="J1428" s="11">
        <v>38807546.666666664</v>
      </c>
      <c r="K1428" s="11">
        <v>42952640</v>
      </c>
      <c r="L1428" s="11">
        <v>38807546.666666664</v>
      </c>
      <c r="M1428" s="11">
        <f t="shared" si="49"/>
        <v>34362112</v>
      </c>
      <c r="N1428" s="11">
        <f t="shared" si="49"/>
        <v>31046037.333333332</v>
      </c>
      <c r="O1428" s="93">
        <v>51543168</v>
      </c>
      <c r="P1428" s="32">
        <v>0.2</v>
      </c>
      <c r="S1428" s="32"/>
      <c r="U1428" s="3"/>
      <c r="V1428" s="3"/>
      <c r="W1428" s="3"/>
      <c r="X1428" s="3"/>
    </row>
    <row r="1429" spans="1:24" s="2" customFormat="1" ht="24" hidden="1" customHeight="1" x14ac:dyDescent="0.2">
      <c r="A1429" s="8">
        <v>1399</v>
      </c>
      <c r="B1429" s="9" t="s">
        <v>1529</v>
      </c>
      <c r="C1429" s="9" t="s">
        <v>1636</v>
      </c>
      <c r="D1429" s="9" t="s">
        <v>1672</v>
      </c>
      <c r="E1429" s="10">
        <v>731420770020001</v>
      </c>
      <c r="F1429" s="8">
        <v>95</v>
      </c>
      <c r="G1429" s="8">
        <v>335</v>
      </c>
      <c r="H1429" s="8">
        <v>430</v>
      </c>
      <c r="I1429" s="11">
        <v>86954880</v>
      </c>
      <c r="J1429" s="11">
        <v>78647280</v>
      </c>
      <c r="K1429" s="12">
        <v>86954880</v>
      </c>
      <c r="L1429" s="12">
        <v>78647280</v>
      </c>
      <c r="M1429" s="12">
        <f t="shared" si="49"/>
        <v>69563904</v>
      </c>
      <c r="N1429" s="12">
        <f t="shared" si="49"/>
        <v>62917824</v>
      </c>
      <c r="O1429" s="93">
        <v>104345856</v>
      </c>
      <c r="P1429" s="32">
        <v>0.2</v>
      </c>
      <c r="S1429" s="32"/>
      <c r="U1429" s="3"/>
      <c r="V1429" s="3"/>
      <c r="W1429" s="3"/>
      <c r="X1429" s="3"/>
    </row>
    <row r="1430" spans="1:24" s="2" customFormat="1" ht="24" hidden="1" customHeight="1" x14ac:dyDescent="0.2">
      <c r="A1430" s="13">
        <v>1400</v>
      </c>
      <c r="B1430" s="14" t="s">
        <v>1529</v>
      </c>
      <c r="C1430" s="14" t="s">
        <v>1636</v>
      </c>
      <c r="D1430" s="14" t="s">
        <v>1673</v>
      </c>
      <c r="E1430" s="15">
        <v>721320770050001</v>
      </c>
      <c r="F1430" s="13">
        <v>45</v>
      </c>
      <c r="G1430" s="13">
        <v>85</v>
      </c>
      <c r="H1430" s="13">
        <v>130</v>
      </c>
      <c r="I1430" s="11">
        <v>26645760</v>
      </c>
      <c r="J1430" s="11">
        <v>24132320</v>
      </c>
      <c r="K1430" s="11">
        <v>26645760</v>
      </c>
      <c r="L1430" s="11">
        <v>24132320</v>
      </c>
      <c r="M1430" s="11">
        <f t="shared" si="49"/>
        <v>21316608</v>
      </c>
      <c r="N1430" s="11">
        <f t="shared" si="49"/>
        <v>19305856</v>
      </c>
      <c r="O1430" s="93">
        <v>31974912</v>
      </c>
      <c r="P1430" s="32">
        <v>0.2</v>
      </c>
      <c r="S1430" s="32"/>
      <c r="U1430" s="3"/>
      <c r="V1430" s="3"/>
      <c r="W1430" s="3"/>
      <c r="X1430" s="3"/>
    </row>
    <row r="1431" spans="1:24" s="2" customFormat="1" ht="24" hidden="1" customHeight="1" x14ac:dyDescent="0.2">
      <c r="A1431" s="8">
        <v>1401</v>
      </c>
      <c r="B1431" s="9" t="s">
        <v>1529</v>
      </c>
      <c r="C1431" s="9" t="s">
        <v>1636</v>
      </c>
      <c r="D1431" s="9" t="s">
        <v>1674</v>
      </c>
      <c r="E1431" s="10">
        <v>721320770030001</v>
      </c>
      <c r="F1431" s="8">
        <v>115</v>
      </c>
      <c r="G1431" s="8">
        <v>400</v>
      </c>
      <c r="H1431" s="8">
        <v>515</v>
      </c>
      <c r="I1431" s="11">
        <v>105033280</v>
      </c>
      <c r="J1431" s="11">
        <v>95479973.333333328</v>
      </c>
      <c r="K1431" s="12">
        <v>105033280</v>
      </c>
      <c r="L1431" s="12">
        <v>95479973.333333328</v>
      </c>
      <c r="M1431" s="12">
        <f t="shared" si="49"/>
        <v>84026624</v>
      </c>
      <c r="N1431" s="12">
        <f t="shared" si="49"/>
        <v>76383978.666666672</v>
      </c>
      <c r="O1431" s="93">
        <v>126039936</v>
      </c>
      <c r="P1431" s="32">
        <v>0.2</v>
      </c>
      <c r="S1431" s="32"/>
      <c r="U1431" s="3"/>
      <c r="V1431" s="3"/>
      <c r="W1431" s="3"/>
      <c r="X1431" s="3"/>
    </row>
    <row r="1432" spans="1:24" s="2" customFormat="1" ht="24" hidden="1" customHeight="1" x14ac:dyDescent="0.2">
      <c r="A1432" s="13">
        <v>1402</v>
      </c>
      <c r="B1432" s="14" t="s">
        <v>1529</v>
      </c>
      <c r="C1432" s="14" t="s">
        <v>1636</v>
      </c>
      <c r="D1432" s="14" t="s">
        <v>1675</v>
      </c>
      <c r="E1432" s="15">
        <v>731620770020001</v>
      </c>
      <c r="F1432" s="13">
        <v>67</v>
      </c>
      <c r="G1432" s="13">
        <v>243</v>
      </c>
      <c r="H1432" s="13">
        <v>310</v>
      </c>
      <c r="I1432" s="11">
        <v>63558400</v>
      </c>
      <c r="J1432" s="11">
        <v>57579413.333333336</v>
      </c>
      <c r="K1432" s="11">
        <v>63558400</v>
      </c>
      <c r="L1432" s="11">
        <v>57579413.333333336</v>
      </c>
      <c r="M1432" s="11">
        <f t="shared" si="49"/>
        <v>50846720</v>
      </c>
      <c r="N1432" s="11">
        <f t="shared" si="49"/>
        <v>46063530.666666672</v>
      </c>
      <c r="O1432" s="93">
        <v>76270080</v>
      </c>
      <c r="P1432" s="32">
        <v>0.2</v>
      </c>
      <c r="S1432" s="32"/>
      <c r="U1432" s="3"/>
      <c r="V1432" s="3"/>
      <c r="W1432" s="3"/>
      <c r="X1432" s="3"/>
    </row>
    <row r="1433" spans="1:24" s="2" customFormat="1" ht="24" hidden="1" customHeight="1" x14ac:dyDescent="0.2">
      <c r="A1433" s="8">
        <v>1403</v>
      </c>
      <c r="B1433" s="9" t="s">
        <v>1529</v>
      </c>
      <c r="C1433" s="9" t="s">
        <v>1676</v>
      </c>
      <c r="D1433" s="9" t="s">
        <v>1677</v>
      </c>
      <c r="E1433" s="10" t="s">
        <v>1678</v>
      </c>
      <c r="F1433" s="8">
        <v>77</v>
      </c>
      <c r="G1433" s="8">
        <v>256</v>
      </c>
      <c r="H1433" s="8">
        <v>333</v>
      </c>
      <c r="I1433" s="11">
        <v>79440960</v>
      </c>
      <c r="J1433" s="11">
        <v>69745600</v>
      </c>
      <c r="K1433" s="12">
        <v>79440960</v>
      </c>
      <c r="L1433" s="12">
        <v>69745600</v>
      </c>
      <c r="M1433" s="12">
        <f t="shared" si="49"/>
        <v>63552768</v>
      </c>
      <c r="N1433" s="12">
        <f t="shared" si="49"/>
        <v>55796480</v>
      </c>
      <c r="O1433" s="93">
        <v>95329152</v>
      </c>
      <c r="P1433" s="32">
        <v>0.2</v>
      </c>
      <c r="S1433" s="32"/>
      <c r="U1433" s="3"/>
      <c r="V1433" s="3"/>
      <c r="W1433" s="3"/>
      <c r="X1433" s="3"/>
    </row>
    <row r="1434" spans="1:24" s="2" customFormat="1" ht="24" hidden="1" customHeight="1" x14ac:dyDescent="0.2">
      <c r="A1434" s="13">
        <v>1404</v>
      </c>
      <c r="B1434" s="14" t="s">
        <v>1529</v>
      </c>
      <c r="C1434" s="14" t="s">
        <v>1676</v>
      </c>
      <c r="D1434" s="14" t="s">
        <v>1679</v>
      </c>
      <c r="E1434" s="15">
        <v>732320170010001</v>
      </c>
      <c r="F1434" s="13">
        <v>85</v>
      </c>
      <c r="G1434" s="13">
        <v>418</v>
      </c>
      <c r="H1434" s="13">
        <v>503</v>
      </c>
      <c r="I1434" s="11">
        <v>117207080</v>
      </c>
      <c r="J1434" s="11">
        <v>107628066.66666667</v>
      </c>
      <c r="K1434" s="11">
        <v>117207080</v>
      </c>
      <c r="L1434" s="11">
        <v>107628066.66666667</v>
      </c>
      <c r="M1434" s="11">
        <f t="shared" si="49"/>
        <v>93765664</v>
      </c>
      <c r="N1434" s="11">
        <f t="shared" si="49"/>
        <v>86102453.333333343</v>
      </c>
      <c r="O1434" s="93">
        <v>140648496</v>
      </c>
      <c r="P1434" s="32">
        <v>0.2</v>
      </c>
      <c r="S1434" s="32"/>
      <c r="U1434" s="3"/>
      <c r="V1434" s="3"/>
      <c r="W1434" s="3"/>
      <c r="X1434" s="3"/>
    </row>
    <row r="1435" spans="1:24" s="2" customFormat="1" ht="24" hidden="1" customHeight="1" x14ac:dyDescent="0.2">
      <c r="A1435" s="8">
        <v>1405</v>
      </c>
      <c r="B1435" s="9" t="s">
        <v>1529</v>
      </c>
      <c r="C1435" s="9" t="s">
        <v>1676</v>
      </c>
      <c r="D1435" s="9" t="s">
        <v>1680</v>
      </c>
      <c r="E1435" s="10">
        <v>732320170040001</v>
      </c>
      <c r="F1435" s="8">
        <v>32</v>
      </c>
      <c r="G1435" s="8">
        <v>118</v>
      </c>
      <c r="H1435" s="8">
        <v>150</v>
      </c>
      <c r="I1435" s="11">
        <v>35752080</v>
      </c>
      <c r="J1435" s="11">
        <v>31412920</v>
      </c>
      <c r="K1435" s="12">
        <v>35752080</v>
      </c>
      <c r="L1435" s="12">
        <v>31412920</v>
      </c>
      <c r="M1435" s="12">
        <f t="shared" si="49"/>
        <v>28601664</v>
      </c>
      <c r="N1435" s="12">
        <f t="shared" si="49"/>
        <v>25130336</v>
      </c>
      <c r="O1435" s="93">
        <v>42902496</v>
      </c>
      <c r="P1435" s="32">
        <v>0.2</v>
      </c>
      <c r="S1435" s="32"/>
      <c r="U1435" s="3"/>
      <c r="V1435" s="3"/>
      <c r="W1435" s="3"/>
      <c r="X1435" s="3"/>
    </row>
    <row r="1436" spans="1:24" s="2" customFormat="1" ht="24" hidden="1" customHeight="1" x14ac:dyDescent="0.2">
      <c r="A1436" s="13">
        <v>1406</v>
      </c>
      <c r="B1436" s="14" t="s">
        <v>1529</v>
      </c>
      <c r="C1436" s="14" t="s">
        <v>1676</v>
      </c>
      <c r="D1436" s="14" t="s">
        <v>1681</v>
      </c>
      <c r="E1436" s="15">
        <v>732120170030001</v>
      </c>
      <c r="F1436" s="13">
        <v>128</v>
      </c>
      <c r="G1436" s="13">
        <v>352</v>
      </c>
      <c r="H1436" s="13">
        <v>480</v>
      </c>
      <c r="I1436" s="11">
        <v>111905120</v>
      </c>
      <c r="J1436" s="11">
        <v>102319706.66666667</v>
      </c>
      <c r="K1436" s="11">
        <v>111905120</v>
      </c>
      <c r="L1436" s="11">
        <v>102319706.66666667</v>
      </c>
      <c r="M1436" s="11">
        <f t="shared" si="49"/>
        <v>89524096</v>
      </c>
      <c r="N1436" s="11">
        <f t="shared" si="49"/>
        <v>81855765.333333343</v>
      </c>
      <c r="O1436" s="93">
        <v>134286144</v>
      </c>
      <c r="P1436" s="32">
        <v>0.2</v>
      </c>
      <c r="S1436" s="32"/>
      <c r="U1436" s="3"/>
      <c r="V1436" s="3"/>
      <c r="W1436" s="3"/>
      <c r="X1436" s="3"/>
    </row>
    <row r="1437" spans="1:24" s="2" customFormat="1" ht="24" hidden="1" customHeight="1" x14ac:dyDescent="0.2">
      <c r="A1437" s="8">
        <v>1407</v>
      </c>
      <c r="B1437" s="9" t="s">
        <v>1529</v>
      </c>
      <c r="C1437" s="9" t="s">
        <v>1676</v>
      </c>
      <c r="D1437" s="9" t="s">
        <v>1682</v>
      </c>
      <c r="E1437" s="10" t="s">
        <v>1683</v>
      </c>
      <c r="F1437" s="8">
        <v>56</v>
      </c>
      <c r="G1437" s="8">
        <v>264</v>
      </c>
      <c r="H1437" s="8">
        <v>320</v>
      </c>
      <c r="I1437" s="11">
        <v>76523280</v>
      </c>
      <c r="J1437" s="11">
        <v>67364600</v>
      </c>
      <c r="K1437" s="12">
        <v>76523280</v>
      </c>
      <c r="L1437" s="12">
        <v>67364600</v>
      </c>
      <c r="M1437" s="12">
        <f t="shared" si="49"/>
        <v>61218624</v>
      </c>
      <c r="N1437" s="12">
        <f t="shared" si="49"/>
        <v>53891680</v>
      </c>
      <c r="O1437" s="93">
        <v>91827936</v>
      </c>
      <c r="P1437" s="32">
        <v>0.2</v>
      </c>
      <c r="S1437" s="32"/>
      <c r="U1437" s="3"/>
      <c r="V1437" s="3"/>
      <c r="W1437" s="3"/>
      <c r="X1437" s="3"/>
    </row>
    <row r="1438" spans="1:24" s="2" customFormat="1" ht="24" hidden="1" customHeight="1" x14ac:dyDescent="0.2">
      <c r="A1438" s="13">
        <v>1408</v>
      </c>
      <c r="B1438" s="14" t="s">
        <v>1529</v>
      </c>
      <c r="C1438" s="14" t="s">
        <v>1676</v>
      </c>
      <c r="D1438" s="14" t="s">
        <v>1684</v>
      </c>
      <c r="E1438" s="15" t="s">
        <v>1685</v>
      </c>
      <c r="F1438" s="13">
        <v>66</v>
      </c>
      <c r="G1438" s="13">
        <v>322</v>
      </c>
      <c r="H1438" s="13">
        <v>388</v>
      </c>
      <c r="I1438" s="11">
        <v>92800320</v>
      </c>
      <c r="J1438" s="11">
        <v>81437840</v>
      </c>
      <c r="K1438" s="11">
        <v>92800320</v>
      </c>
      <c r="L1438" s="11">
        <v>81437840</v>
      </c>
      <c r="M1438" s="11">
        <f t="shared" si="49"/>
        <v>74240256</v>
      </c>
      <c r="N1438" s="11">
        <f t="shared" si="49"/>
        <v>65150272</v>
      </c>
      <c r="O1438" s="93">
        <v>111360384</v>
      </c>
      <c r="P1438" s="32">
        <v>0.2</v>
      </c>
      <c r="S1438" s="32"/>
      <c r="U1438" s="3"/>
      <c r="V1438" s="3"/>
      <c r="W1438" s="3"/>
      <c r="X1438" s="3"/>
    </row>
    <row r="1439" spans="1:24" s="2" customFormat="1" ht="24" hidden="1" customHeight="1" x14ac:dyDescent="0.2">
      <c r="A1439" s="8">
        <v>1409</v>
      </c>
      <c r="B1439" s="9" t="s">
        <v>1529</v>
      </c>
      <c r="C1439" s="9" t="s">
        <v>1676</v>
      </c>
      <c r="D1439" s="9" t="s">
        <v>1686</v>
      </c>
      <c r="E1439" s="10">
        <v>732120170010001</v>
      </c>
      <c r="F1439" s="8">
        <v>14</v>
      </c>
      <c r="G1439" s="8">
        <v>98</v>
      </c>
      <c r="H1439" s="8">
        <v>112</v>
      </c>
      <c r="I1439" s="11">
        <v>26239360</v>
      </c>
      <c r="J1439" s="11">
        <v>23996373.333333332</v>
      </c>
      <c r="K1439" s="12">
        <v>26239360</v>
      </c>
      <c r="L1439" s="12">
        <v>23996373.333333332</v>
      </c>
      <c r="M1439" s="12">
        <f t="shared" si="49"/>
        <v>20991488</v>
      </c>
      <c r="N1439" s="12">
        <f t="shared" si="49"/>
        <v>19197098.666666668</v>
      </c>
      <c r="O1439" s="93">
        <v>31487232</v>
      </c>
      <c r="P1439" s="32">
        <v>0.2</v>
      </c>
      <c r="S1439" s="32"/>
      <c r="U1439" s="3"/>
      <c r="V1439" s="3"/>
      <c r="W1439" s="3"/>
      <c r="X1439" s="3"/>
    </row>
    <row r="1440" spans="1:24" s="2" customFormat="1" ht="24" customHeight="1" x14ac:dyDescent="0.2">
      <c r="A1440" s="13">
        <v>1410</v>
      </c>
      <c r="B1440" s="14" t="s">
        <v>1529</v>
      </c>
      <c r="C1440" s="14" t="s">
        <v>1676</v>
      </c>
      <c r="D1440" s="14" t="s">
        <v>1687</v>
      </c>
      <c r="E1440" s="15">
        <v>732220170100001</v>
      </c>
      <c r="F1440" s="13">
        <v>60</v>
      </c>
      <c r="G1440" s="13">
        <v>120</v>
      </c>
      <c r="H1440" s="13">
        <v>180</v>
      </c>
      <c r="I1440" s="11">
        <v>42716160</v>
      </c>
      <c r="J1440" s="11">
        <v>37273440</v>
      </c>
      <c r="K1440" s="11">
        <v>42716160</v>
      </c>
      <c r="L1440" s="11">
        <v>37273440</v>
      </c>
      <c r="M1440" s="11">
        <f t="shared" ref="M1440:N1511" si="50">K1440*0.8</f>
        <v>34172928</v>
      </c>
      <c r="N1440" s="11">
        <f t="shared" si="50"/>
        <v>29818752</v>
      </c>
      <c r="O1440" s="93">
        <v>59802624</v>
      </c>
      <c r="P1440" s="32">
        <v>0.4</v>
      </c>
      <c r="S1440" s="98">
        <f t="shared" ref="S1440:S1447" si="51">K1440+K1440*30%</f>
        <v>55531008</v>
      </c>
      <c r="U1440" s="3"/>
      <c r="V1440" s="3"/>
      <c r="W1440" s="3"/>
      <c r="X1440" s="3"/>
    </row>
    <row r="1441" spans="1:24" s="2" customFormat="1" ht="24" customHeight="1" x14ac:dyDescent="0.2">
      <c r="A1441" s="8">
        <v>1411</v>
      </c>
      <c r="B1441" s="9" t="s">
        <v>1529</v>
      </c>
      <c r="C1441" s="9" t="s">
        <v>1688</v>
      </c>
      <c r="D1441" s="9" t="s">
        <v>1689</v>
      </c>
      <c r="E1441" s="10">
        <v>342230910000321</v>
      </c>
      <c r="F1441" s="8">
        <v>38</v>
      </c>
      <c r="G1441" s="8">
        <v>58</v>
      </c>
      <c r="H1441" s="8">
        <v>96</v>
      </c>
      <c r="I1441" s="11">
        <v>25579066.666666668</v>
      </c>
      <c r="J1441" s="11">
        <v>23162240</v>
      </c>
      <c r="K1441" s="12">
        <v>25579066.666666668</v>
      </c>
      <c r="L1441" s="12">
        <v>23162240</v>
      </c>
      <c r="M1441" s="12">
        <f t="shared" si="50"/>
        <v>20463253.333333336</v>
      </c>
      <c r="N1441" s="12">
        <f t="shared" si="50"/>
        <v>18529792</v>
      </c>
      <c r="O1441" s="93">
        <v>35810693.333333336</v>
      </c>
      <c r="P1441" s="32">
        <v>0.4</v>
      </c>
      <c r="S1441" s="98">
        <f t="shared" si="51"/>
        <v>33252786.666666668</v>
      </c>
      <c r="U1441" s="3"/>
      <c r="V1441" s="3"/>
      <c r="W1441" s="3"/>
      <c r="X1441" s="3"/>
    </row>
    <row r="1442" spans="1:24" s="2" customFormat="1" ht="24" customHeight="1" x14ac:dyDescent="0.2">
      <c r="A1442" s="13">
        <v>1412</v>
      </c>
      <c r="B1442" s="14" t="s">
        <v>1529</v>
      </c>
      <c r="C1442" s="14" t="s">
        <v>1688</v>
      </c>
      <c r="D1442" s="14" t="s">
        <v>1690</v>
      </c>
      <c r="E1442" s="15">
        <v>342130910000421</v>
      </c>
      <c r="F1442" s="13">
        <v>32</v>
      </c>
      <c r="G1442" s="13">
        <v>64</v>
      </c>
      <c r="H1442" s="13">
        <v>96</v>
      </c>
      <c r="I1442" s="11">
        <v>25622400</v>
      </c>
      <c r="J1442" s="11">
        <v>23198240</v>
      </c>
      <c r="K1442" s="11">
        <v>25622400</v>
      </c>
      <c r="L1442" s="11">
        <v>23198240</v>
      </c>
      <c r="M1442" s="11">
        <f t="shared" si="50"/>
        <v>20497920</v>
      </c>
      <c r="N1442" s="11">
        <f t="shared" si="50"/>
        <v>18558592</v>
      </c>
      <c r="O1442" s="93">
        <v>35871360</v>
      </c>
      <c r="P1442" s="32">
        <v>0.4</v>
      </c>
      <c r="S1442" s="98">
        <f t="shared" si="51"/>
        <v>33309120</v>
      </c>
      <c r="U1442" s="3"/>
      <c r="V1442" s="3"/>
      <c r="W1442" s="3"/>
      <c r="X1442" s="3"/>
    </row>
    <row r="1443" spans="1:24" s="2" customFormat="1" ht="24" customHeight="1" x14ac:dyDescent="0.2">
      <c r="A1443" s="8">
        <v>1413</v>
      </c>
      <c r="B1443" s="9" t="s">
        <v>1529</v>
      </c>
      <c r="C1443" s="9" t="s">
        <v>1688</v>
      </c>
      <c r="D1443" s="9" t="s">
        <v>1691</v>
      </c>
      <c r="E1443" s="10">
        <v>342230910000141</v>
      </c>
      <c r="F1443" s="8">
        <v>20</v>
      </c>
      <c r="G1443" s="8">
        <v>44</v>
      </c>
      <c r="H1443" s="8">
        <v>64</v>
      </c>
      <c r="I1443" s="11">
        <v>16675200</v>
      </c>
      <c r="J1443" s="11">
        <v>15180960</v>
      </c>
      <c r="K1443" s="12">
        <v>16675200</v>
      </c>
      <c r="L1443" s="12">
        <v>15180960</v>
      </c>
      <c r="M1443" s="12">
        <f t="shared" si="50"/>
        <v>13340160</v>
      </c>
      <c r="N1443" s="12">
        <f t="shared" si="50"/>
        <v>12144768</v>
      </c>
      <c r="O1443" s="93">
        <v>23345280</v>
      </c>
      <c r="P1443" s="32">
        <v>0.4</v>
      </c>
      <c r="S1443" s="98">
        <f t="shared" si="51"/>
        <v>21677760</v>
      </c>
      <c r="U1443" s="3"/>
      <c r="V1443" s="3"/>
      <c r="W1443" s="3"/>
      <c r="X1443" s="3"/>
    </row>
    <row r="1444" spans="1:24" s="2" customFormat="1" ht="24" customHeight="1" x14ac:dyDescent="0.2">
      <c r="A1444" s="13">
        <v>1414</v>
      </c>
      <c r="B1444" s="14" t="s">
        <v>1529</v>
      </c>
      <c r="C1444" s="14" t="s">
        <v>1688</v>
      </c>
      <c r="D1444" s="14" t="s">
        <v>1692</v>
      </c>
      <c r="E1444" s="15">
        <v>342130910000671</v>
      </c>
      <c r="F1444" s="13">
        <v>20</v>
      </c>
      <c r="G1444" s="13">
        <v>70</v>
      </c>
      <c r="H1444" s="13">
        <v>90</v>
      </c>
      <c r="I1444" s="11">
        <v>23551093.333333332</v>
      </c>
      <c r="J1444" s="11">
        <v>21532560</v>
      </c>
      <c r="K1444" s="11">
        <v>23551093.333333332</v>
      </c>
      <c r="L1444" s="11">
        <v>21532560</v>
      </c>
      <c r="M1444" s="11">
        <f t="shared" si="50"/>
        <v>18840874.666666668</v>
      </c>
      <c r="N1444" s="11">
        <f t="shared" si="50"/>
        <v>17226048</v>
      </c>
      <c r="O1444" s="93">
        <v>32971530.666666664</v>
      </c>
      <c r="P1444" s="32">
        <v>0.4</v>
      </c>
      <c r="S1444" s="98">
        <f t="shared" si="51"/>
        <v>30616421.333333332</v>
      </c>
      <c r="U1444" s="3"/>
      <c r="V1444" s="3"/>
      <c r="W1444" s="3"/>
      <c r="X1444" s="3"/>
    </row>
    <row r="1445" spans="1:24" s="2" customFormat="1" ht="24" customHeight="1" x14ac:dyDescent="0.2">
      <c r="A1445" s="8">
        <v>1415</v>
      </c>
      <c r="B1445" s="9" t="s">
        <v>1529</v>
      </c>
      <c r="C1445" s="9" t="s">
        <v>1688</v>
      </c>
      <c r="D1445" s="9" t="s">
        <v>1693</v>
      </c>
      <c r="E1445" s="10">
        <v>342130910000681</v>
      </c>
      <c r="F1445" s="8">
        <v>26</v>
      </c>
      <c r="G1445" s="8">
        <v>41</v>
      </c>
      <c r="H1445" s="8">
        <v>67</v>
      </c>
      <c r="I1445" s="11">
        <v>17705773.333333332</v>
      </c>
      <c r="J1445" s="11">
        <v>16192520</v>
      </c>
      <c r="K1445" s="12">
        <v>17705773.333333332</v>
      </c>
      <c r="L1445" s="12">
        <v>16192520</v>
      </c>
      <c r="M1445" s="12">
        <f t="shared" si="50"/>
        <v>14164618.666666666</v>
      </c>
      <c r="N1445" s="12">
        <f t="shared" si="50"/>
        <v>12954016</v>
      </c>
      <c r="O1445" s="93">
        <v>24788082.666666664</v>
      </c>
      <c r="P1445" s="32">
        <v>0.4</v>
      </c>
      <c r="S1445" s="98">
        <f t="shared" si="51"/>
        <v>23017505.333333332</v>
      </c>
      <c r="U1445" s="3"/>
      <c r="V1445" s="3"/>
      <c r="W1445" s="3"/>
      <c r="X1445" s="3"/>
    </row>
    <row r="1446" spans="1:24" ht="24" customHeight="1" x14ac:dyDescent="0.2">
      <c r="A1446" s="13">
        <v>1416</v>
      </c>
      <c r="B1446" s="14" t="s">
        <v>1529</v>
      </c>
      <c r="C1446" s="14" t="s">
        <v>1688</v>
      </c>
      <c r="D1446" s="14" t="s">
        <v>1694</v>
      </c>
      <c r="E1446" s="15">
        <v>342230910030001</v>
      </c>
      <c r="F1446" s="13">
        <v>40</v>
      </c>
      <c r="G1446" s="13">
        <v>60</v>
      </c>
      <c r="H1446" s="13">
        <v>100</v>
      </c>
      <c r="I1446" s="11">
        <v>26157533.333333332</v>
      </c>
      <c r="J1446" s="11">
        <v>23648320</v>
      </c>
      <c r="K1446" s="11">
        <v>26157533.333333332</v>
      </c>
      <c r="L1446" s="11">
        <v>23648320</v>
      </c>
      <c r="M1446" s="11">
        <f t="shared" si="50"/>
        <v>20926026.666666668</v>
      </c>
      <c r="N1446" s="11">
        <f t="shared" si="50"/>
        <v>18918656</v>
      </c>
      <c r="O1446" s="93">
        <v>36620546.666666664</v>
      </c>
      <c r="P1446" s="32">
        <v>0.4</v>
      </c>
      <c r="S1446" s="98">
        <f t="shared" si="51"/>
        <v>34004793.333333328</v>
      </c>
    </row>
    <row r="1447" spans="1:24" ht="24" customHeight="1" x14ac:dyDescent="0.2">
      <c r="A1447" s="8">
        <v>1417</v>
      </c>
      <c r="B1447" s="9" t="s">
        <v>1529</v>
      </c>
      <c r="C1447" s="9" t="s">
        <v>1688</v>
      </c>
      <c r="D1447" s="9" t="s">
        <v>1695</v>
      </c>
      <c r="E1447" s="10">
        <v>342230910020001</v>
      </c>
      <c r="F1447" s="8">
        <v>30</v>
      </c>
      <c r="G1447" s="8">
        <v>67</v>
      </c>
      <c r="H1447" s="8">
        <v>97</v>
      </c>
      <c r="I1447" s="11">
        <v>25442866.666666668</v>
      </c>
      <c r="J1447" s="11">
        <v>23094840</v>
      </c>
      <c r="K1447" s="12">
        <v>25442866.666666668</v>
      </c>
      <c r="L1447" s="12">
        <v>23094840</v>
      </c>
      <c r="M1447" s="12">
        <f t="shared" si="50"/>
        <v>20354293.333333336</v>
      </c>
      <c r="N1447" s="12">
        <f t="shared" si="50"/>
        <v>18475872</v>
      </c>
      <c r="O1447" s="93">
        <v>35620013.333333336</v>
      </c>
      <c r="P1447" s="32">
        <v>0.4</v>
      </c>
      <c r="S1447" s="98">
        <f t="shared" si="51"/>
        <v>33075726.666666668</v>
      </c>
    </row>
    <row r="1448" spans="1:24" ht="24" customHeight="1" x14ac:dyDescent="0.2">
      <c r="A1448" s="13">
        <v>1418</v>
      </c>
      <c r="B1448" s="14" t="s">
        <v>1529</v>
      </c>
      <c r="C1448" s="14" t="s">
        <v>1688</v>
      </c>
      <c r="D1448" s="14" t="s">
        <v>1696</v>
      </c>
      <c r="E1448" s="15">
        <v>342230910000622</v>
      </c>
      <c r="F1448" s="13">
        <v>31</v>
      </c>
      <c r="G1448" s="13">
        <v>65</v>
      </c>
      <c r="H1448" s="13">
        <v>96</v>
      </c>
      <c r="I1448" s="11">
        <v>25208706.666666668</v>
      </c>
      <c r="J1448" s="11">
        <v>22903840</v>
      </c>
      <c r="K1448" s="11">
        <v>25208706.666666668</v>
      </c>
      <c r="L1448" s="11">
        <v>22903840</v>
      </c>
      <c r="M1448" s="11">
        <f t="shared" si="50"/>
        <v>20166965.333333336</v>
      </c>
      <c r="N1448" s="11">
        <f t="shared" si="50"/>
        <v>18323072</v>
      </c>
      <c r="O1448" s="93">
        <v>35292189.333333336</v>
      </c>
      <c r="P1448" s="32">
        <v>0.4</v>
      </c>
      <c r="R1448" s="2" t="s">
        <v>2328</v>
      </c>
      <c r="S1448" s="98" t="s">
        <v>2328</v>
      </c>
    </row>
    <row r="1449" spans="1:24" customFormat="1" ht="24" hidden="1" customHeight="1" x14ac:dyDescent="0.2">
      <c r="A1449" s="47"/>
      <c r="B1449" s="9" t="s">
        <v>1529</v>
      </c>
      <c r="C1449" s="9" t="s">
        <v>2299</v>
      </c>
      <c r="D1449" s="9" t="s">
        <v>2310</v>
      </c>
      <c r="E1449" s="4"/>
      <c r="F1449" s="9">
        <v>10</v>
      </c>
      <c r="G1449" s="9">
        <v>20</v>
      </c>
      <c r="H1449" s="9">
        <v>30</v>
      </c>
      <c r="I1449" s="9">
        <v>35856540</v>
      </c>
      <c r="J1449" s="9">
        <v>26854780</v>
      </c>
      <c r="K1449" s="60" t="s">
        <v>2272</v>
      </c>
      <c r="L1449" s="9"/>
      <c r="M1449" s="9"/>
      <c r="N1449" s="9"/>
      <c r="O1449" s="93">
        <v>28659650</v>
      </c>
      <c r="P1449" s="97"/>
      <c r="Q1449" s="2">
        <v>28659650</v>
      </c>
      <c r="R1449" s="2">
        <v>955321.66666666663</v>
      </c>
      <c r="S1449" s="19">
        <f t="shared" ref="S1449:S1456" si="52">O1449/H1449</f>
        <v>955321.66666666663</v>
      </c>
      <c r="T1449" s="65"/>
    </row>
    <row r="1450" spans="1:24" customFormat="1" ht="24" hidden="1" customHeight="1" x14ac:dyDescent="0.2">
      <c r="A1450" s="47"/>
      <c r="B1450" s="14" t="s">
        <v>1529</v>
      </c>
      <c r="C1450" s="14" t="s">
        <v>2299</v>
      </c>
      <c r="D1450" s="14" t="s">
        <v>2311</v>
      </c>
      <c r="E1450" s="4"/>
      <c r="F1450" s="14">
        <v>32</v>
      </c>
      <c r="G1450" s="14">
        <v>69</v>
      </c>
      <c r="H1450" s="14">
        <v>96</v>
      </c>
      <c r="I1450" s="14">
        <v>51236540</v>
      </c>
      <c r="J1450" s="14">
        <v>45689580</v>
      </c>
      <c r="K1450" s="62" t="s">
        <v>2272</v>
      </c>
      <c r="L1450" s="14"/>
      <c r="M1450" s="14"/>
      <c r="N1450" s="14"/>
      <c r="O1450" s="93">
        <v>43659850</v>
      </c>
      <c r="P1450" s="97"/>
      <c r="Q1450" s="2">
        <v>43659850</v>
      </c>
      <c r="R1450" s="2">
        <v>454790.10416666669</v>
      </c>
      <c r="S1450" s="19">
        <f t="shared" si="52"/>
        <v>454790.10416666669</v>
      </c>
      <c r="T1450" s="65"/>
    </row>
    <row r="1451" spans="1:24" customFormat="1" ht="24" hidden="1" customHeight="1" x14ac:dyDescent="0.2">
      <c r="A1451" s="47"/>
      <c r="B1451" s="9" t="s">
        <v>1529</v>
      </c>
      <c r="C1451" s="9" t="s">
        <v>2299</v>
      </c>
      <c r="D1451" s="9" t="s">
        <v>2312</v>
      </c>
      <c r="E1451" s="4"/>
      <c r="F1451" s="9">
        <v>40</v>
      </c>
      <c r="G1451" s="9">
        <v>88</v>
      </c>
      <c r="H1451" s="9">
        <v>128</v>
      </c>
      <c r="I1451" s="9">
        <v>111569870</v>
      </c>
      <c r="J1451" s="9">
        <v>98756540</v>
      </c>
      <c r="K1451" s="60" t="s">
        <v>2272</v>
      </c>
      <c r="L1451" s="9"/>
      <c r="M1451" s="9"/>
      <c r="N1451" s="9"/>
      <c r="O1451" s="93">
        <v>85456980</v>
      </c>
      <c r="P1451" s="97"/>
      <c r="Q1451" s="2">
        <v>85456980</v>
      </c>
      <c r="R1451" s="2">
        <v>667632.65625</v>
      </c>
      <c r="S1451" s="19">
        <f t="shared" si="52"/>
        <v>667632.65625</v>
      </c>
      <c r="T1451" s="65"/>
    </row>
    <row r="1452" spans="1:24" customFormat="1" ht="24" hidden="1" customHeight="1" x14ac:dyDescent="0.2">
      <c r="A1452" s="47"/>
      <c r="B1452" s="14" t="s">
        <v>1529</v>
      </c>
      <c r="C1452" s="14" t="s">
        <v>2299</v>
      </c>
      <c r="D1452" s="14" t="s">
        <v>2313</v>
      </c>
      <c r="E1452" s="4"/>
      <c r="F1452" s="14">
        <v>50</v>
      </c>
      <c r="G1452" s="14">
        <v>78</v>
      </c>
      <c r="H1452" s="14">
        <v>128</v>
      </c>
      <c r="I1452" s="14">
        <v>75689680</v>
      </c>
      <c r="J1452" s="14">
        <v>64569870</v>
      </c>
      <c r="K1452" s="62" t="s">
        <v>2272</v>
      </c>
      <c r="L1452" s="14"/>
      <c r="M1452" s="14"/>
      <c r="N1452" s="14"/>
      <c r="O1452" s="93">
        <v>63479870</v>
      </c>
      <c r="P1452" s="97"/>
      <c r="Q1452" s="2">
        <v>63479870</v>
      </c>
      <c r="R1452" s="2">
        <v>495936.484375</v>
      </c>
      <c r="S1452" s="19">
        <f t="shared" si="52"/>
        <v>495936.484375</v>
      </c>
      <c r="T1452" s="65"/>
    </row>
    <row r="1453" spans="1:24" customFormat="1" ht="24" hidden="1" customHeight="1" x14ac:dyDescent="0.2">
      <c r="A1453" s="47"/>
      <c r="B1453" s="9" t="s">
        <v>1529</v>
      </c>
      <c r="C1453" s="9" t="s">
        <v>2299</v>
      </c>
      <c r="D1453" s="9" t="s">
        <v>2314</v>
      </c>
      <c r="E1453" s="4"/>
      <c r="F1453" s="9">
        <v>40</v>
      </c>
      <c r="G1453" s="9">
        <v>88</v>
      </c>
      <c r="H1453" s="9">
        <v>128</v>
      </c>
      <c r="I1453" s="9">
        <v>56856580</v>
      </c>
      <c r="J1453" s="9">
        <v>47586520</v>
      </c>
      <c r="K1453" s="60" t="s">
        <v>2272</v>
      </c>
      <c r="L1453" s="9"/>
      <c r="M1453" s="9"/>
      <c r="N1453" s="9"/>
      <c r="O1453" s="93">
        <v>47524130</v>
      </c>
      <c r="P1453" s="97"/>
      <c r="Q1453" s="2">
        <v>47524130</v>
      </c>
      <c r="R1453" s="2">
        <v>371282.265625</v>
      </c>
      <c r="S1453" s="19">
        <f t="shared" si="52"/>
        <v>371282.265625</v>
      </c>
      <c r="T1453" s="65"/>
    </row>
    <row r="1454" spans="1:24" customFormat="1" ht="24" hidden="1" customHeight="1" x14ac:dyDescent="0.2">
      <c r="A1454" s="47"/>
      <c r="B1454" s="14" t="s">
        <v>1529</v>
      </c>
      <c r="C1454" s="14" t="s">
        <v>2299</v>
      </c>
      <c r="D1454" s="14" t="s">
        <v>2315</v>
      </c>
      <c r="E1454" s="4"/>
      <c r="F1454" s="14">
        <v>23</v>
      </c>
      <c r="G1454" s="14">
        <v>73</v>
      </c>
      <c r="H1454" s="14">
        <v>96</v>
      </c>
      <c r="I1454" s="14">
        <v>113658750</v>
      </c>
      <c r="J1454" s="14">
        <v>101125480</v>
      </c>
      <c r="K1454" s="62" t="s">
        <v>2272</v>
      </c>
      <c r="L1454" s="14"/>
      <c r="M1454" s="14"/>
      <c r="N1454" s="14"/>
      <c r="O1454" s="93">
        <v>92546540</v>
      </c>
      <c r="P1454" s="97"/>
      <c r="Q1454" s="2">
        <v>92546540</v>
      </c>
      <c r="R1454" s="2">
        <v>964026.45833333337</v>
      </c>
      <c r="S1454" s="19">
        <f t="shared" si="52"/>
        <v>964026.45833333337</v>
      </c>
      <c r="T1454" s="65"/>
    </row>
    <row r="1455" spans="1:24" customFormat="1" ht="24" hidden="1" customHeight="1" x14ac:dyDescent="0.2">
      <c r="A1455" s="47"/>
      <c r="B1455" s="9" t="s">
        <v>1529</v>
      </c>
      <c r="C1455" s="9" t="s">
        <v>2299</v>
      </c>
      <c r="D1455" s="9" t="s">
        <v>2316</v>
      </c>
      <c r="E1455" s="4"/>
      <c r="F1455" s="9">
        <v>21</v>
      </c>
      <c r="G1455" s="9">
        <v>43</v>
      </c>
      <c r="H1455" s="9">
        <v>64</v>
      </c>
      <c r="I1455" s="9">
        <v>49546540</v>
      </c>
      <c r="J1455" s="9">
        <v>37654230</v>
      </c>
      <c r="K1455" s="60" t="s">
        <v>2272</v>
      </c>
      <c r="L1455" s="9"/>
      <c r="M1455" s="9"/>
      <c r="N1455" s="9"/>
      <c r="O1455" s="93">
        <v>37856540</v>
      </c>
      <c r="P1455" s="97"/>
      <c r="Q1455" s="2">
        <v>37856540</v>
      </c>
      <c r="R1455" s="2">
        <v>591508.4375</v>
      </c>
      <c r="S1455" s="19">
        <f t="shared" si="52"/>
        <v>591508.4375</v>
      </c>
      <c r="T1455" s="65"/>
    </row>
    <row r="1456" spans="1:24" customFormat="1" ht="24" hidden="1" customHeight="1" x14ac:dyDescent="0.2">
      <c r="A1456" s="47"/>
      <c r="B1456" s="14" t="s">
        <v>1529</v>
      </c>
      <c r="C1456" s="14" t="s">
        <v>2299</v>
      </c>
      <c r="D1456" s="14" t="s">
        <v>2317</v>
      </c>
      <c r="E1456" s="4"/>
      <c r="F1456" s="14">
        <v>21</v>
      </c>
      <c r="G1456" s="14">
        <v>43</v>
      </c>
      <c r="H1456" s="14">
        <v>64</v>
      </c>
      <c r="I1456" s="14">
        <v>49546540</v>
      </c>
      <c r="J1456" s="14">
        <v>37654230</v>
      </c>
      <c r="K1456" s="62" t="s">
        <v>2272</v>
      </c>
      <c r="L1456" s="14"/>
      <c r="M1456" s="14"/>
      <c r="N1456" s="14"/>
      <c r="O1456" s="93">
        <v>37856540</v>
      </c>
      <c r="P1456" s="97"/>
      <c r="Q1456" s="2">
        <v>37856540</v>
      </c>
      <c r="R1456" s="2">
        <v>591508.4375</v>
      </c>
      <c r="S1456" s="19">
        <f t="shared" si="52"/>
        <v>591508.4375</v>
      </c>
      <c r="T1456" s="65"/>
    </row>
    <row r="1457" spans="1:24" ht="24" hidden="1" customHeight="1" x14ac:dyDescent="0.2">
      <c r="A1457" s="8">
        <v>1419</v>
      </c>
      <c r="B1457" s="9" t="s">
        <v>1529</v>
      </c>
      <c r="C1457" s="9" t="s">
        <v>1697</v>
      </c>
      <c r="D1457" s="9" t="s">
        <v>1698</v>
      </c>
      <c r="E1457" s="10">
        <v>311130790020001</v>
      </c>
      <c r="F1457" s="8">
        <v>48</v>
      </c>
      <c r="G1457" s="8">
        <v>152</v>
      </c>
      <c r="H1457" s="8">
        <v>200</v>
      </c>
      <c r="I1457" s="11">
        <v>49352000</v>
      </c>
      <c r="J1457" s="11">
        <v>42986720</v>
      </c>
      <c r="K1457" s="12">
        <v>49352000</v>
      </c>
      <c r="L1457" s="12">
        <v>42986720</v>
      </c>
      <c r="M1457" s="12">
        <f t="shared" si="50"/>
        <v>39481600</v>
      </c>
      <c r="N1457" s="12">
        <f t="shared" si="50"/>
        <v>34389376</v>
      </c>
      <c r="O1457" s="95">
        <v>64157600</v>
      </c>
      <c r="P1457" s="32">
        <v>0.3</v>
      </c>
      <c r="S1457" s="32"/>
    </row>
    <row r="1458" spans="1:24" ht="24" hidden="1" customHeight="1" x14ac:dyDescent="0.2">
      <c r="A1458" s="13">
        <v>1420</v>
      </c>
      <c r="B1458" s="14" t="s">
        <v>1529</v>
      </c>
      <c r="C1458" s="14" t="s">
        <v>1697</v>
      </c>
      <c r="D1458" s="14" t="s">
        <v>1699</v>
      </c>
      <c r="E1458" s="15">
        <v>731320790000021</v>
      </c>
      <c r="F1458" s="13">
        <v>28</v>
      </c>
      <c r="G1458" s="13">
        <v>47</v>
      </c>
      <c r="H1458" s="13">
        <v>75</v>
      </c>
      <c r="I1458" s="11">
        <v>20907733.333333332</v>
      </c>
      <c r="J1458" s="11">
        <v>18819920</v>
      </c>
      <c r="K1458" s="11">
        <v>20907733.333333332</v>
      </c>
      <c r="L1458" s="11">
        <v>18819920</v>
      </c>
      <c r="M1458" s="11">
        <f t="shared" si="50"/>
        <v>16726186.666666666</v>
      </c>
      <c r="N1458" s="11">
        <f t="shared" si="50"/>
        <v>15055936</v>
      </c>
      <c r="O1458" s="95">
        <v>27180053.333333332</v>
      </c>
      <c r="P1458" s="32">
        <v>0.3</v>
      </c>
      <c r="S1458" s="32"/>
    </row>
    <row r="1459" spans="1:24" ht="24" customHeight="1" x14ac:dyDescent="0.2">
      <c r="A1459" s="8">
        <v>1421</v>
      </c>
      <c r="B1459" s="9" t="s">
        <v>1529</v>
      </c>
      <c r="C1459" s="9" t="s">
        <v>1697</v>
      </c>
      <c r="D1459" s="9" t="s">
        <v>1700</v>
      </c>
      <c r="E1459" s="10">
        <v>731320790010001</v>
      </c>
      <c r="F1459" s="8">
        <v>58</v>
      </c>
      <c r="G1459" s="8">
        <v>110</v>
      </c>
      <c r="H1459" s="8">
        <v>168</v>
      </c>
      <c r="I1459" s="11">
        <v>36607200</v>
      </c>
      <c r="J1459" s="11">
        <v>31796080</v>
      </c>
      <c r="K1459" s="12">
        <v>36607200</v>
      </c>
      <c r="L1459" s="12">
        <v>31796080</v>
      </c>
      <c r="M1459" s="12">
        <f t="shared" si="50"/>
        <v>29285760</v>
      </c>
      <c r="N1459" s="12">
        <f t="shared" si="50"/>
        <v>25436864</v>
      </c>
      <c r="O1459" s="93">
        <v>90000000</v>
      </c>
      <c r="P1459" s="32">
        <f t="shared" ref="P1459:P1523" si="53">(O1459-K1459)/K1459</f>
        <v>1.4585327476561989</v>
      </c>
    </row>
    <row r="1460" spans="1:24" ht="24" hidden="1" customHeight="1" x14ac:dyDescent="0.2">
      <c r="A1460" s="13">
        <v>1422</v>
      </c>
      <c r="B1460" s="14" t="s">
        <v>1529</v>
      </c>
      <c r="C1460" s="14" t="s">
        <v>1697</v>
      </c>
      <c r="D1460" s="14" t="s">
        <v>1701</v>
      </c>
      <c r="E1460" s="15">
        <v>731320790040011</v>
      </c>
      <c r="F1460" s="13">
        <v>20</v>
      </c>
      <c r="G1460" s="13">
        <v>100</v>
      </c>
      <c r="H1460" s="13">
        <v>120</v>
      </c>
      <c r="I1460" s="11">
        <v>32765333.333333332</v>
      </c>
      <c r="J1460" s="11">
        <v>29903306.666666668</v>
      </c>
      <c r="K1460" s="11">
        <v>32765333.333333332</v>
      </c>
      <c r="L1460" s="11">
        <v>29903306.666666668</v>
      </c>
      <c r="M1460" s="11">
        <f t="shared" si="50"/>
        <v>26212266.666666668</v>
      </c>
      <c r="N1460" s="11">
        <f t="shared" si="50"/>
        <v>23922645.333333336</v>
      </c>
      <c r="O1460" s="95">
        <v>42594933.333333328</v>
      </c>
      <c r="P1460" s="32">
        <v>0.3</v>
      </c>
      <c r="S1460" s="32"/>
    </row>
    <row r="1461" spans="1:24" ht="24" customHeight="1" x14ac:dyDescent="0.2">
      <c r="A1461" s="8">
        <v>1423</v>
      </c>
      <c r="B1461" s="9" t="s">
        <v>1529</v>
      </c>
      <c r="C1461" s="9" t="s">
        <v>1697</v>
      </c>
      <c r="D1461" s="9" t="s">
        <v>1702</v>
      </c>
      <c r="E1461" s="10">
        <v>731320790070001</v>
      </c>
      <c r="F1461" s="8">
        <v>42</v>
      </c>
      <c r="G1461" s="8">
        <v>63</v>
      </c>
      <c r="H1461" s="8">
        <v>105</v>
      </c>
      <c r="I1461" s="11">
        <v>18344533.333333332</v>
      </c>
      <c r="J1461" s="11">
        <v>15257413.333333334</v>
      </c>
      <c r="K1461" s="12">
        <v>18344533.333333332</v>
      </c>
      <c r="L1461" s="12">
        <v>15257413.333333334</v>
      </c>
      <c r="M1461" s="12">
        <f t="shared" si="50"/>
        <v>14675626.666666666</v>
      </c>
      <c r="N1461" s="12">
        <f t="shared" si="50"/>
        <v>12205930.666666668</v>
      </c>
      <c r="O1461" s="93">
        <v>90000000</v>
      </c>
      <c r="P1461" s="32">
        <f t="shared" si="53"/>
        <v>3.9060937318292832</v>
      </c>
    </row>
    <row r="1462" spans="1:24" s="2" customFormat="1" ht="24" hidden="1" customHeight="1" x14ac:dyDescent="0.2">
      <c r="A1462" s="13">
        <v>1424</v>
      </c>
      <c r="B1462" s="14" t="s">
        <v>1529</v>
      </c>
      <c r="C1462" s="14" t="s">
        <v>1697</v>
      </c>
      <c r="D1462" s="14" t="s">
        <v>1703</v>
      </c>
      <c r="E1462" s="15">
        <v>731320790320011</v>
      </c>
      <c r="F1462" s="13">
        <v>78</v>
      </c>
      <c r="G1462" s="13">
        <v>65</v>
      </c>
      <c r="H1462" s="13">
        <v>143</v>
      </c>
      <c r="I1462" s="11">
        <v>30764533.333333332</v>
      </c>
      <c r="J1462" s="11">
        <v>26699546.666666668</v>
      </c>
      <c r="K1462" s="11">
        <v>30764533.333333332</v>
      </c>
      <c r="L1462" s="11">
        <v>26699546.666666668</v>
      </c>
      <c r="M1462" s="11">
        <f t="shared" si="50"/>
        <v>24611626.666666668</v>
      </c>
      <c r="N1462" s="11">
        <f t="shared" si="50"/>
        <v>21359637.333333336</v>
      </c>
      <c r="O1462" s="95">
        <v>39993893.333333328</v>
      </c>
      <c r="P1462" s="32">
        <v>0.3</v>
      </c>
      <c r="S1462" s="32"/>
      <c r="U1462" s="3"/>
      <c r="V1462" s="3"/>
      <c r="W1462" s="3"/>
      <c r="X1462" s="3"/>
    </row>
    <row r="1463" spans="1:24" s="2" customFormat="1" ht="24" customHeight="1" x14ac:dyDescent="0.2">
      <c r="A1463" s="8">
        <v>1425</v>
      </c>
      <c r="B1463" s="9" t="s">
        <v>1529</v>
      </c>
      <c r="C1463" s="9" t="s">
        <v>1697</v>
      </c>
      <c r="D1463" s="9" t="s">
        <v>1704</v>
      </c>
      <c r="E1463" s="10">
        <v>731320790090002</v>
      </c>
      <c r="F1463" s="8">
        <v>100</v>
      </c>
      <c r="G1463" s="8">
        <v>430</v>
      </c>
      <c r="H1463" s="8">
        <v>530</v>
      </c>
      <c r="I1463" s="11">
        <v>112860000</v>
      </c>
      <c r="J1463" s="11">
        <v>98215440</v>
      </c>
      <c r="K1463" s="12">
        <v>112860000</v>
      </c>
      <c r="L1463" s="12">
        <v>98215440</v>
      </c>
      <c r="M1463" s="12">
        <f t="shared" si="50"/>
        <v>90288000</v>
      </c>
      <c r="N1463" s="12">
        <f t="shared" si="50"/>
        <v>78572352</v>
      </c>
      <c r="O1463" s="93">
        <v>360000000</v>
      </c>
      <c r="P1463" s="2">
        <f t="shared" ref="P1463" si="54">(O1463-K1463)/K1463*100</f>
        <v>218.9792663476874</v>
      </c>
      <c r="S1463" s="98"/>
      <c r="U1463" s="3"/>
      <c r="V1463" s="3"/>
      <c r="W1463" s="3"/>
      <c r="X1463" s="3"/>
    </row>
    <row r="1464" spans="1:24" s="2" customFormat="1" ht="24" hidden="1" customHeight="1" x14ac:dyDescent="0.2">
      <c r="A1464" s="13">
        <v>1426</v>
      </c>
      <c r="B1464" s="14" t="s">
        <v>1529</v>
      </c>
      <c r="C1464" s="14" t="s">
        <v>1697</v>
      </c>
      <c r="D1464" s="14" t="s">
        <v>1705</v>
      </c>
      <c r="E1464" s="15">
        <v>731320790260001</v>
      </c>
      <c r="F1464" s="13">
        <v>55</v>
      </c>
      <c r="G1464" s="13">
        <v>115</v>
      </c>
      <c r="H1464" s="13">
        <v>170</v>
      </c>
      <c r="I1464" s="11">
        <v>36624000</v>
      </c>
      <c r="J1464" s="11">
        <v>31807920</v>
      </c>
      <c r="K1464" s="11">
        <v>36624000</v>
      </c>
      <c r="L1464" s="11">
        <v>31807920</v>
      </c>
      <c r="M1464" s="11">
        <f t="shared" si="50"/>
        <v>29299200</v>
      </c>
      <c r="N1464" s="11">
        <f t="shared" si="50"/>
        <v>25446336</v>
      </c>
      <c r="O1464" s="95">
        <v>47611200</v>
      </c>
      <c r="P1464" s="32">
        <v>0.3</v>
      </c>
      <c r="S1464" s="32"/>
      <c r="U1464" s="3"/>
      <c r="V1464" s="3"/>
      <c r="W1464" s="3"/>
      <c r="X1464" s="3"/>
    </row>
    <row r="1465" spans="1:24" s="2" customFormat="1" ht="24" hidden="1" customHeight="1" x14ac:dyDescent="0.2">
      <c r="A1465" s="8">
        <v>1427</v>
      </c>
      <c r="B1465" s="9" t="s">
        <v>1529</v>
      </c>
      <c r="C1465" s="9" t="s">
        <v>1697</v>
      </c>
      <c r="D1465" s="9" t="s">
        <v>1706</v>
      </c>
      <c r="E1465" s="10">
        <v>731320790270001</v>
      </c>
      <c r="F1465" s="8">
        <v>60</v>
      </c>
      <c r="G1465" s="8">
        <v>100</v>
      </c>
      <c r="H1465" s="8">
        <v>160</v>
      </c>
      <c r="I1465" s="11">
        <v>34662133.333333336</v>
      </c>
      <c r="J1465" s="11">
        <v>30152613.333333332</v>
      </c>
      <c r="K1465" s="12">
        <v>34662133.333333336</v>
      </c>
      <c r="L1465" s="12">
        <v>30152613.333333332</v>
      </c>
      <c r="M1465" s="12">
        <f t="shared" si="50"/>
        <v>27729706.666666672</v>
      </c>
      <c r="N1465" s="12">
        <f t="shared" si="50"/>
        <v>24122090.666666668</v>
      </c>
      <c r="O1465" s="95">
        <v>45060773.333333336</v>
      </c>
      <c r="P1465" s="32">
        <v>0.3</v>
      </c>
      <c r="S1465" s="32"/>
      <c r="U1465" s="3"/>
      <c r="V1465" s="3"/>
      <c r="W1465" s="3"/>
      <c r="X1465" s="3"/>
    </row>
    <row r="1466" spans="1:24" s="2" customFormat="1" ht="24" hidden="1" customHeight="1" x14ac:dyDescent="0.2">
      <c r="A1466" s="13">
        <v>1428</v>
      </c>
      <c r="B1466" s="14" t="s">
        <v>1529</v>
      </c>
      <c r="C1466" s="14" t="s">
        <v>1697</v>
      </c>
      <c r="D1466" s="14" t="s">
        <v>1707</v>
      </c>
      <c r="E1466" s="15">
        <v>731320790280001</v>
      </c>
      <c r="F1466" s="13">
        <v>92</v>
      </c>
      <c r="G1466" s="13">
        <v>181</v>
      </c>
      <c r="H1466" s="13">
        <v>273</v>
      </c>
      <c r="I1466" s="11">
        <v>67758000</v>
      </c>
      <c r="J1466" s="11">
        <v>56017880</v>
      </c>
      <c r="K1466" s="11">
        <v>67758000</v>
      </c>
      <c r="L1466" s="11">
        <v>56017880</v>
      </c>
      <c r="M1466" s="11">
        <f t="shared" si="50"/>
        <v>54206400</v>
      </c>
      <c r="N1466" s="11">
        <f t="shared" si="50"/>
        <v>44814304</v>
      </c>
      <c r="O1466" s="95">
        <v>88085400</v>
      </c>
      <c r="P1466" s="32">
        <v>0.3</v>
      </c>
      <c r="S1466" s="32"/>
      <c r="U1466" s="3"/>
      <c r="V1466" s="3"/>
      <c r="W1466" s="3"/>
      <c r="X1466" s="3"/>
    </row>
    <row r="1467" spans="1:24" s="2" customFormat="1" ht="24" hidden="1" customHeight="1" x14ac:dyDescent="0.2">
      <c r="A1467" s="8">
        <v>1429</v>
      </c>
      <c r="B1467" s="9" t="s">
        <v>1529</v>
      </c>
      <c r="C1467" s="9" t="s">
        <v>1697</v>
      </c>
      <c r="D1467" s="9" t="s">
        <v>1708</v>
      </c>
      <c r="E1467" s="10">
        <v>731320790290001</v>
      </c>
      <c r="F1467" s="8">
        <v>62</v>
      </c>
      <c r="G1467" s="8">
        <v>178</v>
      </c>
      <c r="H1467" s="8">
        <v>240</v>
      </c>
      <c r="I1467" s="11">
        <v>50707733.333333336</v>
      </c>
      <c r="J1467" s="11">
        <v>44008240</v>
      </c>
      <c r="K1467" s="12">
        <v>50707733.333333336</v>
      </c>
      <c r="L1467" s="12">
        <v>44008240</v>
      </c>
      <c r="M1467" s="12">
        <f t="shared" si="50"/>
        <v>40566186.666666672</v>
      </c>
      <c r="N1467" s="12">
        <f t="shared" si="50"/>
        <v>35206592</v>
      </c>
      <c r="O1467" s="95">
        <v>65920053.333333336</v>
      </c>
      <c r="P1467" s="32">
        <v>0.3</v>
      </c>
      <c r="S1467" s="32"/>
      <c r="U1467" s="3"/>
      <c r="V1467" s="3"/>
      <c r="W1467" s="3"/>
      <c r="X1467" s="3"/>
    </row>
    <row r="1468" spans="1:24" s="2" customFormat="1" ht="24" customHeight="1" x14ac:dyDescent="0.2">
      <c r="A1468" s="13">
        <v>1430</v>
      </c>
      <c r="B1468" s="14" t="s">
        <v>1529</v>
      </c>
      <c r="C1468" s="14" t="s">
        <v>1697</v>
      </c>
      <c r="D1468" s="14" t="s">
        <v>1709</v>
      </c>
      <c r="E1468" s="15">
        <v>731320790030011</v>
      </c>
      <c r="F1468" s="13">
        <v>5</v>
      </c>
      <c r="G1468" s="13">
        <v>15</v>
      </c>
      <c r="H1468" s="13">
        <v>20</v>
      </c>
      <c r="I1468" s="11">
        <v>5049600</v>
      </c>
      <c r="J1468" s="11">
        <v>4327880</v>
      </c>
      <c r="K1468" s="11">
        <v>5049600</v>
      </c>
      <c r="L1468" s="11">
        <v>4327880</v>
      </c>
      <c r="M1468" s="11">
        <f t="shared" si="50"/>
        <v>4039680</v>
      </c>
      <c r="N1468" s="11">
        <f t="shared" si="50"/>
        <v>3462304</v>
      </c>
      <c r="O1468" s="93">
        <v>18000000</v>
      </c>
      <c r="P1468" s="32">
        <f t="shared" si="53"/>
        <v>2.5646387832699622</v>
      </c>
      <c r="S1468" s="98"/>
      <c r="U1468" s="3"/>
      <c r="V1468" s="3"/>
      <c r="W1468" s="3"/>
      <c r="X1468" s="3"/>
    </row>
    <row r="1469" spans="1:24" s="2" customFormat="1" ht="24" customHeight="1" x14ac:dyDescent="0.2">
      <c r="A1469" s="8">
        <v>1431</v>
      </c>
      <c r="B1469" s="9" t="s">
        <v>1529</v>
      </c>
      <c r="C1469" s="9" t="s">
        <v>1697</v>
      </c>
      <c r="D1469" s="9" t="s">
        <v>1710</v>
      </c>
      <c r="E1469" s="10" t="s">
        <v>1711</v>
      </c>
      <c r="F1469" s="8">
        <v>30</v>
      </c>
      <c r="G1469" s="8">
        <v>60</v>
      </c>
      <c r="H1469" s="8">
        <v>90</v>
      </c>
      <c r="I1469" s="11">
        <v>22266000</v>
      </c>
      <c r="J1469" s="11">
        <v>18893760</v>
      </c>
      <c r="K1469" s="12">
        <v>22266000</v>
      </c>
      <c r="L1469" s="12">
        <v>18893760</v>
      </c>
      <c r="M1469" s="12">
        <f t="shared" si="50"/>
        <v>17812800</v>
      </c>
      <c r="N1469" s="12">
        <f t="shared" si="50"/>
        <v>15115008</v>
      </c>
      <c r="O1469" s="93">
        <v>80000000</v>
      </c>
      <c r="P1469" s="32">
        <f t="shared" si="53"/>
        <v>2.5929219437707718</v>
      </c>
      <c r="Q1469" s="2">
        <v>259</v>
      </c>
      <c r="S1469" s="98"/>
      <c r="U1469" s="3"/>
      <c r="V1469" s="3"/>
      <c r="W1469" s="3"/>
      <c r="X1469" s="3"/>
    </row>
    <row r="1470" spans="1:24" s="2" customFormat="1" ht="24" customHeight="1" x14ac:dyDescent="0.2">
      <c r="A1470" s="13">
        <v>1432</v>
      </c>
      <c r="B1470" s="14" t="s">
        <v>1529</v>
      </c>
      <c r="C1470" s="14" t="s">
        <v>1697</v>
      </c>
      <c r="D1470" s="14" t="s">
        <v>1712</v>
      </c>
      <c r="E1470" s="15">
        <v>731320790380001</v>
      </c>
      <c r="F1470" s="13">
        <v>42</v>
      </c>
      <c r="G1470" s="13">
        <v>118</v>
      </c>
      <c r="H1470" s="13">
        <v>160</v>
      </c>
      <c r="I1470" s="11">
        <v>58305333.333333336</v>
      </c>
      <c r="J1470" s="11">
        <v>54674933.333333336</v>
      </c>
      <c r="K1470" s="11">
        <v>51912000</v>
      </c>
      <c r="L1470" s="11">
        <v>43260000</v>
      </c>
      <c r="M1470" s="11">
        <f t="shared" si="50"/>
        <v>41529600</v>
      </c>
      <c r="N1470" s="11">
        <f t="shared" si="50"/>
        <v>34608000</v>
      </c>
      <c r="O1470" s="93">
        <v>140000000</v>
      </c>
      <c r="P1470" s="32">
        <f t="shared" si="53"/>
        <v>1.6968716289104639</v>
      </c>
      <c r="S1470" s="98"/>
      <c r="U1470" s="3"/>
      <c r="V1470" s="3"/>
      <c r="W1470" s="3"/>
      <c r="X1470" s="3"/>
    </row>
    <row r="1471" spans="1:24" s="2" customFormat="1" ht="24" hidden="1" customHeight="1" x14ac:dyDescent="0.2">
      <c r="A1471" s="8">
        <v>1433</v>
      </c>
      <c r="B1471" s="9" t="s">
        <v>1529</v>
      </c>
      <c r="C1471" s="9" t="s">
        <v>1697</v>
      </c>
      <c r="D1471" s="9" t="s">
        <v>1713</v>
      </c>
      <c r="E1471" s="10">
        <v>731320790000011</v>
      </c>
      <c r="F1471" s="8">
        <v>20</v>
      </c>
      <c r="G1471" s="8">
        <v>55</v>
      </c>
      <c r="H1471" s="8">
        <v>75</v>
      </c>
      <c r="I1471" s="11">
        <v>20912533.333333332</v>
      </c>
      <c r="J1471" s="11">
        <v>19021200</v>
      </c>
      <c r="K1471" s="12">
        <v>20912533.333333332</v>
      </c>
      <c r="L1471" s="12">
        <v>19021200</v>
      </c>
      <c r="M1471" s="12">
        <f t="shared" si="50"/>
        <v>16730026.666666666</v>
      </c>
      <c r="N1471" s="12">
        <f t="shared" si="50"/>
        <v>15216960</v>
      </c>
      <c r="O1471" s="95">
        <v>27186293.333333332</v>
      </c>
      <c r="P1471" s="32">
        <f t="shared" si="53"/>
        <v>0.30000000000000004</v>
      </c>
      <c r="S1471" s="32"/>
      <c r="U1471" s="3"/>
      <c r="V1471" s="3"/>
      <c r="W1471" s="3"/>
      <c r="X1471" s="3"/>
    </row>
    <row r="1472" spans="1:24" s="2" customFormat="1" ht="24" customHeight="1" x14ac:dyDescent="0.2">
      <c r="A1472" s="13">
        <v>1434</v>
      </c>
      <c r="B1472" s="14" t="s">
        <v>1529</v>
      </c>
      <c r="C1472" s="14" t="s">
        <v>1697</v>
      </c>
      <c r="D1472" s="14" t="s">
        <v>1714</v>
      </c>
      <c r="E1472" s="15">
        <v>731320790130001</v>
      </c>
      <c r="F1472" s="13">
        <v>47</v>
      </c>
      <c r="G1472" s="13">
        <v>233</v>
      </c>
      <c r="H1472" s="13">
        <v>280</v>
      </c>
      <c r="I1472" s="11">
        <v>62072800</v>
      </c>
      <c r="J1472" s="11">
        <v>54525653.333333336</v>
      </c>
      <c r="K1472" s="11">
        <v>62072800</v>
      </c>
      <c r="L1472" s="11">
        <v>54525653.333333336</v>
      </c>
      <c r="M1472" s="11">
        <f t="shared" si="50"/>
        <v>49658240</v>
      </c>
      <c r="N1472" s="11">
        <f t="shared" si="50"/>
        <v>43620522.666666672</v>
      </c>
      <c r="O1472" s="93">
        <v>190000000</v>
      </c>
      <c r="P1472" s="32">
        <f t="shared" si="53"/>
        <v>2.0609220141511257</v>
      </c>
      <c r="S1472" s="98"/>
      <c r="U1472" s="3"/>
      <c r="V1472" s="3"/>
      <c r="W1472" s="3"/>
      <c r="X1472" s="3"/>
    </row>
    <row r="1473" spans="1:24" s="2" customFormat="1" ht="24" customHeight="1" x14ac:dyDescent="0.2">
      <c r="A1473" s="8">
        <v>1435</v>
      </c>
      <c r="B1473" s="9" t="s">
        <v>1529</v>
      </c>
      <c r="C1473" s="9" t="s">
        <v>1697</v>
      </c>
      <c r="D1473" s="9" t="s">
        <v>1715</v>
      </c>
      <c r="E1473" s="10">
        <v>731320790100002</v>
      </c>
      <c r="F1473" s="8">
        <v>30</v>
      </c>
      <c r="G1473" s="8">
        <v>150</v>
      </c>
      <c r="H1473" s="8">
        <v>180</v>
      </c>
      <c r="I1473" s="11">
        <v>38475733.333333336</v>
      </c>
      <c r="J1473" s="11">
        <v>33373413.333333332</v>
      </c>
      <c r="K1473" s="12">
        <v>38475733.333333336</v>
      </c>
      <c r="L1473" s="12">
        <v>33373413.333333332</v>
      </c>
      <c r="M1473" s="12">
        <f t="shared" si="50"/>
        <v>30780586.666666672</v>
      </c>
      <c r="N1473" s="12">
        <f t="shared" si="50"/>
        <v>26698730.666666668</v>
      </c>
      <c r="O1473" s="93">
        <v>140000000</v>
      </c>
      <c r="P1473" s="32">
        <f t="shared" si="53"/>
        <v>2.6386570929555595</v>
      </c>
      <c r="R1473" s="2" t="s">
        <v>2328</v>
      </c>
      <c r="S1473" s="98"/>
      <c r="U1473" s="3"/>
      <c r="V1473" s="3"/>
      <c r="W1473" s="3"/>
      <c r="X1473" s="3"/>
    </row>
    <row r="1474" spans="1:24" s="2" customFormat="1" ht="24" customHeight="1" x14ac:dyDescent="0.2">
      <c r="A1474" s="13">
        <v>1436</v>
      </c>
      <c r="B1474" s="14" t="s">
        <v>1529</v>
      </c>
      <c r="C1474" s="14" t="s">
        <v>1697</v>
      </c>
      <c r="D1474" s="14" t="s">
        <v>1716</v>
      </c>
      <c r="E1474" s="15">
        <v>731320790360001</v>
      </c>
      <c r="F1474" s="13">
        <v>70</v>
      </c>
      <c r="G1474" s="13">
        <v>120</v>
      </c>
      <c r="H1474" s="13">
        <v>190</v>
      </c>
      <c r="I1474" s="11">
        <v>41861866.666666664</v>
      </c>
      <c r="J1474" s="11">
        <v>37161680</v>
      </c>
      <c r="K1474" s="11">
        <v>41861866.666666664</v>
      </c>
      <c r="L1474" s="11">
        <v>37161680</v>
      </c>
      <c r="M1474" s="11">
        <f t="shared" si="50"/>
        <v>33489493.333333332</v>
      </c>
      <c r="N1474" s="11">
        <f t="shared" si="50"/>
        <v>29729344</v>
      </c>
      <c r="O1474" s="93">
        <v>155000000</v>
      </c>
      <c r="P1474" s="32">
        <f t="shared" si="53"/>
        <v>2.7026538074428919</v>
      </c>
      <c r="Q1474" s="58"/>
      <c r="R1474" s="2">
        <v>815789.47368421056</v>
      </c>
      <c r="S1474" s="98"/>
      <c r="U1474" s="3"/>
      <c r="V1474" s="3"/>
      <c r="W1474" s="3"/>
      <c r="X1474" s="3"/>
    </row>
    <row r="1475" spans="1:24" s="2" customFormat="1" ht="24" customHeight="1" x14ac:dyDescent="0.2">
      <c r="A1475" s="8">
        <v>1437</v>
      </c>
      <c r="B1475" s="9" t="s">
        <v>1529</v>
      </c>
      <c r="C1475" s="9" t="s">
        <v>1697</v>
      </c>
      <c r="D1475" s="9" t="s">
        <v>1717</v>
      </c>
      <c r="E1475" s="10">
        <v>731320790350001</v>
      </c>
      <c r="F1475" s="8">
        <v>54</v>
      </c>
      <c r="G1475" s="8">
        <v>86</v>
      </c>
      <c r="H1475" s="8">
        <v>140</v>
      </c>
      <c r="I1475" s="11">
        <v>30258400</v>
      </c>
      <c r="J1475" s="11">
        <v>26525520</v>
      </c>
      <c r="K1475" s="12">
        <v>30258400</v>
      </c>
      <c r="L1475" s="12">
        <v>26525520</v>
      </c>
      <c r="M1475" s="12">
        <f t="shared" si="50"/>
        <v>24206720</v>
      </c>
      <c r="N1475" s="12">
        <f t="shared" si="50"/>
        <v>21220416</v>
      </c>
      <c r="O1475" s="93">
        <v>115000000</v>
      </c>
      <c r="P1475" s="32">
        <f t="shared" si="53"/>
        <v>2.8005975200274964</v>
      </c>
      <c r="Q1475" s="58"/>
      <c r="R1475" s="2">
        <v>821428.57142857148</v>
      </c>
      <c r="S1475" s="98"/>
      <c r="U1475" s="3"/>
      <c r="V1475" s="3"/>
      <c r="W1475" s="3"/>
      <c r="X1475" s="3"/>
    </row>
    <row r="1476" spans="1:24" s="2" customFormat="1" ht="24" customHeight="1" x14ac:dyDescent="0.2">
      <c r="A1476" s="13">
        <v>1438</v>
      </c>
      <c r="B1476" s="14" t="s">
        <v>1529</v>
      </c>
      <c r="C1476" s="14" t="s">
        <v>1697</v>
      </c>
      <c r="D1476" s="14" t="s">
        <v>1718</v>
      </c>
      <c r="E1476" s="15">
        <v>731320790340001</v>
      </c>
      <c r="F1476" s="13">
        <v>24</v>
      </c>
      <c r="G1476" s="13">
        <v>96</v>
      </c>
      <c r="H1476" s="13">
        <v>120</v>
      </c>
      <c r="I1476" s="11">
        <v>26132266.666666668</v>
      </c>
      <c r="J1476" s="11">
        <v>22994880</v>
      </c>
      <c r="K1476" s="11">
        <v>26132266.666666668</v>
      </c>
      <c r="L1476" s="11">
        <v>22994880</v>
      </c>
      <c r="M1476" s="11">
        <f t="shared" si="50"/>
        <v>20905813.333333336</v>
      </c>
      <c r="N1476" s="11">
        <f t="shared" si="50"/>
        <v>18395904</v>
      </c>
      <c r="O1476" s="93">
        <v>125000000</v>
      </c>
      <c r="P1476" s="32">
        <f t="shared" si="53"/>
        <v>3.7833585044287519</v>
      </c>
      <c r="Q1476" s="58"/>
      <c r="R1476" s="2">
        <v>1041666.6666666666</v>
      </c>
      <c r="S1476" s="98"/>
      <c r="U1476" s="3"/>
      <c r="V1476" s="3"/>
      <c r="W1476" s="3"/>
      <c r="X1476" s="3"/>
    </row>
    <row r="1477" spans="1:24" s="2" customFormat="1" ht="24" customHeight="1" x14ac:dyDescent="0.2">
      <c r="A1477" s="8">
        <v>1439</v>
      </c>
      <c r="B1477" s="9" t="s">
        <v>1529</v>
      </c>
      <c r="C1477" s="9" t="s">
        <v>1697</v>
      </c>
      <c r="D1477" s="9" t="s">
        <v>1719</v>
      </c>
      <c r="E1477" s="10">
        <v>731320790330001</v>
      </c>
      <c r="F1477" s="8">
        <v>52</v>
      </c>
      <c r="G1477" s="8">
        <v>128</v>
      </c>
      <c r="H1477" s="8">
        <v>180</v>
      </c>
      <c r="I1477" s="11">
        <v>38653066.666666664</v>
      </c>
      <c r="J1477" s="11">
        <v>33923626.666666664</v>
      </c>
      <c r="K1477" s="12">
        <v>38653066.666666664</v>
      </c>
      <c r="L1477" s="12">
        <v>33923626.666666664</v>
      </c>
      <c r="M1477" s="12">
        <f t="shared" si="50"/>
        <v>30922453.333333332</v>
      </c>
      <c r="N1477" s="12">
        <f t="shared" si="50"/>
        <v>27138901.333333332</v>
      </c>
      <c r="O1477" s="93">
        <v>145000000</v>
      </c>
      <c r="P1477" s="32">
        <f t="shared" si="53"/>
        <v>2.7513194295924777</v>
      </c>
      <c r="Q1477" s="58"/>
      <c r="R1477" s="2">
        <v>805555.5555555555</v>
      </c>
      <c r="S1477" s="98"/>
      <c r="U1477" s="3"/>
      <c r="V1477" s="3"/>
      <c r="W1477" s="3"/>
      <c r="X1477" s="3"/>
    </row>
    <row r="1478" spans="1:24" s="2" customFormat="1" ht="24" customHeight="1" x14ac:dyDescent="0.2">
      <c r="A1478" s="13">
        <v>1440</v>
      </c>
      <c r="B1478" s="14" t="s">
        <v>1529</v>
      </c>
      <c r="C1478" s="14" t="s">
        <v>1697</v>
      </c>
      <c r="D1478" s="14" t="s">
        <v>1720</v>
      </c>
      <c r="E1478" s="15">
        <v>731320790030001</v>
      </c>
      <c r="F1478" s="13">
        <v>130</v>
      </c>
      <c r="G1478" s="13">
        <v>350</v>
      </c>
      <c r="H1478" s="13">
        <v>480</v>
      </c>
      <c r="I1478" s="11">
        <v>103205866.66666667</v>
      </c>
      <c r="J1478" s="11">
        <v>91362613.333333328</v>
      </c>
      <c r="K1478" s="11">
        <v>103205866.66666667</v>
      </c>
      <c r="L1478" s="11">
        <v>91362613.333333328</v>
      </c>
      <c r="M1478" s="11">
        <f t="shared" si="50"/>
        <v>82564693.333333343</v>
      </c>
      <c r="N1478" s="11">
        <f t="shared" si="50"/>
        <v>73090090.666666672</v>
      </c>
      <c r="O1478" s="93">
        <v>320000000</v>
      </c>
      <c r="P1478" s="32">
        <f t="shared" si="53"/>
        <v>2.1005989323604339</v>
      </c>
      <c r="Q1478" s="58"/>
      <c r="R1478" s="2">
        <v>666666.66666666663</v>
      </c>
      <c r="S1478" s="98"/>
      <c r="U1478" s="3"/>
      <c r="V1478" s="3"/>
      <c r="W1478" s="3"/>
      <c r="X1478" s="3"/>
    </row>
    <row r="1479" spans="1:24" s="2" customFormat="1" ht="24" customHeight="1" x14ac:dyDescent="0.2">
      <c r="A1479" s="8">
        <v>1441</v>
      </c>
      <c r="B1479" s="9" t="s">
        <v>1529</v>
      </c>
      <c r="C1479" s="9" t="s">
        <v>1697</v>
      </c>
      <c r="D1479" s="9" t="s">
        <v>1721</v>
      </c>
      <c r="E1479" s="10" t="s">
        <v>1722</v>
      </c>
      <c r="F1479" s="8">
        <v>104</v>
      </c>
      <c r="G1479" s="8">
        <v>376</v>
      </c>
      <c r="H1479" s="8">
        <v>480</v>
      </c>
      <c r="I1479" s="11">
        <v>101809333.33333333</v>
      </c>
      <c r="J1479" s="11">
        <v>90021680</v>
      </c>
      <c r="K1479" s="12">
        <v>101809333.33333333</v>
      </c>
      <c r="L1479" s="12">
        <v>90021680</v>
      </c>
      <c r="M1479" s="12">
        <f t="shared" si="50"/>
        <v>81447466.666666672</v>
      </c>
      <c r="N1479" s="12">
        <f t="shared" si="50"/>
        <v>72017344</v>
      </c>
      <c r="O1479" s="93">
        <v>320000000</v>
      </c>
      <c r="P1479" s="32">
        <f t="shared" si="53"/>
        <v>2.1431302958471394</v>
      </c>
      <c r="S1479" s="98"/>
      <c r="U1479" s="3"/>
      <c r="V1479" s="3"/>
      <c r="W1479" s="3"/>
      <c r="X1479" s="3"/>
    </row>
    <row r="1480" spans="1:24" s="2" customFormat="1" ht="24" hidden="1" customHeight="1" x14ac:dyDescent="0.2">
      <c r="A1480" s="13">
        <v>1442</v>
      </c>
      <c r="B1480" s="14" t="s">
        <v>1529</v>
      </c>
      <c r="C1480" s="14" t="s">
        <v>1697</v>
      </c>
      <c r="D1480" s="14" t="s">
        <v>1723</v>
      </c>
      <c r="E1480" s="15">
        <v>731320790200001</v>
      </c>
      <c r="F1480" s="13">
        <v>40</v>
      </c>
      <c r="G1480" s="13">
        <v>78</v>
      </c>
      <c r="H1480" s="13">
        <v>118</v>
      </c>
      <c r="I1480" s="11">
        <v>29386800</v>
      </c>
      <c r="J1480" s="11">
        <v>24473160</v>
      </c>
      <c r="K1480" s="11">
        <v>29386800</v>
      </c>
      <c r="L1480" s="11">
        <v>24473160</v>
      </c>
      <c r="M1480" s="11">
        <f t="shared" si="50"/>
        <v>23509440</v>
      </c>
      <c r="N1480" s="11">
        <f t="shared" si="50"/>
        <v>19578528</v>
      </c>
      <c r="O1480" s="95">
        <v>38202840</v>
      </c>
      <c r="P1480" s="32">
        <f t="shared" si="53"/>
        <v>0.3</v>
      </c>
      <c r="S1480" s="32"/>
      <c r="U1480" s="3"/>
      <c r="V1480" s="3"/>
      <c r="W1480" s="3"/>
      <c r="X1480" s="3"/>
    </row>
    <row r="1481" spans="1:24" s="2" customFormat="1" ht="24" customHeight="1" x14ac:dyDescent="0.2">
      <c r="A1481" s="8">
        <v>1443</v>
      </c>
      <c r="B1481" s="9" t="s">
        <v>1529</v>
      </c>
      <c r="C1481" s="9" t="s">
        <v>1697</v>
      </c>
      <c r="D1481" s="9" t="s">
        <v>1724</v>
      </c>
      <c r="E1481" s="10">
        <v>731320790320001</v>
      </c>
      <c r="F1481" s="8">
        <v>72</v>
      </c>
      <c r="G1481" s="8">
        <v>82</v>
      </c>
      <c r="H1481" s="8">
        <v>154</v>
      </c>
      <c r="I1481" s="11">
        <v>33253333.333333332</v>
      </c>
      <c r="J1481" s="11">
        <v>29314133.333333332</v>
      </c>
      <c r="K1481" s="12">
        <v>33253333.333333332</v>
      </c>
      <c r="L1481" s="12">
        <v>29314133.333333332</v>
      </c>
      <c r="M1481" s="12">
        <f t="shared" si="50"/>
        <v>26602666.666666668</v>
      </c>
      <c r="N1481" s="12">
        <f t="shared" si="50"/>
        <v>23451306.666666668</v>
      </c>
      <c r="O1481" s="93">
        <v>80000000</v>
      </c>
      <c r="P1481" s="32">
        <f t="shared" si="53"/>
        <v>1.4057738572574181</v>
      </c>
      <c r="S1481" s="98"/>
      <c r="U1481" s="3"/>
      <c r="V1481" s="3"/>
      <c r="W1481" s="3"/>
      <c r="X1481" s="3"/>
    </row>
    <row r="1482" spans="1:24" s="2" customFormat="1" ht="24" customHeight="1" x14ac:dyDescent="0.2">
      <c r="A1482" s="13">
        <v>1444</v>
      </c>
      <c r="B1482" s="14" t="s">
        <v>1529</v>
      </c>
      <c r="C1482" s="14" t="s">
        <v>1697</v>
      </c>
      <c r="D1482" s="14" t="s">
        <v>1725</v>
      </c>
      <c r="E1482" s="15" t="s">
        <v>1726</v>
      </c>
      <c r="F1482" s="13">
        <v>72</v>
      </c>
      <c r="G1482" s="13">
        <v>82</v>
      </c>
      <c r="H1482" s="13">
        <v>154</v>
      </c>
      <c r="I1482" s="11">
        <v>37904400</v>
      </c>
      <c r="J1482" s="11">
        <v>32151840</v>
      </c>
      <c r="K1482" s="11">
        <v>37904400</v>
      </c>
      <c r="L1482" s="11">
        <v>32151840</v>
      </c>
      <c r="M1482" s="11">
        <f t="shared" si="50"/>
        <v>30323520</v>
      </c>
      <c r="N1482" s="11">
        <f t="shared" si="50"/>
        <v>25721472</v>
      </c>
      <c r="O1482" s="93">
        <v>80000000</v>
      </c>
      <c r="P1482" s="32">
        <f t="shared" si="53"/>
        <v>1.1105729150177817</v>
      </c>
      <c r="S1482" s="98"/>
      <c r="U1482" s="3"/>
      <c r="V1482" s="3"/>
      <c r="W1482" s="3"/>
      <c r="X1482" s="3"/>
    </row>
    <row r="1483" spans="1:24" s="2" customFormat="1" ht="24" customHeight="1" x14ac:dyDescent="0.2">
      <c r="A1483" s="8">
        <v>1445</v>
      </c>
      <c r="B1483" s="9" t="s">
        <v>1529</v>
      </c>
      <c r="C1483" s="9" t="s">
        <v>1697</v>
      </c>
      <c r="D1483" s="9" t="s">
        <v>1727</v>
      </c>
      <c r="E1483" s="10">
        <v>731320790310001</v>
      </c>
      <c r="F1483" s="8">
        <v>56</v>
      </c>
      <c r="G1483" s="8">
        <v>167</v>
      </c>
      <c r="H1483" s="8">
        <v>223</v>
      </c>
      <c r="I1483" s="11">
        <v>48051733.333333336</v>
      </c>
      <c r="J1483" s="11">
        <v>42505066.666666664</v>
      </c>
      <c r="K1483" s="12">
        <v>48051733.333333336</v>
      </c>
      <c r="L1483" s="12">
        <v>42505066.666666664</v>
      </c>
      <c r="M1483" s="12">
        <f t="shared" si="50"/>
        <v>38441386.666666672</v>
      </c>
      <c r="N1483" s="12">
        <f t="shared" si="50"/>
        <v>34004053.333333336</v>
      </c>
      <c r="O1483" s="93">
        <v>165000000</v>
      </c>
      <c r="P1483" s="32">
        <f t="shared" si="53"/>
        <v>2.4337991276069122</v>
      </c>
      <c r="S1483" s="98"/>
      <c r="U1483" s="3"/>
      <c r="V1483" s="3"/>
      <c r="W1483" s="3"/>
      <c r="X1483" s="3"/>
    </row>
    <row r="1484" spans="1:24" s="2" customFormat="1" ht="24" customHeight="1" x14ac:dyDescent="0.2">
      <c r="A1484" s="13">
        <v>1446</v>
      </c>
      <c r="B1484" s="14" t="s">
        <v>1529</v>
      </c>
      <c r="C1484" s="14" t="s">
        <v>1697</v>
      </c>
      <c r="D1484" s="14" t="s">
        <v>1728</v>
      </c>
      <c r="E1484" s="15">
        <v>731320790040002</v>
      </c>
      <c r="F1484" s="13">
        <v>123</v>
      </c>
      <c r="G1484" s="13">
        <v>215</v>
      </c>
      <c r="H1484" s="13">
        <v>338</v>
      </c>
      <c r="I1484" s="11">
        <v>76642933.333333328</v>
      </c>
      <c r="J1484" s="11">
        <v>68144426.666666672</v>
      </c>
      <c r="K1484" s="11">
        <v>76642933.333333328</v>
      </c>
      <c r="L1484" s="11">
        <v>68144426.666666672</v>
      </c>
      <c r="M1484" s="11">
        <f t="shared" si="50"/>
        <v>61314346.666666664</v>
      </c>
      <c r="N1484" s="11">
        <f t="shared" si="50"/>
        <v>54515541.333333343</v>
      </c>
      <c r="O1484" s="93">
        <v>220000000</v>
      </c>
      <c r="P1484" s="32">
        <f t="shared" si="53"/>
        <v>1.8704538100490242</v>
      </c>
      <c r="S1484" s="98"/>
      <c r="U1484" s="3"/>
      <c r="V1484" s="3"/>
      <c r="W1484" s="3"/>
      <c r="X1484" s="3"/>
    </row>
    <row r="1485" spans="1:24" s="2" customFormat="1" ht="24" customHeight="1" x14ac:dyDescent="0.2">
      <c r="A1485" s="8">
        <v>1447</v>
      </c>
      <c r="B1485" s="9" t="s">
        <v>1529</v>
      </c>
      <c r="C1485" s="9" t="s">
        <v>1697</v>
      </c>
      <c r="D1485" s="9" t="s">
        <v>1729</v>
      </c>
      <c r="E1485" s="10">
        <v>731320790050001</v>
      </c>
      <c r="F1485" s="8">
        <v>56</v>
      </c>
      <c r="G1485" s="8">
        <v>201</v>
      </c>
      <c r="H1485" s="8">
        <v>257</v>
      </c>
      <c r="I1485" s="11">
        <v>56278133.333333336</v>
      </c>
      <c r="J1485" s="11">
        <v>49983226.666666664</v>
      </c>
      <c r="K1485" s="12">
        <v>56278133.333333336</v>
      </c>
      <c r="L1485" s="12">
        <v>49983226.666666664</v>
      </c>
      <c r="M1485" s="12">
        <f t="shared" si="50"/>
        <v>45022506.666666672</v>
      </c>
      <c r="N1485" s="12">
        <f t="shared" si="50"/>
        <v>39986581.333333336</v>
      </c>
      <c r="O1485" s="93">
        <v>185000000</v>
      </c>
      <c r="P1485" s="32">
        <f t="shared" si="53"/>
        <v>2.287244779499912</v>
      </c>
      <c r="S1485" s="98"/>
      <c r="U1485" s="3"/>
      <c r="V1485" s="3"/>
      <c r="W1485" s="3"/>
      <c r="X1485" s="3"/>
    </row>
    <row r="1486" spans="1:24" s="2" customFormat="1" ht="24" customHeight="1" x14ac:dyDescent="0.2">
      <c r="A1486" s="13">
        <v>1448</v>
      </c>
      <c r="B1486" s="14" t="s">
        <v>1529</v>
      </c>
      <c r="C1486" s="14" t="s">
        <v>1697</v>
      </c>
      <c r="D1486" s="14" t="s">
        <v>1730</v>
      </c>
      <c r="E1486" s="15">
        <v>311130790010001</v>
      </c>
      <c r="F1486" s="13">
        <v>164</v>
      </c>
      <c r="G1486" s="13">
        <v>271</v>
      </c>
      <c r="H1486" s="13">
        <v>435</v>
      </c>
      <c r="I1486" s="11">
        <v>106692066.66666667</v>
      </c>
      <c r="J1486" s="11">
        <v>95018720</v>
      </c>
      <c r="K1486" s="11">
        <v>106692066.66666667</v>
      </c>
      <c r="L1486" s="11">
        <v>95018720</v>
      </c>
      <c r="M1486" s="11">
        <f t="shared" si="50"/>
        <v>85353653.333333343</v>
      </c>
      <c r="N1486" s="11">
        <f t="shared" si="50"/>
        <v>76014976</v>
      </c>
      <c r="O1486" s="93">
        <v>250000000</v>
      </c>
      <c r="P1486" s="32">
        <f t="shared" si="53"/>
        <v>1.3431920273984754</v>
      </c>
      <c r="S1486" s="98"/>
      <c r="U1486" s="3"/>
      <c r="V1486" s="3"/>
      <c r="W1486" s="3"/>
      <c r="X1486" s="3"/>
    </row>
    <row r="1487" spans="1:24" s="2" customFormat="1" ht="24" hidden="1" customHeight="1" x14ac:dyDescent="0.2">
      <c r="A1487" s="8">
        <v>1449</v>
      </c>
      <c r="B1487" s="9" t="s">
        <v>1529</v>
      </c>
      <c r="C1487" s="9" t="s">
        <v>1697</v>
      </c>
      <c r="D1487" s="9" t="s">
        <v>1731</v>
      </c>
      <c r="E1487" s="10">
        <v>311130790010011</v>
      </c>
      <c r="F1487" s="8">
        <v>51</v>
      </c>
      <c r="G1487" s="8">
        <v>29</v>
      </c>
      <c r="H1487" s="8">
        <v>80</v>
      </c>
      <c r="I1487" s="11">
        <v>19628333.333333332</v>
      </c>
      <c r="J1487" s="11">
        <v>17243946.666666668</v>
      </c>
      <c r="K1487" s="12">
        <v>19628333.333333332</v>
      </c>
      <c r="L1487" s="12">
        <v>17243946.666666668</v>
      </c>
      <c r="M1487" s="12">
        <f t="shared" si="50"/>
        <v>15702666.666666666</v>
      </c>
      <c r="N1487" s="12">
        <f t="shared" si="50"/>
        <v>13795157.333333336</v>
      </c>
      <c r="O1487" s="95">
        <v>25516833.333333332</v>
      </c>
      <c r="P1487" s="32">
        <f t="shared" si="53"/>
        <v>0.30000000000000004</v>
      </c>
      <c r="S1487" s="32"/>
      <c r="U1487" s="3"/>
      <c r="V1487" s="3"/>
      <c r="W1487" s="3"/>
      <c r="X1487" s="3"/>
    </row>
    <row r="1488" spans="1:24" s="2" customFormat="1" ht="24" customHeight="1" x14ac:dyDescent="0.2">
      <c r="A1488" s="13">
        <v>1450</v>
      </c>
      <c r="B1488" s="14" t="s">
        <v>1529</v>
      </c>
      <c r="C1488" s="14" t="s">
        <v>1697</v>
      </c>
      <c r="D1488" s="14" t="s">
        <v>1732</v>
      </c>
      <c r="E1488" s="15">
        <v>731320790210001</v>
      </c>
      <c r="F1488" s="13">
        <v>63</v>
      </c>
      <c r="G1488" s="13">
        <v>137</v>
      </c>
      <c r="H1488" s="13">
        <v>200</v>
      </c>
      <c r="I1488" s="11">
        <v>42628533.333333336</v>
      </c>
      <c r="J1488" s="11">
        <v>37593386.666666664</v>
      </c>
      <c r="K1488" s="11">
        <v>42628533.333333336</v>
      </c>
      <c r="L1488" s="11">
        <v>37593386.666666664</v>
      </c>
      <c r="M1488" s="11">
        <f t="shared" si="50"/>
        <v>34102826.666666672</v>
      </c>
      <c r="N1488" s="11">
        <f t="shared" si="50"/>
        <v>30074709.333333332</v>
      </c>
      <c r="O1488" s="93">
        <v>162000000</v>
      </c>
      <c r="P1488" s="32">
        <f t="shared" si="53"/>
        <v>2.8002714926465524</v>
      </c>
      <c r="S1488" s="98"/>
      <c r="U1488" s="3"/>
      <c r="V1488" s="3"/>
      <c r="W1488" s="3"/>
      <c r="X1488" s="3"/>
    </row>
    <row r="1489" spans="1:24" s="2" customFormat="1" ht="24" customHeight="1" x14ac:dyDescent="0.2">
      <c r="A1489" s="8">
        <v>1451</v>
      </c>
      <c r="B1489" s="9" t="s">
        <v>1529</v>
      </c>
      <c r="C1489" s="9" t="s">
        <v>1697</v>
      </c>
      <c r="D1489" s="9" t="s">
        <v>1733</v>
      </c>
      <c r="E1489" s="10" t="s">
        <v>1734</v>
      </c>
      <c r="F1489" s="8">
        <v>36</v>
      </c>
      <c r="G1489" s="8">
        <v>52</v>
      </c>
      <c r="H1489" s="8">
        <v>88</v>
      </c>
      <c r="I1489" s="11">
        <v>21536400</v>
      </c>
      <c r="J1489" s="11">
        <v>18432640</v>
      </c>
      <c r="K1489" s="12">
        <v>21536400</v>
      </c>
      <c r="L1489" s="12">
        <v>18432640</v>
      </c>
      <c r="M1489" s="12">
        <f t="shared" si="50"/>
        <v>17229120</v>
      </c>
      <c r="N1489" s="12">
        <f t="shared" si="50"/>
        <v>14746112</v>
      </c>
      <c r="O1489" s="93">
        <v>75000000</v>
      </c>
      <c r="P1489" s="32">
        <f t="shared" si="53"/>
        <v>2.4824761798629296</v>
      </c>
      <c r="S1489" s="98"/>
      <c r="U1489" s="3"/>
      <c r="V1489" s="3"/>
      <c r="W1489" s="3"/>
      <c r="X1489" s="3"/>
    </row>
    <row r="1490" spans="1:24" s="2" customFormat="1" ht="24" customHeight="1" x14ac:dyDescent="0.2">
      <c r="A1490" s="13">
        <v>1452</v>
      </c>
      <c r="B1490" s="14" t="s">
        <v>1529</v>
      </c>
      <c r="C1490" s="14" t="s">
        <v>1697</v>
      </c>
      <c r="D1490" s="14" t="s">
        <v>1735</v>
      </c>
      <c r="E1490" s="15">
        <v>731320790370002</v>
      </c>
      <c r="F1490" s="13">
        <v>40</v>
      </c>
      <c r="G1490" s="13">
        <v>160</v>
      </c>
      <c r="H1490" s="13">
        <v>200</v>
      </c>
      <c r="I1490" s="11">
        <v>43300266.666666664</v>
      </c>
      <c r="J1490" s="11">
        <v>38403066.666666664</v>
      </c>
      <c r="K1490" s="11">
        <v>43300266.666666664</v>
      </c>
      <c r="L1490" s="11">
        <v>38403066.666666664</v>
      </c>
      <c r="M1490" s="11">
        <f t="shared" si="50"/>
        <v>34640213.333333336</v>
      </c>
      <c r="N1490" s="11">
        <f t="shared" si="50"/>
        <v>30722453.333333332</v>
      </c>
      <c r="O1490" s="93">
        <v>160000000</v>
      </c>
      <c r="P1490" s="32">
        <f t="shared" si="53"/>
        <v>2.6951273587229645</v>
      </c>
      <c r="S1490" s="98"/>
      <c r="U1490" s="3"/>
      <c r="V1490" s="3"/>
      <c r="W1490" s="3"/>
      <c r="X1490" s="3"/>
    </row>
    <row r="1491" spans="1:24" s="2" customFormat="1" ht="24" hidden="1" customHeight="1" x14ac:dyDescent="0.2">
      <c r="A1491" s="8">
        <v>1453</v>
      </c>
      <c r="B1491" s="9" t="s">
        <v>1529</v>
      </c>
      <c r="C1491" s="9" t="s">
        <v>1736</v>
      </c>
      <c r="D1491" s="9" t="s">
        <v>1737</v>
      </c>
      <c r="E1491" s="10">
        <v>331530890010002</v>
      </c>
      <c r="F1491" s="8">
        <v>47</v>
      </c>
      <c r="G1491" s="8">
        <v>108</v>
      </c>
      <c r="H1491" s="8">
        <v>155</v>
      </c>
      <c r="I1491" s="11">
        <v>37376506.666666664</v>
      </c>
      <c r="J1491" s="11">
        <v>33984800</v>
      </c>
      <c r="K1491" s="12">
        <v>37376506.666666664</v>
      </c>
      <c r="L1491" s="12">
        <v>33984800</v>
      </c>
      <c r="M1491" s="12">
        <f t="shared" si="50"/>
        <v>29901205.333333332</v>
      </c>
      <c r="N1491" s="12">
        <f t="shared" si="50"/>
        <v>27187840</v>
      </c>
      <c r="O1491" s="93">
        <v>44851808</v>
      </c>
      <c r="P1491" s="32">
        <f t="shared" si="53"/>
        <v>0.20000000000000007</v>
      </c>
      <c r="S1491" s="32"/>
      <c r="U1491" s="3"/>
      <c r="V1491" s="3"/>
      <c r="W1491" s="3"/>
      <c r="X1491" s="3"/>
    </row>
    <row r="1492" spans="1:24" s="2" customFormat="1" ht="24" hidden="1" customHeight="1" x14ac:dyDescent="0.2">
      <c r="A1492" s="13">
        <v>1454</v>
      </c>
      <c r="B1492" s="14" t="s">
        <v>1529</v>
      </c>
      <c r="C1492" s="14" t="s">
        <v>1736</v>
      </c>
      <c r="D1492" s="14" t="s">
        <v>1738</v>
      </c>
      <c r="E1492" s="15">
        <v>731820890040001</v>
      </c>
      <c r="F1492" s="13">
        <v>49</v>
      </c>
      <c r="G1492" s="13">
        <v>186</v>
      </c>
      <c r="H1492" s="13">
        <v>235</v>
      </c>
      <c r="I1492" s="11">
        <v>48151040</v>
      </c>
      <c r="J1492" s="11">
        <v>43323786.666666664</v>
      </c>
      <c r="K1492" s="11">
        <v>48151040</v>
      </c>
      <c r="L1492" s="11">
        <v>43323786.666666664</v>
      </c>
      <c r="M1492" s="11">
        <f t="shared" si="50"/>
        <v>38520832</v>
      </c>
      <c r="N1492" s="11">
        <f t="shared" si="50"/>
        <v>34659029.333333336</v>
      </c>
      <c r="O1492" s="93">
        <v>57781248</v>
      </c>
      <c r="P1492" s="32">
        <f t="shared" si="53"/>
        <v>0.2</v>
      </c>
      <c r="S1492" s="32"/>
      <c r="U1492" s="3"/>
      <c r="V1492" s="3"/>
      <c r="W1492" s="3"/>
      <c r="X1492" s="3"/>
    </row>
    <row r="1493" spans="1:24" s="2" customFormat="1" ht="24" hidden="1" customHeight="1" x14ac:dyDescent="0.2">
      <c r="A1493" s="8">
        <v>1455</v>
      </c>
      <c r="B1493" s="9" t="s">
        <v>1529</v>
      </c>
      <c r="C1493" s="9" t="s">
        <v>1736</v>
      </c>
      <c r="D1493" s="9" t="s">
        <v>1739</v>
      </c>
      <c r="E1493" s="10">
        <v>731820890030002</v>
      </c>
      <c r="F1493" s="8">
        <v>41</v>
      </c>
      <c r="G1493" s="8">
        <v>114</v>
      </c>
      <c r="H1493" s="8">
        <v>155</v>
      </c>
      <c r="I1493" s="11">
        <v>31294080</v>
      </c>
      <c r="J1493" s="11">
        <v>28043120</v>
      </c>
      <c r="K1493" s="12">
        <v>31294080</v>
      </c>
      <c r="L1493" s="12">
        <v>28043120</v>
      </c>
      <c r="M1493" s="12">
        <f t="shared" si="50"/>
        <v>25035264</v>
      </c>
      <c r="N1493" s="12">
        <f t="shared" si="50"/>
        <v>22434496</v>
      </c>
      <c r="O1493" s="93">
        <v>37552896</v>
      </c>
      <c r="P1493" s="32">
        <f t="shared" si="53"/>
        <v>0.2</v>
      </c>
      <c r="S1493" s="32"/>
      <c r="U1493" s="3"/>
      <c r="V1493" s="3"/>
      <c r="W1493" s="3"/>
      <c r="X1493" s="3"/>
    </row>
    <row r="1494" spans="1:24" s="2" customFormat="1" ht="24" hidden="1" customHeight="1" x14ac:dyDescent="0.2">
      <c r="A1494" s="13">
        <v>1456</v>
      </c>
      <c r="B1494" s="14" t="s">
        <v>1529</v>
      </c>
      <c r="C1494" s="14" t="s">
        <v>1736</v>
      </c>
      <c r="D1494" s="14" t="s">
        <v>1740</v>
      </c>
      <c r="E1494" s="15">
        <v>731820890010002</v>
      </c>
      <c r="F1494" s="13">
        <v>35</v>
      </c>
      <c r="G1494" s="13">
        <v>95</v>
      </c>
      <c r="H1494" s="13">
        <v>130</v>
      </c>
      <c r="I1494" s="11">
        <v>26458720</v>
      </c>
      <c r="J1494" s="11">
        <v>23921173.333333332</v>
      </c>
      <c r="K1494" s="11">
        <v>26458720</v>
      </c>
      <c r="L1494" s="11">
        <v>23921173.333333332</v>
      </c>
      <c r="M1494" s="11">
        <f t="shared" si="50"/>
        <v>21166976</v>
      </c>
      <c r="N1494" s="11">
        <f t="shared" si="50"/>
        <v>19136938.666666668</v>
      </c>
      <c r="O1494" s="93">
        <v>31750464</v>
      </c>
      <c r="P1494" s="32">
        <f t="shared" si="53"/>
        <v>0.2</v>
      </c>
      <c r="S1494" s="32"/>
      <c r="U1494" s="3"/>
      <c r="V1494" s="3"/>
      <c r="W1494" s="3"/>
      <c r="X1494" s="3"/>
    </row>
    <row r="1495" spans="1:24" s="2" customFormat="1" ht="24" hidden="1" customHeight="1" x14ac:dyDescent="0.2">
      <c r="A1495" s="8">
        <v>1457</v>
      </c>
      <c r="B1495" s="9" t="s">
        <v>1529</v>
      </c>
      <c r="C1495" s="9" t="s">
        <v>1736</v>
      </c>
      <c r="D1495" s="9" t="s">
        <v>1741</v>
      </c>
      <c r="E1495" s="10">
        <v>731820890060001</v>
      </c>
      <c r="F1495" s="8">
        <v>35</v>
      </c>
      <c r="G1495" s="8">
        <v>80</v>
      </c>
      <c r="H1495" s="8">
        <v>115</v>
      </c>
      <c r="I1495" s="11">
        <v>23167680</v>
      </c>
      <c r="J1495" s="11">
        <v>20891360</v>
      </c>
      <c r="K1495" s="12">
        <v>23167680</v>
      </c>
      <c r="L1495" s="12">
        <v>20891360</v>
      </c>
      <c r="M1495" s="12">
        <f t="shared" si="50"/>
        <v>18534144</v>
      </c>
      <c r="N1495" s="12">
        <f t="shared" si="50"/>
        <v>16713088</v>
      </c>
      <c r="O1495" s="93">
        <v>27801216</v>
      </c>
      <c r="P1495" s="32">
        <f t="shared" si="53"/>
        <v>0.2</v>
      </c>
      <c r="S1495" s="32"/>
      <c r="U1495" s="3"/>
      <c r="V1495" s="3"/>
      <c r="W1495" s="3"/>
      <c r="X1495" s="3"/>
    </row>
    <row r="1496" spans="1:24" s="2" customFormat="1" ht="24" hidden="1" customHeight="1" x14ac:dyDescent="0.2">
      <c r="A1496" s="13">
        <v>1458</v>
      </c>
      <c r="B1496" s="14" t="s">
        <v>1529</v>
      </c>
      <c r="C1496" s="14" t="s">
        <v>1736</v>
      </c>
      <c r="D1496" s="14" t="s">
        <v>1742</v>
      </c>
      <c r="E1496" s="15">
        <v>731820890070001</v>
      </c>
      <c r="F1496" s="13">
        <v>79</v>
      </c>
      <c r="G1496" s="13">
        <v>246</v>
      </c>
      <c r="H1496" s="13">
        <v>325</v>
      </c>
      <c r="I1496" s="11">
        <v>65225600</v>
      </c>
      <c r="J1496" s="11">
        <v>59004106.666666664</v>
      </c>
      <c r="K1496" s="11">
        <v>65225600</v>
      </c>
      <c r="L1496" s="11">
        <v>59004106.666666664</v>
      </c>
      <c r="M1496" s="11">
        <f t="shared" si="50"/>
        <v>52180480</v>
      </c>
      <c r="N1496" s="11">
        <f t="shared" si="50"/>
        <v>47203285.333333336</v>
      </c>
      <c r="O1496" s="93">
        <v>78270720</v>
      </c>
      <c r="P1496" s="32">
        <f t="shared" si="53"/>
        <v>0.2</v>
      </c>
      <c r="S1496" s="32"/>
      <c r="U1496" s="3"/>
      <c r="V1496" s="3"/>
      <c r="W1496" s="3"/>
      <c r="X1496" s="3"/>
    </row>
    <row r="1497" spans="1:24" s="2" customFormat="1" ht="24" hidden="1" customHeight="1" x14ac:dyDescent="0.2">
      <c r="A1497" s="8">
        <v>1459</v>
      </c>
      <c r="B1497" s="9" t="s">
        <v>1529</v>
      </c>
      <c r="C1497" s="9" t="s">
        <v>1736</v>
      </c>
      <c r="D1497" s="9" t="s">
        <v>1743</v>
      </c>
      <c r="E1497" s="10">
        <v>731620890020001</v>
      </c>
      <c r="F1497" s="8">
        <v>37</v>
      </c>
      <c r="G1497" s="8">
        <v>103</v>
      </c>
      <c r="H1497" s="8">
        <v>140</v>
      </c>
      <c r="I1497" s="11">
        <v>28768640</v>
      </c>
      <c r="J1497" s="11">
        <v>26077306.666666668</v>
      </c>
      <c r="K1497" s="12">
        <v>28768640</v>
      </c>
      <c r="L1497" s="12">
        <v>26077306.666666668</v>
      </c>
      <c r="M1497" s="12">
        <f t="shared" si="50"/>
        <v>23014912</v>
      </c>
      <c r="N1497" s="12">
        <f t="shared" si="50"/>
        <v>20861845.333333336</v>
      </c>
      <c r="O1497" s="93">
        <v>34522368</v>
      </c>
      <c r="P1497" s="32">
        <f t="shared" si="53"/>
        <v>0.2</v>
      </c>
      <c r="S1497" s="32"/>
      <c r="U1497" s="3"/>
      <c r="V1497" s="3"/>
      <c r="W1497" s="3"/>
      <c r="X1497" s="3"/>
    </row>
    <row r="1498" spans="1:24" s="2" customFormat="1" ht="24" hidden="1" customHeight="1" x14ac:dyDescent="0.2">
      <c r="A1498" s="13">
        <v>1460</v>
      </c>
      <c r="B1498" s="14" t="s">
        <v>1529</v>
      </c>
      <c r="C1498" s="14" t="s">
        <v>1736</v>
      </c>
      <c r="D1498" s="14" t="s">
        <v>1744</v>
      </c>
      <c r="E1498" s="15">
        <v>731820890100001</v>
      </c>
      <c r="F1498" s="13">
        <v>36</v>
      </c>
      <c r="G1498" s="13">
        <v>99</v>
      </c>
      <c r="H1498" s="13">
        <v>135</v>
      </c>
      <c r="I1498" s="11">
        <v>27350560</v>
      </c>
      <c r="J1498" s="11">
        <v>24635653.333333332</v>
      </c>
      <c r="K1498" s="11">
        <v>27350560</v>
      </c>
      <c r="L1498" s="11">
        <v>24635653.333333332</v>
      </c>
      <c r="M1498" s="11">
        <f t="shared" si="50"/>
        <v>21880448</v>
      </c>
      <c r="N1498" s="11">
        <f t="shared" si="50"/>
        <v>19708522.666666668</v>
      </c>
      <c r="O1498" s="93">
        <v>32820672</v>
      </c>
      <c r="P1498" s="32">
        <f t="shared" si="53"/>
        <v>0.2</v>
      </c>
      <c r="S1498" s="32"/>
      <c r="U1498" s="3"/>
      <c r="V1498" s="3"/>
      <c r="W1498" s="3"/>
      <c r="X1498" s="3"/>
    </row>
    <row r="1499" spans="1:24" s="2" customFormat="1" ht="24" hidden="1" customHeight="1" x14ac:dyDescent="0.2">
      <c r="A1499" s="8">
        <v>1461</v>
      </c>
      <c r="B1499" s="9" t="s">
        <v>1529</v>
      </c>
      <c r="C1499" s="9" t="s">
        <v>1736</v>
      </c>
      <c r="D1499" s="9" t="s">
        <v>1745</v>
      </c>
      <c r="E1499" s="10">
        <v>731820890110001</v>
      </c>
      <c r="F1499" s="8">
        <v>43</v>
      </c>
      <c r="G1499" s="8">
        <v>122</v>
      </c>
      <c r="H1499" s="8">
        <v>165</v>
      </c>
      <c r="I1499" s="11">
        <v>33512320</v>
      </c>
      <c r="J1499" s="11">
        <v>30073973.333333332</v>
      </c>
      <c r="K1499" s="12">
        <v>33512320</v>
      </c>
      <c r="L1499" s="12">
        <v>30073973.333333332</v>
      </c>
      <c r="M1499" s="12">
        <f t="shared" si="50"/>
        <v>26809856</v>
      </c>
      <c r="N1499" s="12">
        <f t="shared" si="50"/>
        <v>24059178.666666668</v>
      </c>
      <c r="O1499" s="93">
        <v>40214784</v>
      </c>
      <c r="P1499" s="32">
        <f t="shared" si="53"/>
        <v>0.2</v>
      </c>
      <c r="S1499" s="32"/>
      <c r="U1499" s="3"/>
      <c r="V1499" s="3"/>
      <c r="W1499" s="3"/>
      <c r="X1499" s="3"/>
    </row>
    <row r="1500" spans="1:24" s="2" customFormat="1" ht="24" hidden="1" customHeight="1" x14ac:dyDescent="0.2">
      <c r="A1500" s="13">
        <v>1462</v>
      </c>
      <c r="B1500" s="14" t="s">
        <v>1529</v>
      </c>
      <c r="C1500" s="14" t="s">
        <v>1736</v>
      </c>
      <c r="D1500" s="14" t="s">
        <v>1746</v>
      </c>
      <c r="E1500" s="15">
        <v>731620890010001</v>
      </c>
      <c r="F1500" s="13">
        <v>65</v>
      </c>
      <c r="G1500" s="13">
        <v>235</v>
      </c>
      <c r="H1500" s="13">
        <v>300</v>
      </c>
      <c r="I1500" s="11">
        <v>60146400</v>
      </c>
      <c r="J1500" s="11">
        <v>54448880</v>
      </c>
      <c r="K1500" s="11">
        <v>60146400</v>
      </c>
      <c r="L1500" s="11">
        <v>54448880</v>
      </c>
      <c r="M1500" s="11">
        <f t="shared" si="50"/>
        <v>48117120</v>
      </c>
      <c r="N1500" s="11">
        <f t="shared" si="50"/>
        <v>43559104</v>
      </c>
      <c r="O1500" s="93">
        <v>72175680</v>
      </c>
      <c r="P1500" s="32">
        <f t="shared" si="53"/>
        <v>0.2</v>
      </c>
      <c r="S1500" s="32"/>
      <c r="U1500" s="3"/>
      <c r="V1500" s="3"/>
      <c r="W1500" s="3"/>
      <c r="X1500" s="3"/>
    </row>
    <row r="1501" spans="1:24" s="2" customFormat="1" ht="24" hidden="1" customHeight="1" x14ac:dyDescent="0.2">
      <c r="A1501" s="8">
        <v>1463</v>
      </c>
      <c r="B1501" s="9" t="s">
        <v>1529</v>
      </c>
      <c r="C1501" s="9" t="s">
        <v>1736</v>
      </c>
      <c r="D1501" s="9" t="s">
        <v>1747</v>
      </c>
      <c r="E1501" s="10" t="s">
        <v>1748</v>
      </c>
      <c r="F1501" s="8">
        <v>33</v>
      </c>
      <c r="G1501" s="8">
        <v>147</v>
      </c>
      <c r="H1501" s="8">
        <v>180</v>
      </c>
      <c r="I1501" s="11">
        <v>42377520</v>
      </c>
      <c r="J1501" s="11">
        <v>37428040</v>
      </c>
      <c r="K1501" s="12">
        <v>42377520</v>
      </c>
      <c r="L1501" s="12">
        <v>37428040</v>
      </c>
      <c r="M1501" s="12">
        <f t="shared" si="50"/>
        <v>33902016</v>
      </c>
      <c r="N1501" s="12">
        <f t="shared" si="50"/>
        <v>29942432</v>
      </c>
      <c r="O1501" s="93">
        <v>50853024</v>
      </c>
      <c r="P1501" s="32">
        <f t="shared" si="53"/>
        <v>0.2</v>
      </c>
      <c r="S1501" s="32"/>
      <c r="U1501" s="3"/>
      <c r="V1501" s="3"/>
      <c r="W1501" s="3"/>
      <c r="X1501" s="3"/>
    </row>
    <row r="1502" spans="1:24" s="2" customFormat="1" ht="24" hidden="1" customHeight="1" x14ac:dyDescent="0.2">
      <c r="A1502" s="13">
        <v>1464</v>
      </c>
      <c r="B1502" s="14" t="s">
        <v>1529</v>
      </c>
      <c r="C1502" s="14" t="s">
        <v>1736</v>
      </c>
      <c r="D1502" s="14" t="s">
        <v>1749</v>
      </c>
      <c r="E1502" s="15">
        <v>731620890030001</v>
      </c>
      <c r="F1502" s="13">
        <v>29</v>
      </c>
      <c r="G1502" s="13">
        <v>76</v>
      </c>
      <c r="H1502" s="13">
        <v>105</v>
      </c>
      <c r="I1502" s="11">
        <v>22372640</v>
      </c>
      <c r="J1502" s="11">
        <v>20286426.666666668</v>
      </c>
      <c r="K1502" s="11">
        <v>22372640</v>
      </c>
      <c r="L1502" s="11">
        <v>20286426.666666668</v>
      </c>
      <c r="M1502" s="11">
        <f t="shared" si="50"/>
        <v>17898112</v>
      </c>
      <c r="N1502" s="11">
        <f t="shared" si="50"/>
        <v>16229141.333333336</v>
      </c>
      <c r="O1502" s="93">
        <v>26847168</v>
      </c>
      <c r="P1502" s="32">
        <f t="shared" si="53"/>
        <v>0.2</v>
      </c>
      <c r="S1502" s="32"/>
      <c r="U1502" s="3"/>
      <c r="V1502" s="3"/>
      <c r="W1502" s="3"/>
      <c r="X1502" s="3"/>
    </row>
    <row r="1503" spans="1:24" s="2" customFormat="1" ht="24" hidden="1" customHeight="1" x14ac:dyDescent="0.2">
      <c r="A1503" s="8">
        <v>1465</v>
      </c>
      <c r="B1503" s="9" t="s">
        <v>1529</v>
      </c>
      <c r="C1503" s="9" t="s">
        <v>1736</v>
      </c>
      <c r="D1503" s="9" t="s">
        <v>1750</v>
      </c>
      <c r="E1503" s="10" t="s">
        <v>1751</v>
      </c>
      <c r="F1503" s="8">
        <v>36</v>
      </c>
      <c r="G1503" s="8">
        <v>40</v>
      </c>
      <c r="H1503" s="8">
        <v>76</v>
      </c>
      <c r="I1503" s="11">
        <v>18137280</v>
      </c>
      <c r="J1503" s="11">
        <v>15804880</v>
      </c>
      <c r="K1503" s="12">
        <v>18137280</v>
      </c>
      <c r="L1503" s="12">
        <v>15804880</v>
      </c>
      <c r="M1503" s="12">
        <f t="shared" si="50"/>
        <v>14509824</v>
      </c>
      <c r="N1503" s="12">
        <f t="shared" si="50"/>
        <v>12643904</v>
      </c>
      <c r="O1503" s="93">
        <v>21764736</v>
      </c>
      <c r="P1503" s="32">
        <f t="shared" si="53"/>
        <v>0.2</v>
      </c>
      <c r="S1503" s="32"/>
      <c r="U1503" s="3"/>
      <c r="V1503" s="3"/>
      <c r="W1503" s="3"/>
      <c r="X1503" s="3"/>
    </row>
    <row r="1504" spans="1:24" s="2" customFormat="1" ht="24" hidden="1" customHeight="1" x14ac:dyDescent="0.2">
      <c r="A1504" s="13">
        <v>1466</v>
      </c>
      <c r="B1504" s="14" t="s">
        <v>1529</v>
      </c>
      <c r="C1504" s="14" t="s">
        <v>1736</v>
      </c>
      <c r="D1504" s="14" t="s">
        <v>1752</v>
      </c>
      <c r="E1504" s="15">
        <v>731820890180002</v>
      </c>
      <c r="F1504" s="13">
        <v>36</v>
      </c>
      <c r="G1504" s="13">
        <v>119</v>
      </c>
      <c r="H1504" s="13">
        <v>155</v>
      </c>
      <c r="I1504" s="11">
        <v>33430720</v>
      </c>
      <c r="J1504" s="11">
        <v>30363253.333333332</v>
      </c>
      <c r="K1504" s="11">
        <v>33430720</v>
      </c>
      <c r="L1504" s="11">
        <v>30363253.333333332</v>
      </c>
      <c r="M1504" s="11">
        <f t="shared" si="50"/>
        <v>26744576</v>
      </c>
      <c r="N1504" s="11">
        <f t="shared" si="50"/>
        <v>24290602.666666668</v>
      </c>
      <c r="O1504" s="93">
        <v>40116864</v>
      </c>
      <c r="P1504" s="32">
        <f t="shared" si="53"/>
        <v>0.2</v>
      </c>
      <c r="S1504" s="32"/>
      <c r="U1504" s="3"/>
      <c r="V1504" s="3"/>
      <c r="W1504" s="3"/>
      <c r="X1504" s="3"/>
    </row>
    <row r="1505" spans="1:24" s="2" customFormat="1" ht="24" hidden="1" customHeight="1" x14ac:dyDescent="0.2">
      <c r="A1505" s="8">
        <v>1467</v>
      </c>
      <c r="B1505" s="9" t="s">
        <v>1529</v>
      </c>
      <c r="C1505" s="9" t="s">
        <v>1736</v>
      </c>
      <c r="D1505" s="9" t="s">
        <v>1753</v>
      </c>
      <c r="E1505" s="10" t="s">
        <v>1754</v>
      </c>
      <c r="F1505" s="8">
        <v>24</v>
      </c>
      <c r="G1505" s="8">
        <v>306</v>
      </c>
      <c r="H1505" s="8">
        <v>330</v>
      </c>
      <c r="I1505" s="11">
        <v>76128720</v>
      </c>
      <c r="J1505" s="11">
        <v>66736760</v>
      </c>
      <c r="K1505" s="12">
        <v>76128720</v>
      </c>
      <c r="L1505" s="12">
        <v>66736760</v>
      </c>
      <c r="M1505" s="12">
        <f t="shared" si="50"/>
        <v>60902976</v>
      </c>
      <c r="N1505" s="12">
        <f t="shared" si="50"/>
        <v>53389408</v>
      </c>
      <c r="O1505" s="93">
        <v>91354464</v>
      </c>
      <c r="P1505" s="32">
        <f t="shared" si="53"/>
        <v>0.2</v>
      </c>
      <c r="S1505" s="32"/>
      <c r="U1505" s="3"/>
      <c r="V1505" s="3"/>
      <c r="W1505" s="3"/>
      <c r="X1505" s="3"/>
    </row>
    <row r="1506" spans="1:24" s="2" customFormat="1" ht="24" hidden="1" customHeight="1" x14ac:dyDescent="0.2">
      <c r="A1506" s="13">
        <v>1468</v>
      </c>
      <c r="B1506" s="14" t="s">
        <v>1529</v>
      </c>
      <c r="C1506" s="14" t="s">
        <v>1736</v>
      </c>
      <c r="D1506" s="14" t="s">
        <v>1755</v>
      </c>
      <c r="E1506" s="15" t="s">
        <v>1756</v>
      </c>
      <c r="F1506" s="13">
        <v>24</v>
      </c>
      <c r="G1506" s="13">
        <v>426</v>
      </c>
      <c r="H1506" s="13">
        <v>450</v>
      </c>
      <c r="I1506" s="11">
        <v>104630160</v>
      </c>
      <c r="J1506" s="11">
        <v>90867640</v>
      </c>
      <c r="K1506" s="11">
        <v>104630160</v>
      </c>
      <c r="L1506" s="11">
        <v>90867640</v>
      </c>
      <c r="M1506" s="11">
        <f t="shared" si="50"/>
        <v>83704128</v>
      </c>
      <c r="N1506" s="11">
        <f t="shared" si="50"/>
        <v>72694112</v>
      </c>
      <c r="O1506" s="93">
        <v>125556192</v>
      </c>
      <c r="P1506" s="32">
        <f t="shared" si="53"/>
        <v>0.2</v>
      </c>
      <c r="S1506" s="32"/>
      <c r="U1506" s="3"/>
      <c r="V1506" s="3"/>
      <c r="W1506" s="3"/>
      <c r="X1506" s="3"/>
    </row>
    <row r="1507" spans="1:24" s="2" customFormat="1" ht="24" hidden="1" customHeight="1" x14ac:dyDescent="0.2">
      <c r="A1507" s="8">
        <v>1469</v>
      </c>
      <c r="B1507" s="9" t="s">
        <v>1529</v>
      </c>
      <c r="C1507" s="9" t="s">
        <v>1736</v>
      </c>
      <c r="D1507" s="9" t="s">
        <v>1757</v>
      </c>
      <c r="E1507" s="10" t="s">
        <v>1758</v>
      </c>
      <c r="F1507" s="8">
        <v>24</v>
      </c>
      <c r="G1507" s="8">
        <v>426</v>
      </c>
      <c r="H1507" s="8">
        <v>450</v>
      </c>
      <c r="I1507" s="11">
        <v>104358000</v>
      </c>
      <c r="J1507" s="11">
        <v>91190200</v>
      </c>
      <c r="K1507" s="12">
        <v>104358000</v>
      </c>
      <c r="L1507" s="12">
        <v>91190200</v>
      </c>
      <c r="M1507" s="12">
        <f t="shared" si="50"/>
        <v>83486400</v>
      </c>
      <c r="N1507" s="12">
        <f t="shared" si="50"/>
        <v>72952160</v>
      </c>
      <c r="O1507" s="93">
        <v>125229600</v>
      </c>
      <c r="P1507" s="32">
        <f t="shared" si="53"/>
        <v>0.2</v>
      </c>
      <c r="S1507" s="32"/>
      <c r="U1507" s="3"/>
      <c r="V1507" s="3"/>
      <c r="W1507" s="3"/>
      <c r="X1507" s="3"/>
    </row>
    <row r="1508" spans="1:24" s="2" customFormat="1" ht="24" hidden="1" customHeight="1" x14ac:dyDescent="0.2">
      <c r="A1508" s="13">
        <v>1470</v>
      </c>
      <c r="B1508" s="14" t="s">
        <v>1529</v>
      </c>
      <c r="C1508" s="14" t="s">
        <v>1736</v>
      </c>
      <c r="D1508" s="14" t="s">
        <v>1759</v>
      </c>
      <c r="E1508" s="15">
        <v>731820890210001</v>
      </c>
      <c r="F1508" s="13">
        <v>27</v>
      </c>
      <c r="G1508" s="13">
        <v>83</v>
      </c>
      <c r="H1508" s="13">
        <v>110</v>
      </c>
      <c r="I1508" s="11">
        <v>22320640</v>
      </c>
      <c r="J1508" s="11">
        <v>20154533.333333332</v>
      </c>
      <c r="K1508" s="11">
        <v>22320640</v>
      </c>
      <c r="L1508" s="11">
        <v>20154533.333333332</v>
      </c>
      <c r="M1508" s="11">
        <f t="shared" si="50"/>
        <v>17856512</v>
      </c>
      <c r="N1508" s="11">
        <f t="shared" si="50"/>
        <v>16123626.666666666</v>
      </c>
      <c r="O1508" s="93">
        <v>26784768</v>
      </c>
      <c r="P1508" s="32">
        <f t="shared" si="53"/>
        <v>0.2</v>
      </c>
      <c r="S1508" s="32"/>
      <c r="U1508" s="3"/>
      <c r="V1508" s="3"/>
      <c r="W1508" s="3"/>
      <c r="X1508" s="3"/>
    </row>
    <row r="1509" spans="1:24" s="2" customFormat="1" ht="24" hidden="1" customHeight="1" x14ac:dyDescent="0.2">
      <c r="A1509" s="8">
        <v>1471</v>
      </c>
      <c r="B1509" s="9" t="s">
        <v>1529</v>
      </c>
      <c r="C1509" s="9" t="s">
        <v>1736</v>
      </c>
      <c r="D1509" s="9" t="s">
        <v>1760</v>
      </c>
      <c r="E1509" s="10">
        <v>731820890130002</v>
      </c>
      <c r="F1509" s="8">
        <v>58</v>
      </c>
      <c r="G1509" s="8">
        <v>212</v>
      </c>
      <c r="H1509" s="8">
        <v>270</v>
      </c>
      <c r="I1509" s="11">
        <v>54640800</v>
      </c>
      <c r="J1509" s="11">
        <v>49525600</v>
      </c>
      <c r="K1509" s="12">
        <v>54640800</v>
      </c>
      <c r="L1509" s="12">
        <v>49525600</v>
      </c>
      <c r="M1509" s="12">
        <f t="shared" si="50"/>
        <v>43712640</v>
      </c>
      <c r="N1509" s="12">
        <f t="shared" si="50"/>
        <v>39620480</v>
      </c>
      <c r="O1509" s="93">
        <v>65568960</v>
      </c>
      <c r="P1509" s="32">
        <f t="shared" si="53"/>
        <v>0.2</v>
      </c>
      <c r="S1509" s="32"/>
      <c r="U1509" s="3"/>
      <c r="V1509" s="3"/>
      <c r="W1509" s="3"/>
      <c r="X1509" s="3"/>
    </row>
    <row r="1510" spans="1:24" s="2" customFormat="1" ht="24" hidden="1" customHeight="1" x14ac:dyDescent="0.2">
      <c r="A1510" s="13">
        <v>1472</v>
      </c>
      <c r="B1510" s="14" t="s">
        <v>1529</v>
      </c>
      <c r="C1510" s="14" t="s">
        <v>1736</v>
      </c>
      <c r="D1510" s="14" t="s">
        <v>1761</v>
      </c>
      <c r="E1510" s="15">
        <v>731820890140002</v>
      </c>
      <c r="F1510" s="13">
        <v>55</v>
      </c>
      <c r="G1510" s="13">
        <v>205</v>
      </c>
      <c r="H1510" s="13">
        <v>260</v>
      </c>
      <c r="I1510" s="11">
        <v>52282240</v>
      </c>
      <c r="J1510" s="11">
        <v>47292613.333333336</v>
      </c>
      <c r="K1510" s="11">
        <v>52282240</v>
      </c>
      <c r="L1510" s="11">
        <v>47292613.333333336</v>
      </c>
      <c r="M1510" s="11">
        <f t="shared" si="50"/>
        <v>41825792</v>
      </c>
      <c r="N1510" s="11">
        <f t="shared" si="50"/>
        <v>37834090.666666672</v>
      </c>
      <c r="O1510" s="93">
        <v>62738688</v>
      </c>
      <c r="P1510" s="32">
        <f t="shared" si="53"/>
        <v>0.2</v>
      </c>
      <c r="S1510" s="32"/>
      <c r="U1510" s="3"/>
      <c r="V1510" s="3"/>
      <c r="W1510" s="3"/>
      <c r="X1510" s="3"/>
    </row>
    <row r="1511" spans="1:24" s="2" customFormat="1" ht="24" hidden="1" customHeight="1" x14ac:dyDescent="0.2">
      <c r="A1511" s="8">
        <v>1473</v>
      </c>
      <c r="B1511" s="9" t="s">
        <v>1529</v>
      </c>
      <c r="C1511" s="9" t="s">
        <v>1736</v>
      </c>
      <c r="D1511" s="9" t="s">
        <v>1762</v>
      </c>
      <c r="E1511" s="10">
        <v>731820890170002</v>
      </c>
      <c r="F1511" s="8">
        <v>74</v>
      </c>
      <c r="G1511" s="8">
        <v>226</v>
      </c>
      <c r="H1511" s="8">
        <v>300</v>
      </c>
      <c r="I1511" s="11">
        <v>61072480</v>
      </c>
      <c r="J1511" s="11">
        <v>55209573.333333336</v>
      </c>
      <c r="K1511" s="12">
        <v>61072480</v>
      </c>
      <c r="L1511" s="12">
        <v>55209573.333333336</v>
      </c>
      <c r="M1511" s="12">
        <f t="shared" si="50"/>
        <v>48857984</v>
      </c>
      <c r="N1511" s="12">
        <f t="shared" si="50"/>
        <v>44167658.666666672</v>
      </c>
      <c r="O1511" s="93">
        <v>73286976</v>
      </c>
      <c r="P1511" s="32">
        <f t="shared" si="53"/>
        <v>0.2</v>
      </c>
      <c r="S1511" s="32"/>
      <c r="U1511" s="3"/>
      <c r="V1511" s="3"/>
      <c r="W1511" s="3"/>
      <c r="X1511" s="3"/>
    </row>
    <row r="1512" spans="1:24" s="2" customFormat="1" ht="24" hidden="1" customHeight="1" x14ac:dyDescent="0.2">
      <c r="A1512" s="13">
        <v>1474</v>
      </c>
      <c r="B1512" s="14" t="s">
        <v>1529</v>
      </c>
      <c r="C1512" s="14" t="s">
        <v>1736</v>
      </c>
      <c r="D1512" s="14" t="s">
        <v>1763</v>
      </c>
      <c r="E1512" s="15">
        <v>731820890120001</v>
      </c>
      <c r="F1512" s="13">
        <v>10</v>
      </c>
      <c r="G1512" s="13">
        <v>18</v>
      </c>
      <c r="H1512" s="13">
        <v>28</v>
      </c>
      <c r="I1512" s="11">
        <v>5614080</v>
      </c>
      <c r="J1512" s="11">
        <v>5085200</v>
      </c>
      <c r="K1512" s="11">
        <v>5614080</v>
      </c>
      <c r="L1512" s="11">
        <v>5085200</v>
      </c>
      <c r="M1512" s="11">
        <f t="shared" ref="M1512:N1575" si="55">K1512*0.8</f>
        <v>4491264</v>
      </c>
      <c r="N1512" s="11">
        <f t="shared" si="55"/>
        <v>4068160</v>
      </c>
      <c r="O1512" s="93">
        <v>6736896</v>
      </c>
      <c r="P1512" s="32">
        <f t="shared" si="53"/>
        <v>0.2</v>
      </c>
      <c r="S1512" s="32"/>
      <c r="U1512" s="3"/>
      <c r="V1512" s="3"/>
      <c r="W1512" s="3"/>
      <c r="X1512" s="3"/>
    </row>
    <row r="1513" spans="1:24" s="2" customFormat="1" ht="24" hidden="1" customHeight="1" x14ac:dyDescent="0.2">
      <c r="A1513" s="8">
        <v>1475</v>
      </c>
      <c r="B1513" s="9" t="s">
        <v>1529</v>
      </c>
      <c r="C1513" s="9" t="s">
        <v>1736</v>
      </c>
      <c r="D1513" s="9" t="s">
        <v>1764</v>
      </c>
      <c r="E1513" s="10" t="s">
        <v>1765</v>
      </c>
      <c r="F1513" s="8">
        <v>80</v>
      </c>
      <c r="G1513" s="8">
        <v>210</v>
      </c>
      <c r="H1513" s="8">
        <v>290</v>
      </c>
      <c r="I1513" s="11">
        <v>67095360</v>
      </c>
      <c r="J1513" s="11">
        <v>58352160</v>
      </c>
      <c r="K1513" s="12">
        <v>67095360</v>
      </c>
      <c r="L1513" s="12">
        <v>58352160</v>
      </c>
      <c r="M1513" s="12">
        <f t="shared" si="55"/>
        <v>53676288</v>
      </c>
      <c r="N1513" s="12">
        <f t="shared" si="55"/>
        <v>46681728</v>
      </c>
      <c r="O1513" s="93">
        <v>80514432</v>
      </c>
      <c r="P1513" s="32">
        <f t="shared" si="53"/>
        <v>0.2</v>
      </c>
      <c r="S1513" s="32"/>
      <c r="U1513" s="3"/>
      <c r="V1513" s="3"/>
      <c r="W1513" s="3"/>
      <c r="X1513" s="3"/>
    </row>
    <row r="1514" spans="1:24" s="2" customFormat="1" ht="24" hidden="1" customHeight="1" x14ac:dyDescent="0.2">
      <c r="A1514" s="13">
        <v>1476</v>
      </c>
      <c r="B1514" s="14" t="s">
        <v>1529</v>
      </c>
      <c r="C1514" s="14" t="s">
        <v>1736</v>
      </c>
      <c r="D1514" s="14" t="s">
        <v>1766</v>
      </c>
      <c r="E1514" s="15">
        <v>312230890010001</v>
      </c>
      <c r="F1514" s="13">
        <v>70</v>
      </c>
      <c r="G1514" s="13">
        <v>135</v>
      </c>
      <c r="H1514" s="13">
        <v>205</v>
      </c>
      <c r="I1514" s="11">
        <v>48626053.333333336</v>
      </c>
      <c r="J1514" s="11">
        <v>44069600</v>
      </c>
      <c r="K1514" s="11">
        <v>48626053.333333336</v>
      </c>
      <c r="L1514" s="11">
        <v>44069600</v>
      </c>
      <c r="M1514" s="11">
        <f t="shared" si="55"/>
        <v>38900842.666666672</v>
      </c>
      <c r="N1514" s="11">
        <f t="shared" si="55"/>
        <v>35255680</v>
      </c>
      <c r="O1514" s="93">
        <v>58351264</v>
      </c>
      <c r="P1514" s="32">
        <f t="shared" si="53"/>
        <v>0.19999999999999993</v>
      </c>
      <c r="S1514" s="32"/>
      <c r="U1514" s="3"/>
      <c r="V1514" s="3"/>
      <c r="W1514" s="3"/>
      <c r="X1514" s="3"/>
    </row>
    <row r="1515" spans="1:24" s="2" customFormat="1" ht="24" hidden="1" customHeight="1" x14ac:dyDescent="0.2">
      <c r="A1515" s="8">
        <v>1477</v>
      </c>
      <c r="B1515" s="9" t="s">
        <v>1529</v>
      </c>
      <c r="C1515" s="9" t="s">
        <v>1767</v>
      </c>
      <c r="D1515" s="9" t="s">
        <v>1768</v>
      </c>
      <c r="E1515" s="10">
        <v>422520730010031</v>
      </c>
      <c r="F1515" s="8">
        <v>16</v>
      </c>
      <c r="G1515" s="8">
        <v>40</v>
      </c>
      <c r="H1515" s="8">
        <v>56</v>
      </c>
      <c r="I1515" s="11">
        <v>11306880</v>
      </c>
      <c r="J1515" s="11">
        <v>10218240</v>
      </c>
      <c r="K1515" s="12">
        <v>11306880</v>
      </c>
      <c r="L1515" s="12">
        <v>10218240</v>
      </c>
      <c r="M1515" s="12">
        <f t="shared" si="55"/>
        <v>9045504</v>
      </c>
      <c r="N1515" s="12">
        <f t="shared" si="55"/>
        <v>8174592</v>
      </c>
      <c r="O1515" s="93">
        <v>13568256</v>
      </c>
      <c r="P1515" s="32">
        <f t="shared" si="53"/>
        <v>0.2</v>
      </c>
      <c r="S1515" s="32"/>
      <c r="U1515" s="3"/>
      <c r="V1515" s="3"/>
      <c r="W1515" s="3"/>
      <c r="X1515" s="3"/>
    </row>
    <row r="1516" spans="1:24" s="2" customFormat="1" ht="24" hidden="1" customHeight="1" x14ac:dyDescent="0.2">
      <c r="A1516" s="13">
        <v>1478</v>
      </c>
      <c r="B1516" s="14" t="s">
        <v>1529</v>
      </c>
      <c r="C1516" s="14" t="s">
        <v>1767</v>
      </c>
      <c r="D1516" s="14" t="s">
        <v>1769</v>
      </c>
      <c r="E1516" s="15">
        <v>422520730010011</v>
      </c>
      <c r="F1516" s="13">
        <v>10</v>
      </c>
      <c r="G1516" s="13">
        <v>26</v>
      </c>
      <c r="H1516" s="13">
        <v>36</v>
      </c>
      <c r="I1516" s="11">
        <v>7268640</v>
      </c>
      <c r="J1516" s="11">
        <v>6566880</v>
      </c>
      <c r="K1516" s="11">
        <v>7268640</v>
      </c>
      <c r="L1516" s="11">
        <v>6566880</v>
      </c>
      <c r="M1516" s="11">
        <f t="shared" si="55"/>
        <v>5814912</v>
      </c>
      <c r="N1516" s="11">
        <f t="shared" si="55"/>
        <v>5253504</v>
      </c>
      <c r="O1516" s="93">
        <v>8722368</v>
      </c>
      <c r="P1516" s="32">
        <f t="shared" si="53"/>
        <v>0.2</v>
      </c>
      <c r="S1516" s="32"/>
      <c r="U1516" s="3"/>
      <c r="V1516" s="3"/>
      <c r="W1516" s="3"/>
      <c r="X1516" s="3"/>
    </row>
    <row r="1517" spans="1:24" s="2" customFormat="1" ht="24" hidden="1" customHeight="1" x14ac:dyDescent="0.2">
      <c r="A1517" s="8">
        <v>1479</v>
      </c>
      <c r="B1517" s="9" t="s">
        <v>1529</v>
      </c>
      <c r="C1517" s="9" t="s">
        <v>1767</v>
      </c>
      <c r="D1517" s="9" t="s">
        <v>1770</v>
      </c>
      <c r="E1517" s="10">
        <v>264240730020001</v>
      </c>
      <c r="F1517" s="8">
        <v>51</v>
      </c>
      <c r="G1517" s="8">
        <v>225</v>
      </c>
      <c r="H1517" s="8">
        <v>276</v>
      </c>
      <c r="I1517" s="11">
        <v>79476706.666666672</v>
      </c>
      <c r="J1517" s="11">
        <v>72050293.333333328</v>
      </c>
      <c r="K1517" s="12">
        <v>79476706.666666672</v>
      </c>
      <c r="L1517" s="12">
        <v>72050293.333333328</v>
      </c>
      <c r="M1517" s="12">
        <f t="shared" si="55"/>
        <v>63581365.333333343</v>
      </c>
      <c r="N1517" s="12">
        <f t="shared" si="55"/>
        <v>57640234.666666664</v>
      </c>
      <c r="O1517" s="93">
        <v>95372048</v>
      </c>
      <c r="P1517" s="32">
        <f t="shared" si="53"/>
        <v>0.19999999999999993</v>
      </c>
      <c r="S1517" s="32"/>
      <c r="U1517" s="3"/>
      <c r="V1517" s="3"/>
      <c r="W1517" s="3"/>
      <c r="X1517" s="3"/>
    </row>
    <row r="1518" spans="1:24" s="2" customFormat="1" ht="24" hidden="1" customHeight="1" x14ac:dyDescent="0.2">
      <c r="A1518" s="13">
        <v>1480</v>
      </c>
      <c r="B1518" s="14" t="s">
        <v>1529</v>
      </c>
      <c r="C1518" s="14" t="s">
        <v>1767</v>
      </c>
      <c r="D1518" s="14" t="s">
        <v>1771</v>
      </c>
      <c r="E1518" s="15">
        <v>242340730010001</v>
      </c>
      <c r="F1518" s="13">
        <v>200</v>
      </c>
      <c r="G1518" s="13">
        <v>720</v>
      </c>
      <c r="H1518" s="13">
        <v>920</v>
      </c>
      <c r="I1518" s="11">
        <v>266669986.66666666</v>
      </c>
      <c r="J1518" s="11">
        <v>242840613.33333334</v>
      </c>
      <c r="K1518" s="11">
        <v>266669986.66666666</v>
      </c>
      <c r="L1518" s="11">
        <v>242840613.33333334</v>
      </c>
      <c r="M1518" s="11">
        <f t="shared" si="55"/>
        <v>213335989.33333334</v>
      </c>
      <c r="N1518" s="11">
        <f t="shared" si="55"/>
        <v>194272490.66666669</v>
      </c>
      <c r="O1518" s="93">
        <v>320003984</v>
      </c>
      <c r="P1518" s="32">
        <f t="shared" si="53"/>
        <v>0.20000000000000004</v>
      </c>
      <c r="S1518" s="32"/>
      <c r="U1518" s="3"/>
      <c r="V1518" s="3"/>
      <c r="W1518" s="3"/>
      <c r="X1518" s="3"/>
    </row>
    <row r="1519" spans="1:24" s="2" customFormat="1" ht="24" hidden="1" customHeight="1" x14ac:dyDescent="0.2">
      <c r="A1519" s="8">
        <v>1481</v>
      </c>
      <c r="B1519" s="9" t="s">
        <v>1529</v>
      </c>
      <c r="C1519" s="9" t="s">
        <v>1767</v>
      </c>
      <c r="D1519" s="9" t="s">
        <v>1772</v>
      </c>
      <c r="E1519" s="10">
        <v>242340730010011</v>
      </c>
      <c r="F1519" s="8">
        <v>70</v>
      </c>
      <c r="G1519" s="8">
        <v>30</v>
      </c>
      <c r="H1519" s="8">
        <v>100</v>
      </c>
      <c r="I1519" s="11">
        <v>29194213.333333332</v>
      </c>
      <c r="J1519" s="11">
        <v>26699280</v>
      </c>
      <c r="K1519" s="12">
        <v>29194213.333333332</v>
      </c>
      <c r="L1519" s="12">
        <v>26699280</v>
      </c>
      <c r="M1519" s="12">
        <f t="shared" si="55"/>
        <v>23355370.666666668</v>
      </c>
      <c r="N1519" s="12">
        <f t="shared" si="55"/>
        <v>21359424</v>
      </c>
      <c r="O1519" s="93">
        <v>35033056</v>
      </c>
      <c r="P1519" s="32">
        <f t="shared" si="53"/>
        <v>0.20000000000000004</v>
      </c>
      <c r="S1519" s="32"/>
      <c r="U1519" s="3"/>
      <c r="V1519" s="3"/>
      <c r="W1519" s="3"/>
      <c r="X1519" s="3"/>
    </row>
    <row r="1520" spans="1:24" s="2" customFormat="1" ht="24" hidden="1" customHeight="1" x14ac:dyDescent="0.2">
      <c r="A1520" s="13">
        <v>1482</v>
      </c>
      <c r="B1520" s="14" t="s">
        <v>1529</v>
      </c>
      <c r="C1520" s="14" t="s">
        <v>1767</v>
      </c>
      <c r="D1520" s="14" t="s">
        <v>1773</v>
      </c>
      <c r="E1520" s="15">
        <v>264140730010001</v>
      </c>
      <c r="F1520" s="13">
        <v>128</v>
      </c>
      <c r="G1520" s="13">
        <v>15</v>
      </c>
      <c r="H1520" s="13">
        <v>143</v>
      </c>
      <c r="I1520" s="11">
        <v>41283293.333333336</v>
      </c>
      <c r="J1520" s="11">
        <v>37446800</v>
      </c>
      <c r="K1520" s="11">
        <v>41283293.333333336</v>
      </c>
      <c r="L1520" s="11">
        <v>37446800</v>
      </c>
      <c r="M1520" s="11">
        <f t="shared" si="55"/>
        <v>33026634.666666672</v>
      </c>
      <c r="N1520" s="11">
        <f t="shared" si="55"/>
        <v>29957440</v>
      </c>
      <c r="O1520" s="93">
        <v>49539952</v>
      </c>
      <c r="P1520" s="32">
        <f t="shared" si="53"/>
        <v>0.19999999999999993</v>
      </c>
      <c r="S1520" s="32"/>
      <c r="U1520" s="3"/>
      <c r="V1520" s="3"/>
      <c r="W1520" s="3"/>
      <c r="X1520" s="3"/>
    </row>
    <row r="1521" spans="1:24" s="2" customFormat="1" ht="24" customHeight="1" x14ac:dyDescent="0.2">
      <c r="A1521" s="8">
        <v>1483</v>
      </c>
      <c r="B1521" s="9" t="s">
        <v>1529</v>
      </c>
      <c r="C1521" s="9" t="s">
        <v>1774</v>
      </c>
      <c r="D1521" s="9" t="s">
        <v>1775</v>
      </c>
      <c r="E1521" s="10">
        <v>731620830330001</v>
      </c>
      <c r="F1521" s="8">
        <v>204</v>
      </c>
      <c r="G1521" s="8">
        <v>377</v>
      </c>
      <c r="H1521" s="8">
        <v>581</v>
      </c>
      <c r="I1521" s="11">
        <v>79370400</v>
      </c>
      <c r="J1521" s="11">
        <v>68814000</v>
      </c>
      <c r="K1521" s="12">
        <f>I1521+(I1521*0.05)</f>
        <v>83338920</v>
      </c>
      <c r="L1521" s="12">
        <f>J1521+(J1521*0.05)</f>
        <v>72254700</v>
      </c>
      <c r="M1521" s="12">
        <f t="shared" si="55"/>
        <v>66671136</v>
      </c>
      <c r="N1521" s="12">
        <f t="shared" si="55"/>
        <v>57803760</v>
      </c>
      <c r="O1521" s="93">
        <v>116674488</v>
      </c>
      <c r="P1521" s="32">
        <f t="shared" si="53"/>
        <v>0.4</v>
      </c>
      <c r="S1521" s="98"/>
      <c r="U1521" s="3"/>
      <c r="V1521" s="3"/>
      <c r="W1521" s="3"/>
      <c r="X1521" s="3"/>
    </row>
    <row r="1522" spans="1:24" s="2" customFormat="1" ht="24" customHeight="1" x14ac:dyDescent="0.2">
      <c r="A1522" s="13">
        <v>1484</v>
      </c>
      <c r="B1522" s="14" t="s">
        <v>1529</v>
      </c>
      <c r="C1522" s="14" t="s">
        <v>1774</v>
      </c>
      <c r="D1522" s="14" t="s">
        <v>1776</v>
      </c>
      <c r="E1522" s="15">
        <v>343130830020061</v>
      </c>
      <c r="F1522" s="13">
        <v>14</v>
      </c>
      <c r="G1522" s="13">
        <v>14</v>
      </c>
      <c r="H1522" s="13">
        <v>28</v>
      </c>
      <c r="I1522" s="11">
        <v>7737220</v>
      </c>
      <c r="J1522" s="11">
        <v>6699600</v>
      </c>
      <c r="K1522" s="11">
        <v>7737220</v>
      </c>
      <c r="L1522" s="11">
        <v>6699600</v>
      </c>
      <c r="M1522" s="11">
        <f t="shared" si="55"/>
        <v>6189776</v>
      </c>
      <c r="N1522" s="11">
        <f t="shared" si="55"/>
        <v>5359680</v>
      </c>
      <c r="O1522" s="93">
        <v>10832108</v>
      </c>
      <c r="P1522" s="32">
        <f t="shared" si="53"/>
        <v>0.4</v>
      </c>
      <c r="S1522" s="98"/>
      <c r="U1522" s="3"/>
      <c r="V1522" s="3"/>
      <c r="W1522" s="3"/>
      <c r="X1522" s="3"/>
    </row>
    <row r="1523" spans="1:24" s="2" customFormat="1" ht="24" customHeight="1" x14ac:dyDescent="0.2">
      <c r="A1523" s="8">
        <v>1485</v>
      </c>
      <c r="B1523" s="9" t="s">
        <v>1529</v>
      </c>
      <c r="C1523" s="9" t="s">
        <v>1774</v>
      </c>
      <c r="D1523" s="9" t="s">
        <v>1777</v>
      </c>
      <c r="E1523" s="10">
        <v>731620830380002</v>
      </c>
      <c r="F1523" s="8">
        <v>51</v>
      </c>
      <c r="G1523" s="8">
        <v>215</v>
      </c>
      <c r="H1523" s="8">
        <v>266</v>
      </c>
      <c r="I1523" s="11">
        <v>54123733.333333336</v>
      </c>
      <c r="J1523" s="11">
        <v>49101413.333333336</v>
      </c>
      <c r="K1523" s="12">
        <v>54123733.333333336</v>
      </c>
      <c r="L1523" s="12">
        <v>49101413.333333336</v>
      </c>
      <c r="M1523" s="12">
        <f t="shared" si="55"/>
        <v>43298986.666666672</v>
      </c>
      <c r="N1523" s="12">
        <f t="shared" si="55"/>
        <v>39281130.666666672</v>
      </c>
      <c r="O1523" s="93">
        <v>75773226.666666672</v>
      </c>
      <c r="P1523" s="32">
        <f t="shared" si="53"/>
        <v>0.4</v>
      </c>
      <c r="S1523" s="98"/>
      <c r="U1523" s="3"/>
      <c r="V1523" s="3"/>
      <c r="W1523" s="3"/>
      <c r="X1523" s="3"/>
    </row>
    <row r="1524" spans="1:24" s="2" customFormat="1" ht="24" customHeight="1" x14ac:dyDescent="0.2">
      <c r="A1524" s="13">
        <v>1486</v>
      </c>
      <c r="B1524" s="14" t="s">
        <v>1529</v>
      </c>
      <c r="C1524" s="14" t="s">
        <v>1774</v>
      </c>
      <c r="D1524" s="14" t="s">
        <v>1778</v>
      </c>
      <c r="E1524" s="15">
        <v>731620830350001</v>
      </c>
      <c r="F1524" s="13">
        <v>65</v>
      </c>
      <c r="G1524" s="13">
        <v>213</v>
      </c>
      <c r="H1524" s="13">
        <v>278</v>
      </c>
      <c r="I1524" s="11">
        <v>55903520</v>
      </c>
      <c r="J1524" s="11">
        <v>50319706.666666664</v>
      </c>
      <c r="K1524" s="11">
        <v>55903520</v>
      </c>
      <c r="L1524" s="11">
        <v>50319706.666666664</v>
      </c>
      <c r="M1524" s="11">
        <f t="shared" si="55"/>
        <v>44722816</v>
      </c>
      <c r="N1524" s="11">
        <f t="shared" si="55"/>
        <v>40255765.333333336</v>
      </c>
      <c r="O1524" s="93">
        <v>78264928</v>
      </c>
      <c r="P1524" s="32">
        <f t="shared" ref="P1524:P1587" si="56">(O1524-K1524)/K1524</f>
        <v>0.4</v>
      </c>
      <c r="S1524" s="98"/>
      <c r="U1524" s="3"/>
      <c r="V1524" s="3"/>
      <c r="W1524" s="3"/>
      <c r="X1524" s="3"/>
    </row>
    <row r="1525" spans="1:24" s="2" customFormat="1" ht="24" customHeight="1" x14ac:dyDescent="0.2">
      <c r="A1525" s="8">
        <v>1487</v>
      </c>
      <c r="B1525" s="9" t="s">
        <v>1529</v>
      </c>
      <c r="C1525" s="9" t="s">
        <v>1774</v>
      </c>
      <c r="D1525" s="9" t="s">
        <v>1779</v>
      </c>
      <c r="E1525" s="10">
        <v>731620830420001</v>
      </c>
      <c r="F1525" s="8">
        <v>35</v>
      </c>
      <c r="G1525" s="8">
        <v>115</v>
      </c>
      <c r="H1525" s="8">
        <v>150</v>
      </c>
      <c r="I1525" s="11">
        <v>30341280</v>
      </c>
      <c r="J1525" s="11">
        <v>27418240</v>
      </c>
      <c r="K1525" s="12">
        <v>30341280</v>
      </c>
      <c r="L1525" s="12">
        <v>27418240</v>
      </c>
      <c r="M1525" s="12">
        <f t="shared" si="55"/>
        <v>24273024</v>
      </c>
      <c r="N1525" s="12">
        <f t="shared" si="55"/>
        <v>21934592</v>
      </c>
      <c r="O1525" s="93">
        <v>42477792</v>
      </c>
      <c r="P1525" s="32">
        <f t="shared" si="56"/>
        <v>0.4</v>
      </c>
      <c r="S1525" s="98"/>
      <c r="U1525" s="3"/>
      <c r="V1525" s="3"/>
      <c r="W1525" s="3"/>
      <c r="X1525" s="3"/>
    </row>
    <row r="1526" spans="1:24" s="2" customFormat="1" ht="24" customHeight="1" x14ac:dyDescent="0.2">
      <c r="A1526" s="13">
        <v>1488</v>
      </c>
      <c r="B1526" s="14" t="s">
        <v>1529</v>
      </c>
      <c r="C1526" s="14" t="s">
        <v>1774</v>
      </c>
      <c r="D1526" s="14" t="s">
        <v>1780</v>
      </c>
      <c r="E1526" s="15">
        <v>731620830010011</v>
      </c>
      <c r="F1526" s="13">
        <v>33</v>
      </c>
      <c r="G1526" s="13">
        <v>78</v>
      </c>
      <c r="H1526" s="13">
        <v>111</v>
      </c>
      <c r="I1526" s="11">
        <v>22571680</v>
      </c>
      <c r="J1526" s="11">
        <v>20534693.333333332</v>
      </c>
      <c r="K1526" s="11">
        <v>22571680</v>
      </c>
      <c r="L1526" s="11">
        <v>20534693.333333332</v>
      </c>
      <c r="M1526" s="11">
        <f t="shared" si="55"/>
        <v>18057344</v>
      </c>
      <c r="N1526" s="11">
        <f t="shared" si="55"/>
        <v>16427754.666666666</v>
      </c>
      <c r="O1526" s="93">
        <v>31600352</v>
      </c>
      <c r="P1526" s="32">
        <f t="shared" si="56"/>
        <v>0.4</v>
      </c>
      <c r="S1526" s="98"/>
      <c r="U1526" s="3"/>
      <c r="V1526" s="3"/>
      <c r="W1526" s="3"/>
      <c r="X1526" s="3"/>
    </row>
    <row r="1527" spans="1:24" s="2" customFormat="1" ht="24" customHeight="1" x14ac:dyDescent="0.2">
      <c r="A1527" s="8">
        <v>1489</v>
      </c>
      <c r="B1527" s="9" t="s">
        <v>1529</v>
      </c>
      <c r="C1527" s="9" t="s">
        <v>1774</v>
      </c>
      <c r="D1527" s="9" t="s">
        <v>1781</v>
      </c>
      <c r="E1527" s="10">
        <v>731620830450001</v>
      </c>
      <c r="F1527" s="8">
        <v>80</v>
      </c>
      <c r="G1527" s="8">
        <v>464</v>
      </c>
      <c r="H1527" s="8">
        <v>544</v>
      </c>
      <c r="I1527" s="11">
        <v>110023360</v>
      </c>
      <c r="J1527" s="11">
        <v>99326133.333333328</v>
      </c>
      <c r="K1527" s="12">
        <v>110023360</v>
      </c>
      <c r="L1527" s="12">
        <v>99326133.333333328</v>
      </c>
      <c r="M1527" s="12">
        <f t="shared" si="55"/>
        <v>88018688</v>
      </c>
      <c r="N1527" s="12">
        <f t="shared" si="55"/>
        <v>79460906.666666672</v>
      </c>
      <c r="O1527" s="93">
        <v>154032704</v>
      </c>
      <c r="P1527" s="32">
        <f t="shared" si="56"/>
        <v>0.4</v>
      </c>
      <c r="S1527" s="98"/>
      <c r="U1527" s="3"/>
      <c r="V1527" s="3"/>
      <c r="W1527" s="3"/>
      <c r="X1527" s="3"/>
    </row>
    <row r="1528" spans="1:24" s="2" customFormat="1" ht="24" customHeight="1" x14ac:dyDescent="0.2">
      <c r="A1528" s="13">
        <v>1490</v>
      </c>
      <c r="B1528" s="14" t="s">
        <v>1529</v>
      </c>
      <c r="C1528" s="14" t="s">
        <v>1774</v>
      </c>
      <c r="D1528" s="14" t="s">
        <v>1782</v>
      </c>
      <c r="E1528" s="15">
        <v>731620830460001</v>
      </c>
      <c r="F1528" s="13">
        <v>104</v>
      </c>
      <c r="G1528" s="13">
        <v>552</v>
      </c>
      <c r="H1528" s="13">
        <v>656</v>
      </c>
      <c r="I1528" s="11">
        <v>133015040</v>
      </c>
      <c r="J1528" s="11">
        <v>120488026.66666667</v>
      </c>
      <c r="K1528" s="11">
        <v>133015040</v>
      </c>
      <c r="L1528" s="11">
        <v>120488026.66666667</v>
      </c>
      <c r="M1528" s="11">
        <f t="shared" si="55"/>
        <v>106412032</v>
      </c>
      <c r="N1528" s="11">
        <f t="shared" si="55"/>
        <v>96390421.333333343</v>
      </c>
      <c r="O1528" s="93">
        <v>186221056</v>
      </c>
      <c r="P1528" s="32">
        <f t="shared" si="56"/>
        <v>0.4</v>
      </c>
      <c r="S1528" s="98"/>
      <c r="U1528" s="3"/>
      <c r="V1528" s="3"/>
      <c r="W1528" s="3"/>
      <c r="X1528" s="3"/>
    </row>
    <row r="1529" spans="1:24" s="2" customFormat="1" ht="24" customHeight="1" x14ac:dyDescent="0.2">
      <c r="A1529" s="8">
        <v>1491</v>
      </c>
      <c r="B1529" s="9" t="s">
        <v>1529</v>
      </c>
      <c r="C1529" s="9" t="s">
        <v>1774</v>
      </c>
      <c r="D1529" s="9" t="s">
        <v>1783</v>
      </c>
      <c r="E1529" s="10">
        <v>731620830470001</v>
      </c>
      <c r="F1529" s="8">
        <v>30</v>
      </c>
      <c r="G1529" s="8">
        <v>180</v>
      </c>
      <c r="H1529" s="8">
        <v>210</v>
      </c>
      <c r="I1529" s="11">
        <v>42705920</v>
      </c>
      <c r="J1529" s="11">
        <v>38753466.666666664</v>
      </c>
      <c r="K1529" s="12">
        <v>42705920</v>
      </c>
      <c r="L1529" s="12">
        <v>38753466.666666664</v>
      </c>
      <c r="M1529" s="12">
        <f t="shared" si="55"/>
        <v>34164736</v>
      </c>
      <c r="N1529" s="12">
        <f t="shared" si="55"/>
        <v>31002773.333333332</v>
      </c>
      <c r="O1529" s="93">
        <v>59788288</v>
      </c>
      <c r="P1529" s="32">
        <f t="shared" si="56"/>
        <v>0.4</v>
      </c>
      <c r="S1529" s="98"/>
      <c r="U1529" s="3"/>
      <c r="V1529" s="3"/>
      <c r="W1529" s="3"/>
      <c r="X1529" s="3"/>
    </row>
    <row r="1530" spans="1:24" s="2" customFormat="1" ht="24" customHeight="1" x14ac:dyDescent="0.2">
      <c r="A1530" s="13">
        <v>1492</v>
      </c>
      <c r="B1530" s="14" t="s">
        <v>1529</v>
      </c>
      <c r="C1530" s="14" t="s">
        <v>1774</v>
      </c>
      <c r="D1530" s="14" t="s">
        <v>1784</v>
      </c>
      <c r="E1530" s="15">
        <v>731620830530001</v>
      </c>
      <c r="F1530" s="13">
        <v>33</v>
      </c>
      <c r="G1530" s="13">
        <v>107</v>
      </c>
      <c r="H1530" s="13">
        <v>140</v>
      </c>
      <c r="I1530" s="11">
        <v>28618880</v>
      </c>
      <c r="J1530" s="11">
        <v>25768986.666666668</v>
      </c>
      <c r="K1530" s="11">
        <v>28618880</v>
      </c>
      <c r="L1530" s="11">
        <v>25768986.666666668</v>
      </c>
      <c r="M1530" s="11">
        <f t="shared" si="55"/>
        <v>22895104</v>
      </c>
      <c r="N1530" s="11">
        <f t="shared" si="55"/>
        <v>20615189.333333336</v>
      </c>
      <c r="O1530" s="93">
        <v>40066432</v>
      </c>
      <c r="P1530" s="32">
        <f t="shared" si="56"/>
        <v>0.4</v>
      </c>
      <c r="S1530" s="98"/>
      <c r="U1530" s="3"/>
      <c r="V1530" s="3"/>
      <c r="W1530" s="3"/>
      <c r="X1530" s="3"/>
    </row>
    <row r="1531" spans="1:24" s="2" customFormat="1" ht="24" customHeight="1" x14ac:dyDescent="0.2">
      <c r="A1531" s="8">
        <v>1493</v>
      </c>
      <c r="B1531" s="9" t="s">
        <v>1529</v>
      </c>
      <c r="C1531" s="9" t="s">
        <v>1774</v>
      </c>
      <c r="D1531" s="9" t="s">
        <v>1785</v>
      </c>
      <c r="E1531" s="10">
        <v>731620830550001</v>
      </c>
      <c r="F1531" s="8">
        <v>20</v>
      </c>
      <c r="G1531" s="8">
        <v>100</v>
      </c>
      <c r="H1531" s="8">
        <v>120</v>
      </c>
      <c r="I1531" s="11">
        <v>24135040</v>
      </c>
      <c r="J1531" s="11">
        <v>21758773.333333332</v>
      </c>
      <c r="K1531" s="12">
        <v>24135040</v>
      </c>
      <c r="L1531" s="12">
        <v>21758773.333333332</v>
      </c>
      <c r="M1531" s="12">
        <f t="shared" si="55"/>
        <v>19308032</v>
      </c>
      <c r="N1531" s="12">
        <f t="shared" si="55"/>
        <v>17407018.666666668</v>
      </c>
      <c r="O1531" s="93">
        <v>33789056</v>
      </c>
      <c r="P1531" s="32">
        <f t="shared" si="56"/>
        <v>0.4</v>
      </c>
      <c r="S1531" s="98"/>
      <c r="U1531" s="3"/>
      <c r="V1531" s="3"/>
      <c r="W1531" s="3"/>
      <c r="X1531" s="3"/>
    </row>
    <row r="1532" spans="1:24" s="2" customFormat="1" ht="24" customHeight="1" x14ac:dyDescent="0.2">
      <c r="A1532" s="13">
        <v>1494</v>
      </c>
      <c r="B1532" s="14" t="s">
        <v>1529</v>
      </c>
      <c r="C1532" s="14" t="s">
        <v>1774</v>
      </c>
      <c r="D1532" s="14" t="s">
        <v>1786</v>
      </c>
      <c r="E1532" s="15">
        <v>731620830530011</v>
      </c>
      <c r="F1532" s="13">
        <v>33</v>
      </c>
      <c r="G1532" s="13">
        <v>107</v>
      </c>
      <c r="H1532" s="13">
        <v>140</v>
      </c>
      <c r="I1532" s="11">
        <v>28679360</v>
      </c>
      <c r="J1532" s="11">
        <v>25930266.666666668</v>
      </c>
      <c r="K1532" s="11">
        <v>28679360</v>
      </c>
      <c r="L1532" s="11">
        <v>25930266.666666668</v>
      </c>
      <c r="M1532" s="11">
        <f t="shared" si="55"/>
        <v>22943488</v>
      </c>
      <c r="N1532" s="11">
        <f t="shared" si="55"/>
        <v>20744213.333333336</v>
      </c>
      <c r="O1532" s="93">
        <v>40151104</v>
      </c>
      <c r="P1532" s="32">
        <f t="shared" si="56"/>
        <v>0.4</v>
      </c>
      <c r="S1532" s="98"/>
      <c r="U1532" s="3"/>
      <c r="V1532" s="3"/>
      <c r="W1532" s="3"/>
      <c r="X1532" s="3"/>
    </row>
    <row r="1533" spans="1:24" s="2" customFormat="1" ht="24" customHeight="1" x14ac:dyDescent="0.2">
      <c r="A1533" s="8">
        <v>1495</v>
      </c>
      <c r="B1533" s="9" t="s">
        <v>1529</v>
      </c>
      <c r="C1533" s="9" t="s">
        <v>1774</v>
      </c>
      <c r="D1533" s="9" t="s">
        <v>1787</v>
      </c>
      <c r="E1533" s="10">
        <v>731620830550011</v>
      </c>
      <c r="F1533" s="8">
        <v>19</v>
      </c>
      <c r="G1533" s="8">
        <v>69</v>
      </c>
      <c r="H1533" s="8">
        <v>88</v>
      </c>
      <c r="I1533" s="11">
        <v>17872320</v>
      </c>
      <c r="J1533" s="11">
        <v>16121040</v>
      </c>
      <c r="K1533" s="12">
        <v>17872320</v>
      </c>
      <c r="L1533" s="12">
        <v>16121040</v>
      </c>
      <c r="M1533" s="12">
        <f t="shared" si="55"/>
        <v>14297856</v>
      </c>
      <c r="N1533" s="12">
        <f t="shared" si="55"/>
        <v>12896832</v>
      </c>
      <c r="O1533" s="93">
        <v>25021248</v>
      </c>
      <c r="P1533" s="32">
        <f t="shared" si="56"/>
        <v>0.4</v>
      </c>
      <c r="S1533" s="98"/>
      <c r="U1533" s="3"/>
      <c r="V1533" s="3"/>
      <c r="W1533" s="3"/>
      <c r="X1533" s="3"/>
    </row>
    <row r="1534" spans="1:24" s="2" customFormat="1" ht="24" customHeight="1" x14ac:dyDescent="0.2">
      <c r="A1534" s="13">
        <v>1496</v>
      </c>
      <c r="B1534" s="14" t="s">
        <v>1529</v>
      </c>
      <c r="C1534" s="14" t="s">
        <v>1774</v>
      </c>
      <c r="D1534" s="14" t="s">
        <v>1788</v>
      </c>
      <c r="E1534" s="15">
        <v>343130830020011</v>
      </c>
      <c r="F1534" s="13">
        <v>10</v>
      </c>
      <c r="G1534" s="13">
        <v>6</v>
      </c>
      <c r="H1534" s="13">
        <v>16</v>
      </c>
      <c r="I1534" s="11">
        <v>4668380</v>
      </c>
      <c r="J1534" s="11">
        <v>3979440</v>
      </c>
      <c r="K1534" s="11">
        <v>4668380</v>
      </c>
      <c r="L1534" s="11">
        <v>3979440</v>
      </c>
      <c r="M1534" s="11">
        <f t="shared" si="55"/>
        <v>3734704</v>
      </c>
      <c r="N1534" s="11">
        <f t="shared" si="55"/>
        <v>3183552</v>
      </c>
      <c r="O1534" s="93">
        <v>6535732</v>
      </c>
      <c r="P1534" s="32">
        <f t="shared" si="56"/>
        <v>0.4</v>
      </c>
      <c r="S1534" s="98"/>
      <c r="U1534" s="3"/>
      <c r="V1534" s="3"/>
      <c r="W1534" s="3"/>
      <c r="X1534" s="3"/>
    </row>
    <row r="1535" spans="1:24" s="2" customFormat="1" ht="24" customHeight="1" x14ac:dyDescent="0.2">
      <c r="A1535" s="8">
        <v>1497</v>
      </c>
      <c r="B1535" s="9" t="s">
        <v>1529</v>
      </c>
      <c r="C1535" s="9" t="s">
        <v>1774</v>
      </c>
      <c r="D1535" s="9" t="s">
        <v>1789</v>
      </c>
      <c r="E1535" s="10">
        <v>343130830020051</v>
      </c>
      <c r="F1535" s="8">
        <v>20</v>
      </c>
      <c r="G1535" s="8">
        <v>30</v>
      </c>
      <c r="H1535" s="8">
        <v>50</v>
      </c>
      <c r="I1535" s="11">
        <v>14251480</v>
      </c>
      <c r="J1535" s="11">
        <v>12471120</v>
      </c>
      <c r="K1535" s="12">
        <v>14251480</v>
      </c>
      <c r="L1535" s="12">
        <v>12471120</v>
      </c>
      <c r="M1535" s="12">
        <f t="shared" si="55"/>
        <v>11401184</v>
      </c>
      <c r="N1535" s="12">
        <f t="shared" si="55"/>
        <v>9976896</v>
      </c>
      <c r="O1535" s="93">
        <v>19952072</v>
      </c>
      <c r="P1535" s="32">
        <f t="shared" si="56"/>
        <v>0.4</v>
      </c>
      <c r="S1535" s="98"/>
      <c r="U1535" s="3"/>
      <c r="V1535" s="3"/>
      <c r="W1535" s="3"/>
      <c r="X1535" s="3"/>
    </row>
    <row r="1536" spans="1:24" s="2" customFormat="1" ht="24" customHeight="1" x14ac:dyDescent="0.2">
      <c r="A1536" s="13">
        <v>1498</v>
      </c>
      <c r="B1536" s="14" t="s">
        <v>1529</v>
      </c>
      <c r="C1536" s="14" t="s">
        <v>1774</v>
      </c>
      <c r="D1536" s="14" t="s">
        <v>1790</v>
      </c>
      <c r="E1536" s="15">
        <v>731620830110001</v>
      </c>
      <c r="F1536" s="13">
        <v>17</v>
      </c>
      <c r="G1536" s="13">
        <v>33</v>
      </c>
      <c r="H1536" s="13">
        <v>50</v>
      </c>
      <c r="I1536" s="11">
        <v>10427840</v>
      </c>
      <c r="J1536" s="11">
        <v>9275146.666666666</v>
      </c>
      <c r="K1536" s="11">
        <v>10427840</v>
      </c>
      <c r="L1536" s="11">
        <v>9275146.666666666</v>
      </c>
      <c r="M1536" s="11">
        <f t="shared" si="55"/>
        <v>8342272</v>
      </c>
      <c r="N1536" s="11">
        <f t="shared" si="55"/>
        <v>7420117.333333333</v>
      </c>
      <c r="O1536" s="93">
        <v>14598976</v>
      </c>
      <c r="P1536" s="32">
        <f t="shared" si="56"/>
        <v>0.4</v>
      </c>
      <c r="S1536" s="98"/>
      <c r="U1536" s="3"/>
      <c r="V1536" s="3"/>
      <c r="W1536" s="3"/>
      <c r="X1536" s="3"/>
    </row>
    <row r="1537" spans="1:24" s="2" customFormat="1" ht="24" customHeight="1" x14ac:dyDescent="0.2">
      <c r="A1537" s="8">
        <v>1499</v>
      </c>
      <c r="B1537" s="9" t="s">
        <v>1529</v>
      </c>
      <c r="C1537" s="9" t="s">
        <v>1774</v>
      </c>
      <c r="D1537" s="9" t="s">
        <v>1791</v>
      </c>
      <c r="E1537" s="10">
        <v>731620830120001</v>
      </c>
      <c r="F1537" s="8">
        <v>39</v>
      </c>
      <c r="G1537" s="8">
        <v>121</v>
      </c>
      <c r="H1537" s="8">
        <v>160</v>
      </c>
      <c r="I1537" s="11">
        <v>32377760</v>
      </c>
      <c r="J1537" s="11">
        <v>29275386.666666668</v>
      </c>
      <c r="K1537" s="12">
        <v>32377760</v>
      </c>
      <c r="L1537" s="12">
        <v>29275386.666666668</v>
      </c>
      <c r="M1537" s="12">
        <f t="shared" si="55"/>
        <v>25902208</v>
      </c>
      <c r="N1537" s="12">
        <f t="shared" si="55"/>
        <v>23420309.333333336</v>
      </c>
      <c r="O1537" s="93">
        <v>45328864</v>
      </c>
      <c r="P1537" s="32">
        <f t="shared" si="56"/>
        <v>0.4</v>
      </c>
      <c r="S1537" s="98"/>
      <c r="U1537" s="3"/>
      <c r="V1537" s="3"/>
      <c r="W1537" s="3"/>
      <c r="X1537" s="3"/>
    </row>
    <row r="1538" spans="1:24" s="2" customFormat="1" ht="24" customHeight="1" x14ac:dyDescent="0.2">
      <c r="A1538" s="13">
        <v>1500</v>
      </c>
      <c r="B1538" s="14" t="s">
        <v>1529</v>
      </c>
      <c r="C1538" s="14" t="s">
        <v>1774</v>
      </c>
      <c r="D1538" s="14" t="s">
        <v>1792</v>
      </c>
      <c r="E1538" s="15">
        <v>731620830130001</v>
      </c>
      <c r="F1538" s="13">
        <v>21</v>
      </c>
      <c r="G1538" s="13">
        <v>70</v>
      </c>
      <c r="H1538" s="13">
        <v>91</v>
      </c>
      <c r="I1538" s="11">
        <v>18674240</v>
      </c>
      <c r="J1538" s="11">
        <v>16916666.666666668</v>
      </c>
      <c r="K1538" s="11">
        <v>18674240</v>
      </c>
      <c r="L1538" s="11">
        <v>16916666.666666668</v>
      </c>
      <c r="M1538" s="11">
        <f t="shared" si="55"/>
        <v>14939392</v>
      </c>
      <c r="N1538" s="11">
        <f t="shared" si="55"/>
        <v>13533333.333333336</v>
      </c>
      <c r="O1538" s="93">
        <v>26143936</v>
      </c>
      <c r="P1538" s="32">
        <f t="shared" si="56"/>
        <v>0.4</v>
      </c>
      <c r="S1538" s="98"/>
      <c r="U1538" s="3"/>
      <c r="V1538" s="3"/>
      <c r="W1538" s="3"/>
      <c r="X1538" s="3"/>
    </row>
    <row r="1539" spans="1:24" s="2" customFormat="1" ht="24" customHeight="1" x14ac:dyDescent="0.2">
      <c r="A1539" s="8">
        <v>1501</v>
      </c>
      <c r="B1539" s="9" t="s">
        <v>1529</v>
      </c>
      <c r="C1539" s="9" t="s">
        <v>1774</v>
      </c>
      <c r="D1539" s="9" t="s">
        <v>1793</v>
      </c>
      <c r="E1539" s="10">
        <v>731620830610001</v>
      </c>
      <c r="F1539" s="8">
        <v>46</v>
      </c>
      <c r="G1539" s="8">
        <v>150</v>
      </c>
      <c r="H1539" s="8">
        <v>196</v>
      </c>
      <c r="I1539" s="11">
        <v>39979360</v>
      </c>
      <c r="J1539" s="11">
        <v>36165173.333333336</v>
      </c>
      <c r="K1539" s="12">
        <v>39979360</v>
      </c>
      <c r="L1539" s="12">
        <v>36165173.333333336</v>
      </c>
      <c r="M1539" s="12">
        <f t="shared" si="55"/>
        <v>31983488</v>
      </c>
      <c r="N1539" s="12">
        <f t="shared" si="55"/>
        <v>28932138.666666672</v>
      </c>
      <c r="O1539" s="93">
        <v>55971104</v>
      </c>
      <c r="P1539" s="32">
        <f t="shared" si="56"/>
        <v>0.4</v>
      </c>
      <c r="S1539" s="98"/>
      <c r="U1539" s="3"/>
      <c r="V1539" s="3"/>
      <c r="W1539" s="3"/>
      <c r="X1539" s="3"/>
    </row>
    <row r="1540" spans="1:24" s="2" customFormat="1" ht="24" customHeight="1" x14ac:dyDescent="0.2">
      <c r="A1540" s="13">
        <v>1502</v>
      </c>
      <c r="B1540" s="14" t="s">
        <v>1529</v>
      </c>
      <c r="C1540" s="14" t="s">
        <v>1774</v>
      </c>
      <c r="D1540" s="14" t="s">
        <v>1794</v>
      </c>
      <c r="E1540" s="15">
        <v>731620830640001</v>
      </c>
      <c r="F1540" s="13">
        <v>120</v>
      </c>
      <c r="G1540" s="13">
        <v>400</v>
      </c>
      <c r="H1540" s="13">
        <v>520</v>
      </c>
      <c r="I1540" s="11">
        <v>120672960</v>
      </c>
      <c r="J1540" s="11">
        <v>106103120</v>
      </c>
      <c r="K1540" s="11">
        <v>120672960</v>
      </c>
      <c r="L1540" s="11">
        <v>106103120</v>
      </c>
      <c r="M1540" s="11">
        <f t="shared" si="55"/>
        <v>96538368</v>
      </c>
      <c r="N1540" s="11">
        <f t="shared" si="55"/>
        <v>84882496</v>
      </c>
      <c r="O1540" s="93">
        <v>168942144</v>
      </c>
      <c r="P1540" s="32">
        <f t="shared" si="56"/>
        <v>0.4</v>
      </c>
      <c r="S1540" s="98"/>
      <c r="U1540" s="3"/>
      <c r="V1540" s="3"/>
      <c r="W1540" s="3"/>
      <c r="X1540" s="3"/>
    </row>
    <row r="1541" spans="1:24" s="2" customFormat="1" ht="24" customHeight="1" x14ac:dyDescent="0.2">
      <c r="A1541" s="8">
        <v>1503</v>
      </c>
      <c r="B1541" s="9" t="s">
        <v>1529</v>
      </c>
      <c r="C1541" s="9" t="s">
        <v>1774</v>
      </c>
      <c r="D1541" s="9" t="s">
        <v>1795</v>
      </c>
      <c r="E1541" s="10">
        <v>731620830030011</v>
      </c>
      <c r="F1541" s="8">
        <v>30</v>
      </c>
      <c r="G1541" s="8">
        <v>60</v>
      </c>
      <c r="H1541" s="8">
        <v>90</v>
      </c>
      <c r="I1541" s="11">
        <v>21186720</v>
      </c>
      <c r="J1541" s="11">
        <v>18551040</v>
      </c>
      <c r="K1541" s="12">
        <f>I1541+(I1541*0.05)</f>
        <v>22246056</v>
      </c>
      <c r="L1541" s="12">
        <f>J1541+(J1541*0.05)</f>
        <v>19478592</v>
      </c>
      <c r="M1541" s="12">
        <f t="shared" si="55"/>
        <v>17796844.800000001</v>
      </c>
      <c r="N1541" s="12">
        <f t="shared" si="55"/>
        <v>15582873.600000001</v>
      </c>
      <c r="O1541" s="93">
        <v>31144478.399999999</v>
      </c>
      <c r="P1541" s="32">
        <f t="shared" si="56"/>
        <v>0.39999999999999991</v>
      </c>
      <c r="S1541" s="98"/>
      <c r="U1541" s="3"/>
      <c r="V1541" s="3"/>
      <c r="W1541" s="3"/>
      <c r="X1541" s="3"/>
    </row>
    <row r="1542" spans="1:24" s="2" customFormat="1" ht="24" customHeight="1" x14ac:dyDescent="0.2">
      <c r="A1542" s="13">
        <v>1504</v>
      </c>
      <c r="B1542" s="14" t="s">
        <v>1529</v>
      </c>
      <c r="C1542" s="14" t="s">
        <v>1774</v>
      </c>
      <c r="D1542" s="14" t="s">
        <v>1796</v>
      </c>
      <c r="E1542" s="15">
        <v>731620830030051</v>
      </c>
      <c r="F1542" s="13">
        <v>20</v>
      </c>
      <c r="G1542" s="13">
        <v>50</v>
      </c>
      <c r="H1542" s="13">
        <v>70</v>
      </c>
      <c r="I1542" s="11">
        <v>16843680</v>
      </c>
      <c r="J1542" s="11">
        <v>14671440</v>
      </c>
      <c r="K1542" s="11">
        <v>16843680</v>
      </c>
      <c r="L1542" s="11">
        <v>14671440</v>
      </c>
      <c r="M1542" s="11">
        <f t="shared" si="55"/>
        <v>13474944</v>
      </c>
      <c r="N1542" s="11">
        <f t="shared" si="55"/>
        <v>11737152</v>
      </c>
      <c r="O1542" s="93">
        <v>23581152</v>
      </c>
      <c r="P1542" s="32">
        <f t="shared" si="56"/>
        <v>0.4</v>
      </c>
      <c r="S1542" s="98"/>
      <c r="U1542" s="3"/>
      <c r="V1542" s="3"/>
      <c r="W1542" s="3"/>
      <c r="X1542" s="3"/>
    </row>
    <row r="1543" spans="1:24" s="2" customFormat="1" ht="24" customHeight="1" x14ac:dyDescent="0.2">
      <c r="A1543" s="8">
        <v>1505</v>
      </c>
      <c r="B1543" s="9" t="s">
        <v>1529</v>
      </c>
      <c r="C1543" s="9" t="s">
        <v>1774</v>
      </c>
      <c r="D1543" s="9" t="s">
        <v>1797</v>
      </c>
      <c r="E1543" s="10">
        <v>731620830030041</v>
      </c>
      <c r="F1543" s="8">
        <v>20</v>
      </c>
      <c r="G1543" s="8">
        <v>50</v>
      </c>
      <c r="H1543" s="8">
        <v>70</v>
      </c>
      <c r="I1543" s="11">
        <v>15459066.666666666</v>
      </c>
      <c r="J1543" s="11">
        <v>14024346.666666666</v>
      </c>
      <c r="K1543" s="12">
        <v>15459066.666666666</v>
      </c>
      <c r="L1543" s="12">
        <v>14024346.666666666</v>
      </c>
      <c r="M1543" s="12">
        <f t="shared" si="55"/>
        <v>12367253.333333334</v>
      </c>
      <c r="N1543" s="12">
        <f t="shared" si="55"/>
        <v>11219477.333333334</v>
      </c>
      <c r="O1543" s="93">
        <v>21642693.333333332</v>
      </c>
      <c r="P1543" s="32">
        <f t="shared" si="56"/>
        <v>0.39999999999999997</v>
      </c>
      <c r="S1543" s="98"/>
      <c r="U1543" s="3"/>
      <c r="V1543" s="3"/>
      <c r="W1543" s="3"/>
      <c r="X1543" s="3"/>
    </row>
    <row r="1544" spans="1:24" s="2" customFormat="1" ht="24" customHeight="1" x14ac:dyDescent="0.2">
      <c r="A1544" s="13">
        <v>1506</v>
      </c>
      <c r="B1544" s="14" t="s">
        <v>1529</v>
      </c>
      <c r="C1544" s="14" t="s">
        <v>1774</v>
      </c>
      <c r="D1544" s="14" t="s">
        <v>1798</v>
      </c>
      <c r="E1544" s="15">
        <v>731620830030031</v>
      </c>
      <c r="F1544" s="13">
        <v>20</v>
      </c>
      <c r="G1544" s="13">
        <v>50</v>
      </c>
      <c r="H1544" s="13">
        <v>70</v>
      </c>
      <c r="I1544" s="11">
        <v>15428853.333333334</v>
      </c>
      <c r="J1544" s="11">
        <v>14014293.333333334</v>
      </c>
      <c r="K1544" s="11">
        <v>15428853.333333334</v>
      </c>
      <c r="L1544" s="11">
        <v>14014293.333333334</v>
      </c>
      <c r="M1544" s="11">
        <f t="shared" si="55"/>
        <v>12343082.666666668</v>
      </c>
      <c r="N1544" s="11">
        <f t="shared" si="55"/>
        <v>11211434.666666668</v>
      </c>
      <c r="O1544" s="93">
        <v>21600394.666666668</v>
      </c>
      <c r="P1544" s="32">
        <f t="shared" si="56"/>
        <v>0.4</v>
      </c>
      <c r="S1544" s="98"/>
      <c r="U1544" s="3"/>
      <c r="V1544" s="3"/>
      <c r="W1544" s="3"/>
      <c r="X1544" s="3"/>
    </row>
    <row r="1545" spans="1:24" s="2" customFormat="1" ht="24" customHeight="1" x14ac:dyDescent="0.2">
      <c r="A1545" s="8">
        <v>1507</v>
      </c>
      <c r="B1545" s="9" t="s">
        <v>1529</v>
      </c>
      <c r="C1545" s="9" t="s">
        <v>1774</v>
      </c>
      <c r="D1545" s="9" t="s">
        <v>1799</v>
      </c>
      <c r="E1545" s="10">
        <v>343130830010001</v>
      </c>
      <c r="F1545" s="8">
        <v>86</v>
      </c>
      <c r="G1545" s="8">
        <v>142</v>
      </c>
      <c r="H1545" s="8">
        <v>228</v>
      </c>
      <c r="I1545" s="11">
        <v>55358880</v>
      </c>
      <c r="J1545" s="11">
        <v>50210240</v>
      </c>
      <c r="K1545" s="12">
        <v>55358880</v>
      </c>
      <c r="L1545" s="12">
        <v>50210240</v>
      </c>
      <c r="M1545" s="12">
        <f t="shared" si="55"/>
        <v>44287104</v>
      </c>
      <c r="N1545" s="12">
        <f t="shared" si="55"/>
        <v>40168192</v>
      </c>
      <c r="O1545" s="93">
        <v>77502432</v>
      </c>
      <c r="P1545" s="32">
        <f t="shared" si="56"/>
        <v>0.4</v>
      </c>
      <c r="S1545" s="98"/>
      <c r="U1545" s="3"/>
      <c r="V1545" s="3"/>
      <c r="W1545" s="3"/>
      <c r="X1545" s="3"/>
    </row>
    <row r="1546" spans="1:24" s="2" customFormat="1" ht="24" customHeight="1" x14ac:dyDescent="0.2">
      <c r="A1546" s="13">
        <v>1508</v>
      </c>
      <c r="B1546" s="14" t="s">
        <v>1529</v>
      </c>
      <c r="C1546" s="14" t="s">
        <v>1774</v>
      </c>
      <c r="D1546" s="14" t="s">
        <v>1800</v>
      </c>
      <c r="E1546" s="15">
        <v>343130830050001</v>
      </c>
      <c r="F1546" s="13">
        <v>95</v>
      </c>
      <c r="G1546" s="13">
        <v>73</v>
      </c>
      <c r="H1546" s="13">
        <v>168</v>
      </c>
      <c r="I1546" s="11">
        <v>40503360</v>
      </c>
      <c r="J1546" s="11">
        <v>36568480</v>
      </c>
      <c r="K1546" s="11">
        <v>40503360</v>
      </c>
      <c r="L1546" s="11">
        <v>36568480</v>
      </c>
      <c r="M1546" s="11">
        <f t="shared" si="55"/>
        <v>32402688</v>
      </c>
      <c r="N1546" s="11">
        <f t="shared" si="55"/>
        <v>29254784</v>
      </c>
      <c r="O1546" s="93">
        <v>56704704</v>
      </c>
      <c r="P1546" s="32">
        <f t="shared" si="56"/>
        <v>0.4</v>
      </c>
      <c r="S1546" s="98"/>
      <c r="U1546" s="3"/>
      <c r="V1546" s="3"/>
      <c r="W1546" s="3"/>
      <c r="X1546" s="3"/>
    </row>
    <row r="1547" spans="1:24" s="2" customFormat="1" ht="24" customHeight="1" x14ac:dyDescent="0.2">
      <c r="A1547" s="8">
        <v>1509</v>
      </c>
      <c r="B1547" s="9" t="s">
        <v>1529</v>
      </c>
      <c r="C1547" s="9" t="s">
        <v>1774</v>
      </c>
      <c r="D1547" s="9" t="s">
        <v>1801</v>
      </c>
      <c r="E1547" s="10">
        <v>343130830020001</v>
      </c>
      <c r="F1547" s="8">
        <v>108</v>
      </c>
      <c r="G1547" s="8">
        <v>178</v>
      </c>
      <c r="H1547" s="8">
        <v>286</v>
      </c>
      <c r="I1547" s="11">
        <v>68424613.333333328</v>
      </c>
      <c r="J1547" s="11">
        <v>61652320</v>
      </c>
      <c r="K1547" s="12">
        <v>68424613.333333328</v>
      </c>
      <c r="L1547" s="12">
        <v>61652320</v>
      </c>
      <c r="M1547" s="12">
        <f t="shared" si="55"/>
        <v>54739690.666666664</v>
      </c>
      <c r="N1547" s="12">
        <f t="shared" si="55"/>
        <v>49321856</v>
      </c>
      <c r="O1547" s="93">
        <v>95794458.666666657</v>
      </c>
      <c r="P1547" s="32">
        <f t="shared" si="56"/>
        <v>0.39999999999999997</v>
      </c>
      <c r="S1547" s="98"/>
      <c r="U1547" s="3"/>
      <c r="V1547" s="3"/>
      <c r="W1547" s="3"/>
      <c r="X1547" s="3"/>
    </row>
    <row r="1548" spans="1:24" s="2" customFormat="1" ht="24" customHeight="1" x14ac:dyDescent="0.2">
      <c r="A1548" s="13">
        <v>1510</v>
      </c>
      <c r="B1548" s="14" t="s">
        <v>1529</v>
      </c>
      <c r="C1548" s="14" t="s">
        <v>1774</v>
      </c>
      <c r="D1548" s="14" t="s">
        <v>1802</v>
      </c>
      <c r="E1548" s="15">
        <v>343130830040001</v>
      </c>
      <c r="F1548" s="13">
        <v>38</v>
      </c>
      <c r="G1548" s="13">
        <v>92</v>
      </c>
      <c r="H1548" s="13">
        <v>130</v>
      </c>
      <c r="I1548" s="11">
        <v>30790213.333333332</v>
      </c>
      <c r="J1548" s="11">
        <v>27761120</v>
      </c>
      <c r="K1548" s="11">
        <v>30790213.333333332</v>
      </c>
      <c r="L1548" s="11">
        <v>27761120</v>
      </c>
      <c r="M1548" s="11">
        <f t="shared" si="55"/>
        <v>24632170.666666668</v>
      </c>
      <c r="N1548" s="11">
        <f t="shared" si="55"/>
        <v>22208896</v>
      </c>
      <c r="O1548" s="93">
        <v>43106298.666666664</v>
      </c>
      <c r="P1548" s="32">
        <f t="shared" si="56"/>
        <v>0.39999999999999997</v>
      </c>
      <c r="S1548" s="98"/>
      <c r="U1548" s="3"/>
      <c r="V1548" s="3"/>
      <c r="W1548" s="3"/>
      <c r="X1548" s="3"/>
    </row>
    <row r="1549" spans="1:24" s="2" customFormat="1" ht="24" customHeight="1" x14ac:dyDescent="0.2">
      <c r="A1549" s="8">
        <v>1511</v>
      </c>
      <c r="B1549" s="9" t="s">
        <v>1529</v>
      </c>
      <c r="C1549" s="9" t="s">
        <v>1774</v>
      </c>
      <c r="D1549" s="9" t="s">
        <v>1803</v>
      </c>
      <c r="E1549" s="10">
        <v>343130830030001</v>
      </c>
      <c r="F1549" s="8">
        <v>34</v>
      </c>
      <c r="G1549" s="8">
        <v>36</v>
      </c>
      <c r="H1549" s="8">
        <v>70</v>
      </c>
      <c r="I1549" s="11">
        <v>16999333.333333332</v>
      </c>
      <c r="J1549" s="11">
        <v>15396480</v>
      </c>
      <c r="K1549" s="12">
        <v>16999333.333333332</v>
      </c>
      <c r="L1549" s="12">
        <v>15396480</v>
      </c>
      <c r="M1549" s="12">
        <f t="shared" si="55"/>
        <v>13599466.666666666</v>
      </c>
      <c r="N1549" s="12">
        <f t="shared" si="55"/>
        <v>12317184</v>
      </c>
      <c r="O1549" s="93">
        <v>23799066.666666664</v>
      </c>
      <c r="P1549" s="32">
        <f t="shared" si="56"/>
        <v>0.39999999999999997</v>
      </c>
      <c r="S1549" s="98"/>
      <c r="U1549" s="3"/>
      <c r="V1549" s="3"/>
      <c r="W1549" s="3"/>
      <c r="X1549" s="3"/>
    </row>
    <row r="1550" spans="1:24" s="2" customFormat="1" ht="24" customHeight="1" x14ac:dyDescent="0.2">
      <c r="A1550" s="13">
        <v>1512</v>
      </c>
      <c r="B1550" s="14" t="s">
        <v>1529</v>
      </c>
      <c r="C1550" s="14" t="s">
        <v>1774</v>
      </c>
      <c r="D1550" s="14" t="s">
        <v>1804</v>
      </c>
      <c r="E1550" s="15">
        <v>343130830020041</v>
      </c>
      <c r="F1550" s="13">
        <v>20</v>
      </c>
      <c r="G1550" s="13">
        <v>50</v>
      </c>
      <c r="H1550" s="13">
        <v>70</v>
      </c>
      <c r="I1550" s="11">
        <v>19807200</v>
      </c>
      <c r="J1550" s="11">
        <v>17398080</v>
      </c>
      <c r="K1550" s="11">
        <v>19807200</v>
      </c>
      <c r="L1550" s="11">
        <v>17398080</v>
      </c>
      <c r="M1550" s="11">
        <f t="shared" si="55"/>
        <v>15845760</v>
      </c>
      <c r="N1550" s="11">
        <f t="shared" si="55"/>
        <v>13918464</v>
      </c>
      <c r="O1550" s="93">
        <v>27730080</v>
      </c>
      <c r="P1550" s="32">
        <f t="shared" si="56"/>
        <v>0.4</v>
      </c>
      <c r="S1550" s="98"/>
      <c r="U1550" s="3"/>
      <c r="V1550" s="3"/>
      <c r="W1550" s="3"/>
      <c r="X1550" s="3"/>
    </row>
    <row r="1551" spans="1:24" s="2" customFormat="1" ht="24" customHeight="1" x14ac:dyDescent="0.2">
      <c r="A1551" s="8">
        <v>1513</v>
      </c>
      <c r="B1551" s="9" t="s">
        <v>1529</v>
      </c>
      <c r="C1551" s="9" t="s">
        <v>1774</v>
      </c>
      <c r="D1551" s="9" t="s">
        <v>1805</v>
      </c>
      <c r="E1551" s="10">
        <v>343130830020091</v>
      </c>
      <c r="F1551" s="8">
        <v>7</v>
      </c>
      <c r="G1551" s="8">
        <v>13</v>
      </c>
      <c r="H1551" s="8">
        <v>20</v>
      </c>
      <c r="I1551" s="11">
        <v>5607260</v>
      </c>
      <c r="J1551" s="11">
        <v>4830720</v>
      </c>
      <c r="K1551" s="12">
        <v>5607260</v>
      </c>
      <c r="L1551" s="12">
        <v>4830720</v>
      </c>
      <c r="M1551" s="12">
        <f t="shared" si="55"/>
        <v>4485808</v>
      </c>
      <c r="N1551" s="12">
        <f t="shared" si="55"/>
        <v>3864576</v>
      </c>
      <c r="O1551" s="93">
        <v>7850164</v>
      </c>
      <c r="P1551" s="32">
        <f t="shared" si="56"/>
        <v>0.4</v>
      </c>
      <c r="S1551" s="98"/>
      <c r="U1551" s="3"/>
      <c r="V1551" s="3"/>
      <c r="W1551" s="3"/>
      <c r="X1551" s="3"/>
    </row>
    <row r="1552" spans="1:24" s="2" customFormat="1" ht="24" customHeight="1" x14ac:dyDescent="0.2">
      <c r="A1552" s="13">
        <v>1514</v>
      </c>
      <c r="B1552" s="14" t="s">
        <v>1529</v>
      </c>
      <c r="C1552" s="14" t="s">
        <v>1774</v>
      </c>
      <c r="D1552" s="14" t="s">
        <v>1806</v>
      </c>
      <c r="E1552" s="15">
        <v>731620830010001</v>
      </c>
      <c r="F1552" s="13">
        <v>51</v>
      </c>
      <c r="G1552" s="13">
        <v>294</v>
      </c>
      <c r="H1552" s="13">
        <v>345</v>
      </c>
      <c r="I1552" s="11">
        <v>69637760</v>
      </c>
      <c r="J1552" s="11">
        <v>63270906.666666664</v>
      </c>
      <c r="K1552" s="11">
        <v>69637760</v>
      </c>
      <c r="L1552" s="11">
        <v>63270906.666666664</v>
      </c>
      <c r="M1552" s="11">
        <f t="shared" si="55"/>
        <v>55710208</v>
      </c>
      <c r="N1552" s="11">
        <f t="shared" si="55"/>
        <v>50616725.333333336</v>
      </c>
      <c r="O1552" s="93">
        <v>97492864</v>
      </c>
      <c r="P1552" s="32">
        <f t="shared" si="56"/>
        <v>0.4</v>
      </c>
      <c r="S1552" s="98"/>
      <c r="U1552" s="3"/>
      <c r="V1552" s="3"/>
      <c r="W1552" s="3"/>
      <c r="X1552" s="3"/>
    </row>
    <row r="1553" spans="1:24" s="2" customFormat="1" ht="24" customHeight="1" x14ac:dyDescent="0.2">
      <c r="A1553" s="8">
        <v>1515</v>
      </c>
      <c r="B1553" s="9" t="s">
        <v>1529</v>
      </c>
      <c r="C1553" s="9" t="s">
        <v>1774</v>
      </c>
      <c r="D1553" s="9" t="s">
        <v>1807</v>
      </c>
      <c r="E1553" s="10">
        <v>731620830100001</v>
      </c>
      <c r="F1553" s="8">
        <v>42</v>
      </c>
      <c r="G1553" s="8">
        <v>207</v>
      </c>
      <c r="H1553" s="8">
        <v>249</v>
      </c>
      <c r="I1553" s="11">
        <v>50904960</v>
      </c>
      <c r="J1553" s="11">
        <v>46056960</v>
      </c>
      <c r="K1553" s="12">
        <v>50904960</v>
      </c>
      <c r="L1553" s="12">
        <v>46056960</v>
      </c>
      <c r="M1553" s="12">
        <f t="shared" si="55"/>
        <v>40723968</v>
      </c>
      <c r="N1553" s="12">
        <f t="shared" si="55"/>
        <v>36845568</v>
      </c>
      <c r="O1553" s="93">
        <v>71266944</v>
      </c>
      <c r="P1553" s="32">
        <f t="shared" si="56"/>
        <v>0.4</v>
      </c>
      <c r="S1553" s="98"/>
      <c r="U1553" s="3"/>
      <c r="V1553" s="3"/>
      <c r="W1553" s="3"/>
      <c r="X1553" s="3"/>
    </row>
    <row r="1554" spans="1:24" s="2" customFormat="1" ht="24" customHeight="1" x14ac:dyDescent="0.2">
      <c r="A1554" s="13">
        <v>1516</v>
      </c>
      <c r="B1554" s="14" t="s">
        <v>1529</v>
      </c>
      <c r="C1554" s="14" t="s">
        <v>1774</v>
      </c>
      <c r="D1554" s="14" t="s">
        <v>1808</v>
      </c>
      <c r="E1554" s="15">
        <v>731620830250001</v>
      </c>
      <c r="F1554" s="13">
        <v>90</v>
      </c>
      <c r="G1554" s="13">
        <v>353</v>
      </c>
      <c r="H1554" s="13">
        <v>443</v>
      </c>
      <c r="I1554" s="11">
        <v>102354000</v>
      </c>
      <c r="J1554" s="11">
        <v>89619320</v>
      </c>
      <c r="K1554" s="11">
        <v>102354000</v>
      </c>
      <c r="L1554" s="11">
        <v>89619320</v>
      </c>
      <c r="M1554" s="11">
        <f t="shared" si="55"/>
        <v>81883200</v>
      </c>
      <c r="N1554" s="11">
        <f t="shared" si="55"/>
        <v>71695456</v>
      </c>
      <c r="O1554" s="93">
        <v>143295600</v>
      </c>
      <c r="P1554" s="32">
        <f t="shared" si="56"/>
        <v>0.4</v>
      </c>
      <c r="S1554" s="98"/>
      <c r="U1554" s="3"/>
      <c r="V1554" s="3"/>
      <c r="W1554" s="3"/>
      <c r="X1554" s="3"/>
    </row>
    <row r="1555" spans="1:24" s="2" customFormat="1" ht="24" customHeight="1" x14ac:dyDescent="0.2">
      <c r="A1555" s="8">
        <v>1517</v>
      </c>
      <c r="B1555" s="9" t="s">
        <v>1529</v>
      </c>
      <c r="C1555" s="9" t="s">
        <v>1774</v>
      </c>
      <c r="D1555" s="9" t="s">
        <v>1809</v>
      </c>
      <c r="E1555" s="10">
        <v>234240830010001</v>
      </c>
      <c r="F1555" s="8">
        <v>50</v>
      </c>
      <c r="G1555" s="8">
        <v>124</v>
      </c>
      <c r="H1555" s="8">
        <v>174</v>
      </c>
      <c r="I1555" s="11">
        <v>49292986.666666664</v>
      </c>
      <c r="J1555" s="11">
        <v>44780640</v>
      </c>
      <c r="K1555" s="12">
        <f>I1555+(I1555*0.05)</f>
        <v>51757636</v>
      </c>
      <c r="L1555" s="12">
        <f>J1555+(J1555*0.05)</f>
        <v>47019672</v>
      </c>
      <c r="M1555" s="12">
        <f t="shared" si="55"/>
        <v>41406108.800000004</v>
      </c>
      <c r="N1555" s="12">
        <f t="shared" si="55"/>
        <v>37615737.600000001</v>
      </c>
      <c r="O1555" s="93">
        <v>72460690.400000006</v>
      </c>
      <c r="P1555" s="32">
        <f t="shared" si="56"/>
        <v>0.40000000000000013</v>
      </c>
      <c r="S1555" s="98"/>
      <c r="U1555" s="3"/>
      <c r="V1555" s="3"/>
      <c r="W1555" s="3"/>
      <c r="X1555" s="3"/>
    </row>
    <row r="1556" spans="1:24" s="2" customFormat="1" ht="24" customHeight="1" x14ac:dyDescent="0.2">
      <c r="A1556" s="13">
        <v>1518</v>
      </c>
      <c r="B1556" s="14" t="s">
        <v>1529</v>
      </c>
      <c r="C1556" s="14" t="s">
        <v>1774</v>
      </c>
      <c r="D1556" s="14" t="s">
        <v>1810</v>
      </c>
      <c r="E1556" s="15">
        <v>731620830490001</v>
      </c>
      <c r="F1556" s="13">
        <v>169</v>
      </c>
      <c r="G1556" s="13">
        <v>501</v>
      </c>
      <c r="H1556" s="13">
        <v>670</v>
      </c>
      <c r="I1556" s="11">
        <v>134435840</v>
      </c>
      <c r="J1556" s="11">
        <v>121980906.66666667</v>
      </c>
      <c r="K1556" s="11">
        <v>134435840</v>
      </c>
      <c r="L1556" s="11">
        <v>121980906.66666667</v>
      </c>
      <c r="M1556" s="11">
        <f t="shared" si="55"/>
        <v>107548672</v>
      </c>
      <c r="N1556" s="11">
        <f t="shared" si="55"/>
        <v>97584725.333333343</v>
      </c>
      <c r="O1556" s="93">
        <v>188210176</v>
      </c>
      <c r="P1556" s="32">
        <f t="shared" si="56"/>
        <v>0.4</v>
      </c>
      <c r="S1556" s="98"/>
      <c r="U1556" s="3"/>
      <c r="V1556" s="3"/>
      <c r="W1556" s="3"/>
      <c r="X1556" s="3"/>
    </row>
    <row r="1557" spans="1:24" s="2" customFormat="1" ht="24" customHeight="1" x14ac:dyDescent="0.2">
      <c r="A1557" s="8">
        <v>1519</v>
      </c>
      <c r="B1557" s="9" t="s">
        <v>1529</v>
      </c>
      <c r="C1557" s="9" t="s">
        <v>1774</v>
      </c>
      <c r="D1557" s="9" t="s">
        <v>1811</v>
      </c>
      <c r="E1557" s="10">
        <v>731620830390001</v>
      </c>
      <c r="F1557" s="8">
        <v>120</v>
      </c>
      <c r="G1557" s="8">
        <v>368</v>
      </c>
      <c r="H1557" s="8">
        <v>488</v>
      </c>
      <c r="I1557" s="11">
        <v>97483520</v>
      </c>
      <c r="J1557" s="11">
        <v>88180906.666666672</v>
      </c>
      <c r="K1557" s="12">
        <v>97483520</v>
      </c>
      <c r="L1557" s="12">
        <v>88180906.666666672</v>
      </c>
      <c r="M1557" s="12">
        <f t="shared" si="55"/>
        <v>77986816</v>
      </c>
      <c r="N1557" s="12">
        <f t="shared" si="55"/>
        <v>70544725.333333343</v>
      </c>
      <c r="O1557" s="93">
        <v>136476928</v>
      </c>
      <c r="P1557" s="32">
        <f t="shared" si="56"/>
        <v>0.4</v>
      </c>
      <c r="S1557" s="98"/>
      <c r="U1557" s="3"/>
      <c r="V1557" s="3"/>
      <c r="W1557" s="3"/>
      <c r="X1557" s="3"/>
    </row>
    <row r="1558" spans="1:24" s="2" customFormat="1" ht="24" customHeight="1" x14ac:dyDescent="0.2">
      <c r="A1558" s="13">
        <v>1520</v>
      </c>
      <c r="B1558" s="14" t="s">
        <v>1529</v>
      </c>
      <c r="C1558" s="14" t="s">
        <v>1774</v>
      </c>
      <c r="D1558" s="14" t="s">
        <v>1812</v>
      </c>
      <c r="E1558" s="15">
        <v>731620830040001</v>
      </c>
      <c r="F1558" s="13">
        <v>125</v>
      </c>
      <c r="G1558" s="13">
        <v>350</v>
      </c>
      <c r="H1558" s="13">
        <v>475</v>
      </c>
      <c r="I1558" s="11">
        <v>95247040</v>
      </c>
      <c r="J1558" s="11">
        <v>85965333.333333328</v>
      </c>
      <c r="K1558" s="11">
        <v>95247040</v>
      </c>
      <c r="L1558" s="11">
        <v>85965333.333333328</v>
      </c>
      <c r="M1558" s="11">
        <f t="shared" si="55"/>
        <v>76197632</v>
      </c>
      <c r="N1558" s="11">
        <f t="shared" si="55"/>
        <v>68772266.666666672</v>
      </c>
      <c r="O1558" s="93">
        <v>133345856</v>
      </c>
      <c r="P1558" s="32">
        <f t="shared" si="56"/>
        <v>0.4</v>
      </c>
      <c r="S1558" s="98"/>
      <c r="U1558" s="3"/>
      <c r="V1558" s="3"/>
      <c r="W1558" s="3"/>
      <c r="X1558" s="3"/>
    </row>
    <row r="1559" spans="1:24" s="2" customFormat="1" ht="24" customHeight="1" x14ac:dyDescent="0.2">
      <c r="A1559" s="8">
        <v>1521</v>
      </c>
      <c r="B1559" s="9" t="s">
        <v>1529</v>
      </c>
      <c r="C1559" s="9" t="s">
        <v>1774</v>
      </c>
      <c r="D1559" s="9" t="s">
        <v>1813</v>
      </c>
      <c r="E1559" s="10">
        <v>731620830060001</v>
      </c>
      <c r="F1559" s="8">
        <v>125</v>
      </c>
      <c r="G1559" s="8">
        <v>355</v>
      </c>
      <c r="H1559" s="8">
        <v>480</v>
      </c>
      <c r="I1559" s="11">
        <v>96447360</v>
      </c>
      <c r="J1559" s="11">
        <v>87605200</v>
      </c>
      <c r="K1559" s="12">
        <v>96447360</v>
      </c>
      <c r="L1559" s="12">
        <v>87605200</v>
      </c>
      <c r="M1559" s="12">
        <f t="shared" si="55"/>
        <v>77157888</v>
      </c>
      <c r="N1559" s="12">
        <f t="shared" si="55"/>
        <v>70084160</v>
      </c>
      <c r="O1559" s="93">
        <v>135026304</v>
      </c>
      <c r="P1559" s="32">
        <f t="shared" si="56"/>
        <v>0.4</v>
      </c>
      <c r="S1559" s="98"/>
      <c r="U1559" s="3"/>
      <c r="V1559" s="3"/>
      <c r="W1559" s="3"/>
      <c r="X1559" s="3"/>
    </row>
    <row r="1560" spans="1:24" s="2" customFormat="1" ht="24" customHeight="1" x14ac:dyDescent="0.2">
      <c r="A1560" s="13">
        <v>1522</v>
      </c>
      <c r="B1560" s="14" t="s">
        <v>1529</v>
      </c>
      <c r="C1560" s="14" t="s">
        <v>1774</v>
      </c>
      <c r="D1560" s="14" t="s">
        <v>1814</v>
      </c>
      <c r="E1560" s="15">
        <v>731620830050001</v>
      </c>
      <c r="F1560" s="13">
        <v>135</v>
      </c>
      <c r="G1560" s="13">
        <v>335</v>
      </c>
      <c r="H1560" s="13">
        <v>470</v>
      </c>
      <c r="I1560" s="11">
        <v>94412000</v>
      </c>
      <c r="J1560" s="11">
        <v>85695306.666666672</v>
      </c>
      <c r="K1560" s="11">
        <v>94412000</v>
      </c>
      <c r="L1560" s="11">
        <v>85695306.666666672</v>
      </c>
      <c r="M1560" s="11">
        <f t="shared" si="55"/>
        <v>75529600</v>
      </c>
      <c r="N1560" s="11">
        <f t="shared" si="55"/>
        <v>68556245.333333343</v>
      </c>
      <c r="O1560" s="93">
        <v>132176800</v>
      </c>
      <c r="P1560" s="32">
        <f t="shared" si="56"/>
        <v>0.4</v>
      </c>
      <c r="S1560" s="98"/>
      <c r="U1560" s="3"/>
      <c r="V1560" s="3"/>
      <c r="W1560" s="3"/>
      <c r="X1560" s="3"/>
    </row>
    <row r="1561" spans="1:24" s="2" customFormat="1" ht="24" customHeight="1" x14ac:dyDescent="0.2">
      <c r="A1561" s="8">
        <v>1523</v>
      </c>
      <c r="B1561" s="9" t="s">
        <v>1529</v>
      </c>
      <c r="C1561" s="9" t="s">
        <v>1774</v>
      </c>
      <c r="D1561" s="9" t="s">
        <v>1815</v>
      </c>
      <c r="E1561" s="10">
        <v>731620830180001</v>
      </c>
      <c r="F1561" s="8">
        <v>32</v>
      </c>
      <c r="G1561" s="8">
        <v>96</v>
      </c>
      <c r="H1561" s="8">
        <v>128</v>
      </c>
      <c r="I1561" s="11">
        <v>26535040</v>
      </c>
      <c r="J1561" s="11">
        <v>24085253.333333332</v>
      </c>
      <c r="K1561" s="12">
        <v>26535040</v>
      </c>
      <c r="L1561" s="12">
        <v>24085253.333333332</v>
      </c>
      <c r="M1561" s="12">
        <f t="shared" si="55"/>
        <v>21228032</v>
      </c>
      <c r="N1561" s="12">
        <f t="shared" si="55"/>
        <v>19268202.666666668</v>
      </c>
      <c r="O1561" s="93">
        <v>37149056</v>
      </c>
      <c r="P1561" s="32">
        <f t="shared" si="56"/>
        <v>0.4</v>
      </c>
      <c r="S1561" s="98"/>
      <c r="U1561" s="3"/>
      <c r="V1561" s="3"/>
      <c r="W1561" s="3"/>
      <c r="X1561" s="3"/>
    </row>
    <row r="1562" spans="1:24" s="2" customFormat="1" ht="24" customHeight="1" x14ac:dyDescent="0.2">
      <c r="A1562" s="13">
        <v>1524</v>
      </c>
      <c r="B1562" s="14" t="s">
        <v>1529</v>
      </c>
      <c r="C1562" s="14" t="s">
        <v>1774</v>
      </c>
      <c r="D1562" s="14" t="s">
        <v>1816</v>
      </c>
      <c r="E1562" s="15">
        <v>731620830540001</v>
      </c>
      <c r="F1562" s="13">
        <v>48</v>
      </c>
      <c r="G1562" s="13">
        <v>355</v>
      </c>
      <c r="H1562" s="13">
        <v>403</v>
      </c>
      <c r="I1562" s="11">
        <v>81665120</v>
      </c>
      <c r="J1562" s="11">
        <v>74005786.666666672</v>
      </c>
      <c r="K1562" s="11">
        <v>81665120</v>
      </c>
      <c r="L1562" s="11">
        <v>74005786.666666672</v>
      </c>
      <c r="M1562" s="11">
        <f t="shared" si="55"/>
        <v>65332096</v>
      </c>
      <c r="N1562" s="11">
        <f t="shared" si="55"/>
        <v>59204629.333333343</v>
      </c>
      <c r="O1562" s="93">
        <v>114331168</v>
      </c>
      <c r="P1562" s="32">
        <f t="shared" si="56"/>
        <v>0.4</v>
      </c>
      <c r="S1562" s="98"/>
      <c r="U1562" s="3"/>
      <c r="V1562" s="3"/>
      <c r="W1562" s="3"/>
      <c r="X1562" s="3"/>
    </row>
    <row r="1563" spans="1:24" s="2" customFormat="1" ht="24" customHeight="1" x14ac:dyDescent="0.2">
      <c r="A1563" s="8">
        <v>1525</v>
      </c>
      <c r="B1563" s="9" t="s">
        <v>1529</v>
      </c>
      <c r="C1563" s="9" t="s">
        <v>1774</v>
      </c>
      <c r="D1563" s="9" t="s">
        <v>1817</v>
      </c>
      <c r="E1563" s="10">
        <v>731620830700001</v>
      </c>
      <c r="F1563" s="8">
        <v>72</v>
      </c>
      <c r="G1563" s="8">
        <v>248</v>
      </c>
      <c r="H1563" s="8">
        <v>320</v>
      </c>
      <c r="I1563" s="11">
        <v>75179760</v>
      </c>
      <c r="J1563" s="11">
        <v>66085400</v>
      </c>
      <c r="K1563" s="12">
        <v>75179760</v>
      </c>
      <c r="L1563" s="12">
        <v>66085400</v>
      </c>
      <c r="M1563" s="12">
        <f t="shared" si="55"/>
        <v>60143808</v>
      </c>
      <c r="N1563" s="12">
        <f t="shared" si="55"/>
        <v>52868320</v>
      </c>
      <c r="O1563" s="93">
        <v>105251664</v>
      </c>
      <c r="P1563" s="32">
        <f t="shared" si="56"/>
        <v>0.4</v>
      </c>
      <c r="S1563" s="98"/>
      <c r="U1563" s="3"/>
      <c r="V1563" s="3"/>
      <c r="W1563" s="3"/>
      <c r="X1563" s="3"/>
    </row>
    <row r="1564" spans="1:24" s="2" customFormat="1" ht="24" customHeight="1" x14ac:dyDescent="0.2">
      <c r="A1564" s="13">
        <v>1526</v>
      </c>
      <c r="B1564" s="14" t="s">
        <v>1529</v>
      </c>
      <c r="C1564" s="14" t="s">
        <v>1774</v>
      </c>
      <c r="D1564" s="14" t="s">
        <v>1818</v>
      </c>
      <c r="E1564" s="15">
        <v>731620830030001</v>
      </c>
      <c r="F1564" s="13">
        <v>175</v>
      </c>
      <c r="G1564" s="13">
        <v>410</v>
      </c>
      <c r="H1564" s="13">
        <v>585</v>
      </c>
      <c r="I1564" s="11">
        <v>116952640</v>
      </c>
      <c r="J1564" s="11">
        <v>106145733.33333333</v>
      </c>
      <c r="K1564" s="11">
        <f>I1564+(I1564*0.05)</f>
        <v>122800272</v>
      </c>
      <c r="L1564" s="11">
        <f>J1564+(J1564*0.05)</f>
        <v>111453020</v>
      </c>
      <c r="M1564" s="11">
        <f t="shared" si="55"/>
        <v>98240217.600000009</v>
      </c>
      <c r="N1564" s="11">
        <f t="shared" si="55"/>
        <v>89162416</v>
      </c>
      <c r="O1564" s="93">
        <v>171920380.80000001</v>
      </c>
      <c r="P1564" s="32">
        <f t="shared" si="56"/>
        <v>0.40000000000000008</v>
      </c>
      <c r="S1564" s="98"/>
      <c r="U1564" s="3"/>
      <c r="V1564" s="3"/>
      <c r="W1564" s="3"/>
      <c r="X1564" s="3"/>
    </row>
    <row r="1565" spans="1:24" s="2" customFormat="1" ht="24" customHeight="1" x14ac:dyDescent="0.2">
      <c r="A1565" s="8">
        <v>1527</v>
      </c>
      <c r="B1565" s="9" t="s">
        <v>1529</v>
      </c>
      <c r="C1565" s="9" t="s">
        <v>1774</v>
      </c>
      <c r="D1565" s="9" t="s">
        <v>1819</v>
      </c>
      <c r="E1565" s="10">
        <v>731620830020001</v>
      </c>
      <c r="F1565" s="8">
        <v>115</v>
      </c>
      <c r="G1565" s="8">
        <v>230</v>
      </c>
      <c r="H1565" s="8">
        <v>345</v>
      </c>
      <c r="I1565" s="11">
        <v>69768160</v>
      </c>
      <c r="J1565" s="11">
        <v>63170293.333333336</v>
      </c>
      <c r="K1565" s="12">
        <v>69768160</v>
      </c>
      <c r="L1565" s="12">
        <v>63170293.333333336</v>
      </c>
      <c r="M1565" s="12">
        <f t="shared" si="55"/>
        <v>55814528</v>
      </c>
      <c r="N1565" s="12">
        <f t="shared" si="55"/>
        <v>50536234.666666672</v>
      </c>
      <c r="O1565" s="93">
        <v>97675424</v>
      </c>
      <c r="P1565" s="32">
        <f t="shared" si="56"/>
        <v>0.4</v>
      </c>
      <c r="S1565" s="98"/>
      <c r="U1565" s="3"/>
      <c r="V1565" s="3"/>
      <c r="W1565" s="3"/>
      <c r="X1565" s="3"/>
    </row>
    <row r="1566" spans="1:24" s="2" customFormat="1" ht="24" customHeight="1" x14ac:dyDescent="0.2">
      <c r="A1566" s="13">
        <v>1528</v>
      </c>
      <c r="B1566" s="14" t="s">
        <v>1529</v>
      </c>
      <c r="C1566" s="14" t="s">
        <v>1774</v>
      </c>
      <c r="D1566" s="14" t="s">
        <v>1820</v>
      </c>
      <c r="E1566" s="15">
        <v>731620830070001</v>
      </c>
      <c r="F1566" s="13">
        <v>120</v>
      </c>
      <c r="G1566" s="13">
        <v>390</v>
      </c>
      <c r="H1566" s="13">
        <v>510</v>
      </c>
      <c r="I1566" s="11">
        <v>102646080</v>
      </c>
      <c r="J1566" s="11">
        <v>92672000</v>
      </c>
      <c r="K1566" s="11">
        <f>I1566+(I1566*0.05)</f>
        <v>107778384</v>
      </c>
      <c r="L1566" s="11">
        <f>J1566+(J1566*0.05)</f>
        <v>97305600</v>
      </c>
      <c r="M1566" s="11">
        <f t="shared" si="55"/>
        <v>86222707.200000003</v>
      </c>
      <c r="N1566" s="11">
        <f t="shared" si="55"/>
        <v>77844480</v>
      </c>
      <c r="O1566" s="93">
        <v>150889737.59999999</v>
      </c>
      <c r="P1566" s="32">
        <f t="shared" si="56"/>
        <v>0.39999999999999997</v>
      </c>
      <c r="S1566" s="98"/>
      <c r="U1566" s="3"/>
      <c r="V1566" s="3"/>
      <c r="W1566" s="3"/>
      <c r="X1566" s="3"/>
    </row>
    <row r="1567" spans="1:24" s="2" customFormat="1" ht="24" customHeight="1" x14ac:dyDescent="0.2">
      <c r="A1567" s="8">
        <v>1529</v>
      </c>
      <c r="B1567" s="9" t="s">
        <v>1529</v>
      </c>
      <c r="C1567" s="9" t="s">
        <v>1774</v>
      </c>
      <c r="D1567" s="9" t="s">
        <v>1821</v>
      </c>
      <c r="E1567" s="10">
        <v>731620830210001</v>
      </c>
      <c r="F1567" s="8">
        <v>40</v>
      </c>
      <c r="G1567" s="8">
        <v>90</v>
      </c>
      <c r="H1567" s="8">
        <v>130</v>
      </c>
      <c r="I1567" s="11">
        <v>26610080</v>
      </c>
      <c r="J1567" s="11">
        <v>24145066.666666668</v>
      </c>
      <c r="K1567" s="12">
        <v>26610080</v>
      </c>
      <c r="L1567" s="12">
        <v>24145066.666666668</v>
      </c>
      <c r="M1567" s="12">
        <f t="shared" si="55"/>
        <v>21288064</v>
      </c>
      <c r="N1567" s="12">
        <f t="shared" si="55"/>
        <v>19316053.333333336</v>
      </c>
      <c r="O1567" s="93">
        <v>37254112</v>
      </c>
      <c r="P1567" s="32">
        <f t="shared" si="56"/>
        <v>0.4</v>
      </c>
      <c r="S1567" s="98"/>
      <c r="U1567" s="3"/>
      <c r="V1567" s="3"/>
      <c r="W1567" s="3"/>
      <c r="X1567" s="3"/>
    </row>
    <row r="1568" spans="1:24" s="2" customFormat="1" ht="24" customHeight="1" x14ac:dyDescent="0.2">
      <c r="A1568" s="13">
        <v>1530</v>
      </c>
      <c r="B1568" s="14" t="s">
        <v>1529</v>
      </c>
      <c r="C1568" s="14" t="s">
        <v>1774</v>
      </c>
      <c r="D1568" s="14" t="s">
        <v>1822</v>
      </c>
      <c r="E1568" s="15">
        <v>731620830090001</v>
      </c>
      <c r="F1568" s="13">
        <v>130</v>
      </c>
      <c r="G1568" s="13">
        <v>335</v>
      </c>
      <c r="H1568" s="13">
        <v>465</v>
      </c>
      <c r="I1568" s="11">
        <v>92726560</v>
      </c>
      <c r="J1568" s="11">
        <v>83619413.333333328</v>
      </c>
      <c r="K1568" s="11">
        <v>92726560</v>
      </c>
      <c r="L1568" s="11">
        <v>83619413.333333328</v>
      </c>
      <c r="M1568" s="11">
        <f t="shared" si="55"/>
        <v>74181248</v>
      </c>
      <c r="N1568" s="11">
        <f t="shared" si="55"/>
        <v>66895530.666666664</v>
      </c>
      <c r="O1568" s="93">
        <v>129817184</v>
      </c>
      <c r="P1568" s="32">
        <f t="shared" si="56"/>
        <v>0.4</v>
      </c>
      <c r="S1568" s="98"/>
      <c r="U1568" s="3"/>
      <c r="V1568" s="3"/>
      <c r="W1568" s="3"/>
      <c r="X1568" s="3"/>
    </row>
    <row r="1569" spans="1:24" s="2" customFormat="1" ht="24" customHeight="1" x14ac:dyDescent="0.2">
      <c r="A1569" s="8">
        <v>1531</v>
      </c>
      <c r="B1569" s="9" t="s">
        <v>1529</v>
      </c>
      <c r="C1569" s="9" t="s">
        <v>1774</v>
      </c>
      <c r="D1569" s="9" t="s">
        <v>1823</v>
      </c>
      <c r="E1569" s="10">
        <v>731620830080001</v>
      </c>
      <c r="F1569" s="8">
        <v>125</v>
      </c>
      <c r="G1569" s="8">
        <v>350</v>
      </c>
      <c r="H1569" s="8">
        <v>475</v>
      </c>
      <c r="I1569" s="11">
        <v>95687200</v>
      </c>
      <c r="J1569" s="11">
        <v>86842293.333333328</v>
      </c>
      <c r="K1569" s="12">
        <f>I1569+(I1569*0.05)</f>
        <v>100471560</v>
      </c>
      <c r="L1569" s="12">
        <f>J1569+(J1569*0.05)</f>
        <v>91184408</v>
      </c>
      <c r="M1569" s="12">
        <f t="shared" si="55"/>
        <v>80377248</v>
      </c>
      <c r="N1569" s="12">
        <f t="shared" si="55"/>
        <v>72947526.400000006</v>
      </c>
      <c r="O1569" s="93">
        <v>140660184</v>
      </c>
      <c r="P1569" s="32">
        <f t="shared" si="56"/>
        <v>0.4</v>
      </c>
      <c r="S1569" s="98"/>
      <c r="U1569" s="3"/>
      <c r="V1569" s="3"/>
      <c r="W1569" s="3"/>
      <c r="X1569" s="3"/>
    </row>
    <row r="1570" spans="1:24" s="2" customFormat="1" ht="24" customHeight="1" x14ac:dyDescent="0.2">
      <c r="A1570" s="13">
        <v>1532</v>
      </c>
      <c r="B1570" s="14" t="s">
        <v>1529</v>
      </c>
      <c r="C1570" s="14" t="s">
        <v>1774</v>
      </c>
      <c r="D1570" s="14" t="s">
        <v>1824</v>
      </c>
      <c r="E1570" s="15">
        <v>731620830580001</v>
      </c>
      <c r="F1570" s="13">
        <v>65</v>
      </c>
      <c r="G1570" s="13">
        <v>240</v>
      </c>
      <c r="H1570" s="13">
        <v>305</v>
      </c>
      <c r="I1570" s="11">
        <v>61527680</v>
      </c>
      <c r="J1570" s="11">
        <v>55685066.666666664</v>
      </c>
      <c r="K1570" s="11">
        <f>I1570+(I1570*0.05)</f>
        <v>64604064</v>
      </c>
      <c r="L1570" s="11">
        <f>J1570+(J1570*0.05)</f>
        <v>58469320</v>
      </c>
      <c r="M1570" s="11">
        <f t="shared" si="55"/>
        <v>51683251.200000003</v>
      </c>
      <c r="N1570" s="11">
        <f t="shared" si="55"/>
        <v>46775456</v>
      </c>
      <c r="O1570" s="93">
        <v>90445689.599999994</v>
      </c>
      <c r="P1570" s="32">
        <f t="shared" si="56"/>
        <v>0.39999999999999991</v>
      </c>
      <c r="S1570" s="98"/>
      <c r="U1570" s="3"/>
      <c r="V1570" s="3"/>
      <c r="W1570" s="3"/>
      <c r="X1570" s="3"/>
    </row>
    <row r="1571" spans="1:24" s="2" customFormat="1" ht="24" customHeight="1" x14ac:dyDescent="0.2">
      <c r="A1571" s="8">
        <v>1533</v>
      </c>
      <c r="B1571" s="9" t="s">
        <v>1529</v>
      </c>
      <c r="C1571" s="9" t="s">
        <v>1774</v>
      </c>
      <c r="D1571" s="9" t="s">
        <v>1825</v>
      </c>
      <c r="E1571" s="10">
        <v>731620830040031</v>
      </c>
      <c r="F1571" s="8">
        <v>10</v>
      </c>
      <c r="G1571" s="8">
        <v>70</v>
      </c>
      <c r="H1571" s="8">
        <v>80</v>
      </c>
      <c r="I1571" s="11">
        <v>16635693.333333334</v>
      </c>
      <c r="J1571" s="11">
        <v>15128600</v>
      </c>
      <c r="K1571" s="12">
        <v>16635693.333333334</v>
      </c>
      <c r="L1571" s="12">
        <v>15128600</v>
      </c>
      <c r="M1571" s="12">
        <f t="shared" si="55"/>
        <v>13308554.666666668</v>
      </c>
      <c r="N1571" s="12">
        <f t="shared" si="55"/>
        <v>12102880</v>
      </c>
      <c r="O1571" s="93">
        <v>23289970.666666668</v>
      </c>
      <c r="P1571" s="32">
        <f t="shared" si="56"/>
        <v>0.4</v>
      </c>
      <c r="S1571" s="98"/>
      <c r="U1571" s="3"/>
      <c r="V1571" s="3"/>
      <c r="W1571" s="3"/>
      <c r="X1571" s="3"/>
    </row>
    <row r="1572" spans="1:24" s="2" customFormat="1" ht="24" customHeight="1" x14ac:dyDescent="0.2">
      <c r="A1572" s="13">
        <v>1534</v>
      </c>
      <c r="B1572" s="14" t="s">
        <v>1529</v>
      </c>
      <c r="C1572" s="14" t="s">
        <v>1774</v>
      </c>
      <c r="D1572" s="14" t="s">
        <v>1826</v>
      </c>
      <c r="E1572" s="15">
        <v>731620830080021</v>
      </c>
      <c r="F1572" s="13">
        <v>10</v>
      </c>
      <c r="G1572" s="13">
        <v>70</v>
      </c>
      <c r="H1572" s="13">
        <v>80</v>
      </c>
      <c r="I1572" s="11">
        <v>18835680</v>
      </c>
      <c r="J1572" s="11">
        <v>16554880</v>
      </c>
      <c r="K1572" s="11">
        <v>18835680</v>
      </c>
      <c r="L1572" s="11">
        <v>16554880</v>
      </c>
      <c r="M1572" s="11">
        <f t="shared" si="55"/>
        <v>15068544</v>
      </c>
      <c r="N1572" s="11">
        <f t="shared" si="55"/>
        <v>13243904</v>
      </c>
      <c r="O1572" s="93">
        <v>26369952</v>
      </c>
      <c r="P1572" s="32">
        <f t="shared" si="56"/>
        <v>0.4</v>
      </c>
      <c r="S1572" s="98"/>
      <c r="U1572" s="3"/>
      <c r="V1572" s="3"/>
      <c r="W1572" s="3"/>
      <c r="X1572" s="3"/>
    </row>
    <row r="1573" spans="1:24" s="2" customFormat="1" ht="24" customHeight="1" x14ac:dyDescent="0.2">
      <c r="A1573" s="8">
        <v>1535</v>
      </c>
      <c r="B1573" s="9" t="s">
        <v>1529</v>
      </c>
      <c r="C1573" s="9" t="s">
        <v>1774</v>
      </c>
      <c r="D1573" s="9" t="s">
        <v>1827</v>
      </c>
      <c r="E1573" s="10">
        <v>731620830020041</v>
      </c>
      <c r="F1573" s="8">
        <v>5</v>
      </c>
      <c r="G1573" s="8">
        <v>25</v>
      </c>
      <c r="H1573" s="8">
        <v>30</v>
      </c>
      <c r="I1573" s="11">
        <v>7097520</v>
      </c>
      <c r="J1573" s="11">
        <v>6040600</v>
      </c>
      <c r="K1573" s="12">
        <v>7097520</v>
      </c>
      <c r="L1573" s="12">
        <v>6040600</v>
      </c>
      <c r="M1573" s="12">
        <f t="shared" si="55"/>
        <v>5678016</v>
      </c>
      <c r="N1573" s="12">
        <f t="shared" si="55"/>
        <v>4832480</v>
      </c>
      <c r="O1573" s="93">
        <v>9936528</v>
      </c>
      <c r="P1573" s="32">
        <f t="shared" si="56"/>
        <v>0.4</v>
      </c>
      <c r="S1573" s="98"/>
      <c r="U1573" s="3"/>
      <c r="V1573" s="3"/>
      <c r="W1573" s="3"/>
      <c r="X1573" s="3"/>
    </row>
    <row r="1574" spans="1:24" s="2" customFormat="1" ht="24" customHeight="1" x14ac:dyDescent="0.2">
      <c r="A1574" s="13">
        <v>1536</v>
      </c>
      <c r="B1574" s="14" t="s">
        <v>1529</v>
      </c>
      <c r="C1574" s="14" t="s">
        <v>1774</v>
      </c>
      <c r="D1574" s="14" t="s">
        <v>1828</v>
      </c>
      <c r="E1574" s="15">
        <v>731620830270001</v>
      </c>
      <c r="F1574" s="13">
        <v>74</v>
      </c>
      <c r="G1574" s="13">
        <v>192</v>
      </c>
      <c r="H1574" s="13">
        <v>266</v>
      </c>
      <c r="I1574" s="11">
        <v>53356000</v>
      </c>
      <c r="J1574" s="11">
        <v>48021013.333333336</v>
      </c>
      <c r="K1574" s="11">
        <v>53356000</v>
      </c>
      <c r="L1574" s="11">
        <v>48021013.333333336</v>
      </c>
      <c r="M1574" s="11">
        <f t="shared" si="55"/>
        <v>42684800</v>
      </c>
      <c r="N1574" s="11">
        <f t="shared" si="55"/>
        <v>38416810.666666672</v>
      </c>
      <c r="O1574" s="93">
        <v>74698400</v>
      </c>
      <c r="P1574" s="32">
        <f t="shared" si="56"/>
        <v>0.4</v>
      </c>
      <c r="S1574" s="98"/>
      <c r="U1574" s="3"/>
      <c r="V1574" s="3"/>
      <c r="W1574" s="3"/>
      <c r="X1574" s="3"/>
    </row>
    <row r="1575" spans="1:24" s="2" customFormat="1" ht="24" customHeight="1" x14ac:dyDescent="0.2">
      <c r="A1575" s="8">
        <v>1537</v>
      </c>
      <c r="B1575" s="9" t="s">
        <v>1529</v>
      </c>
      <c r="C1575" s="9" t="s">
        <v>1774</v>
      </c>
      <c r="D1575" s="9" t="s">
        <v>1829</v>
      </c>
      <c r="E1575" s="10">
        <v>731620830060051</v>
      </c>
      <c r="F1575" s="8">
        <v>26</v>
      </c>
      <c r="G1575" s="8">
        <v>83</v>
      </c>
      <c r="H1575" s="8">
        <v>109</v>
      </c>
      <c r="I1575" s="11">
        <v>25276080</v>
      </c>
      <c r="J1575" s="11">
        <v>22173880</v>
      </c>
      <c r="K1575" s="12">
        <v>25276080</v>
      </c>
      <c r="L1575" s="12">
        <v>22173880</v>
      </c>
      <c r="M1575" s="12">
        <f t="shared" si="55"/>
        <v>20220864</v>
      </c>
      <c r="N1575" s="12">
        <f t="shared" si="55"/>
        <v>17739104</v>
      </c>
      <c r="O1575" s="93">
        <v>35386512</v>
      </c>
      <c r="P1575" s="32">
        <f t="shared" si="56"/>
        <v>0.4</v>
      </c>
      <c r="S1575" s="98"/>
      <c r="U1575" s="3"/>
      <c r="V1575" s="3"/>
      <c r="W1575" s="3"/>
      <c r="X1575" s="3"/>
    </row>
    <row r="1576" spans="1:24" s="2" customFormat="1" ht="24" customHeight="1" x14ac:dyDescent="0.2">
      <c r="A1576" s="13">
        <v>1538</v>
      </c>
      <c r="B1576" s="14" t="s">
        <v>1529</v>
      </c>
      <c r="C1576" s="14" t="s">
        <v>1774</v>
      </c>
      <c r="D1576" s="14" t="s">
        <v>1830</v>
      </c>
      <c r="E1576" s="15">
        <v>731620830030081</v>
      </c>
      <c r="F1576" s="13">
        <v>20</v>
      </c>
      <c r="G1576" s="13">
        <v>50</v>
      </c>
      <c r="H1576" s="13">
        <v>70</v>
      </c>
      <c r="I1576" s="11">
        <v>16652160</v>
      </c>
      <c r="J1576" s="11">
        <v>14681520</v>
      </c>
      <c r="K1576" s="11">
        <v>16652160</v>
      </c>
      <c r="L1576" s="11">
        <v>14681520</v>
      </c>
      <c r="M1576" s="11">
        <f t="shared" ref="M1576:N1639" si="57">K1576*0.8</f>
        <v>13321728</v>
      </c>
      <c r="N1576" s="11">
        <f t="shared" si="57"/>
        <v>11745216</v>
      </c>
      <c r="O1576" s="93">
        <v>23313024</v>
      </c>
      <c r="P1576" s="32">
        <f t="shared" si="56"/>
        <v>0.4</v>
      </c>
      <c r="S1576" s="98"/>
      <c r="U1576" s="3"/>
      <c r="V1576" s="3"/>
      <c r="W1576" s="3"/>
      <c r="X1576" s="3"/>
    </row>
    <row r="1577" spans="1:24" s="2" customFormat="1" ht="24" customHeight="1" x14ac:dyDescent="0.2">
      <c r="A1577" s="8">
        <v>1539</v>
      </c>
      <c r="B1577" s="9" t="s">
        <v>1529</v>
      </c>
      <c r="C1577" s="9" t="s">
        <v>1774</v>
      </c>
      <c r="D1577" s="9" t="s">
        <v>1831</v>
      </c>
      <c r="E1577" s="10">
        <v>731620830310001</v>
      </c>
      <c r="F1577" s="8">
        <v>250</v>
      </c>
      <c r="G1577" s="8">
        <v>400</v>
      </c>
      <c r="H1577" s="8">
        <v>650</v>
      </c>
      <c r="I1577" s="11">
        <v>130721120</v>
      </c>
      <c r="J1577" s="11">
        <v>118418506.66666667</v>
      </c>
      <c r="K1577" s="12">
        <v>130721120</v>
      </c>
      <c r="L1577" s="12">
        <v>118418506.66666667</v>
      </c>
      <c r="M1577" s="12">
        <f t="shared" si="57"/>
        <v>104576896</v>
      </c>
      <c r="N1577" s="12">
        <f t="shared" si="57"/>
        <v>94734805.333333343</v>
      </c>
      <c r="O1577" s="93">
        <v>183009568</v>
      </c>
      <c r="P1577" s="32">
        <f t="shared" si="56"/>
        <v>0.4</v>
      </c>
      <c r="S1577" s="98"/>
      <c r="U1577" s="3"/>
      <c r="V1577" s="3"/>
      <c r="W1577" s="3"/>
      <c r="X1577" s="3"/>
    </row>
    <row r="1578" spans="1:24" s="2" customFormat="1" ht="24" customHeight="1" x14ac:dyDescent="0.2">
      <c r="A1578" s="13">
        <v>1540</v>
      </c>
      <c r="B1578" s="14" t="s">
        <v>1529</v>
      </c>
      <c r="C1578" s="14" t="s">
        <v>1774</v>
      </c>
      <c r="D1578" s="14" t="s">
        <v>1832</v>
      </c>
      <c r="E1578" s="15">
        <v>731620830320001</v>
      </c>
      <c r="F1578" s="13">
        <v>18</v>
      </c>
      <c r="G1578" s="13">
        <v>78</v>
      </c>
      <c r="H1578" s="13">
        <v>96</v>
      </c>
      <c r="I1578" s="11">
        <v>19724480</v>
      </c>
      <c r="J1578" s="11">
        <v>17846026.666666668</v>
      </c>
      <c r="K1578" s="11">
        <v>19724480</v>
      </c>
      <c r="L1578" s="11">
        <v>17846026.666666668</v>
      </c>
      <c r="M1578" s="11">
        <f t="shared" si="57"/>
        <v>15779584</v>
      </c>
      <c r="N1578" s="11">
        <f t="shared" si="57"/>
        <v>14276821.333333336</v>
      </c>
      <c r="O1578" s="93">
        <v>27614272</v>
      </c>
      <c r="P1578" s="32">
        <f t="shared" si="56"/>
        <v>0.4</v>
      </c>
      <c r="S1578" s="98"/>
      <c r="U1578" s="3"/>
      <c r="V1578" s="3"/>
      <c r="W1578" s="3"/>
      <c r="X1578" s="3"/>
    </row>
    <row r="1579" spans="1:24" s="2" customFormat="1" ht="24" customHeight="1" x14ac:dyDescent="0.2">
      <c r="A1579" s="8">
        <v>1541</v>
      </c>
      <c r="B1579" s="9" t="s">
        <v>1529</v>
      </c>
      <c r="C1579" s="9" t="s">
        <v>1774</v>
      </c>
      <c r="D1579" s="9" t="s">
        <v>1833</v>
      </c>
      <c r="E1579" s="10" t="s">
        <v>1834</v>
      </c>
      <c r="F1579" s="8">
        <v>117</v>
      </c>
      <c r="G1579" s="8">
        <v>277</v>
      </c>
      <c r="H1579" s="8">
        <v>394</v>
      </c>
      <c r="I1579" s="11">
        <v>89481840</v>
      </c>
      <c r="J1579" s="11">
        <v>77236040</v>
      </c>
      <c r="K1579" s="12">
        <v>89481840</v>
      </c>
      <c r="L1579" s="12">
        <v>77236040</v>
      </c>
      <c r="M1579" s="12">
        <f t="shared" si="57"/>
        <v>71585472</v>
      </c>
      <c r="N1579" s="12">
        <f t="shared" si="57"/>
        <v>61788832</v>
      </c>
      <c r="O1579" s="93">
        <v>125274576</v>
      </c>
      <c r="P1579" s="32">
        <f t="shared" si="56"/>
        <v>0.4</v>
      </c>
      <c r="S1579" s="98"/>
      <c r="U1579" s="3"/>
      <c r="V1579" s="3"/>
      <c r="W1579" s="3"/>
      <c r="X1579" s="3"/>
    </row>
    <row r="1580" spans="1:24" s="2" customFormat="1" ht="24" hidden="1" customHeight="1" x14ac:dyDescent="0.2">
      <c r="A1580" s="13">
        <v>1542</v>
      </c>
      <c r="B1580" s="14" t="s">
        <v>1529</v>
      </c>
      <c r="C1580" s="14" t="s">
        <v>1835</v>
      </c>
      <c r="D1580" s="14" t="s">
        <v>1836</v>
      </c>
      <c r="E1580" s="15">
        <v>731920850050001</v>
      </c>
      <c r="F1580" s="13">
        <v>17</v>
      </c>
      <c r="G1580" s="13">
        <v>149</v>
      </c>
      <c r="H1580" s="13">
        <v>166</v>
      </c>
      <c r="I1580" s="11">
        <v>34349600</v>
      </c>
      <c r="J1580" s="11">
        <v>31021146.666666668</v>
      </c>
      <c r="K1580" s="11">
        <v>34349600</v>
      </c>
      <c r="L1580" s="11">
        <v>31021146.666666668</v>
      </c>
      <c r="M1580" s="11">
        <f t="shared" si="57"/>
        <v>27479680</v>
      </c>
      <c r="N1580" s="11">
        <f t="shared" si="57"/>
        <v>24816917.333333336</v>
      </c>
      <c r="O1580" s="93">
        <v>44654480</v>
      </c>
      <c r="P1580" s="32">
        <f t="shared" si="56"/>
        <v>0.3</v>
      </c>
      <c r="S1580" s="32"/>
      <c r="U1580" s="3"/>
      <c r="V1580" s="3"/>
      <c r="W1580" s="3"/>
      <c r="X1580" s="3"/>
    </row>
    <row r="1581" spans="1:24" s="2" customFormat="1" ht="24" hidden="1" customHeight="1" x14ac:dyDescent="0.2">
      <c r="A1581" s="8">
        <v>1543</v>
      </c>
      <c r="B1581" s="9" t="s">
        <v>1529</v>
      </c>
      <c r="C1581" s="9" t="s">
        <v>1835</v>
      </c>
      <c r="D1581" s="9" t="s">
        <v>1837</v>
      </c>
      <c r="E1581" s="10">
        <v>731920850070001</v>
      </c>
      <c r="F1581" s="8">
        <v>43</v>
      </c>
      <c r="G1581" s="8">
        <v>248</v>
      </c>
      <c r="H1581" s="8">
        <v>291</v>
      </c>
      <c r="I1581" s="11">
        <v>59796800</v>
      </c>
      <c r="J1581" s="11">
        <v>54194906.666666664</v>
      </c>
      <c r="K1581" s="12">
        <v>59796800</v>
      </c>
      <c r="L1581" s="12">
        <v>54194906.666666664</v>
      </c>
      <c r="M1581" s="12">
        <f t="shared" si="57"/>
        <v>47837440</v>
      </c>
      <c r="N1581" s="12">
        <f t="shared" si="57"/>
        <v>43355925.333333336</v>
      </c>
      <c r="O1581" s="93">
        <v>77735840</v>
      </c>
      <c r="P1581" s="32">
        <f t="shared" si="56"/>
        <v>0.3</v>
      </c>
      <c r="S1581" s="32"/>
      <c r="U1581" s="3"/>
      <c r="V1581" s="3"/>
      <c r="W1581" s="3"/>
      <c r="X1581" s="3"/>
    </row>
    <row r="1582" spans="1:24" s="2" customFormat="1" ht="24" hidden="1" customHeight="1" x14ac:dyDescent="0.2">
      <c r="A1582" s="13">
        <v>1544</v>
      </c>
      <c r="B1582" s="14" t="s">
        <v>1529</v>
      </c>
      <c r="C1582" s="14" t="s">
        <v>1835</v>
      </c>
      <c r="D1582" s="14" t="s">
        <v>1838</v>
      </c>
      <c r="E1582" s="15">
        <v>731920850130011</v>
      </c>
      <c r="F1582" s="13">
        <v>28</v>
      </c>
      <c r="G1582" s="13">
        <v>70</v>
      </c>
      <c r="H1582" s="13">
        <v>98</v>
      </c>
      <c r="I1582" s="11">
        <v>19890720</v>
      </c>
      <c r="J1582" s="11">
        <v>17965440</v>
      </c>
      <c r="K1582" s="11">
        <v>19890720</v>
      </c>
      <c r="L1582" s="11">
        <v>17965440</v>
      </c>
      <c r="M1582" s="11">
        <f t="shared" si="57"/>
        <v>15912576</v>
      </c>
      <c r="N1582" s="11">
        <f t="shared" si="57"/>
        <v>14372352</v>
      </c>
      <c r="O1582" s="93">
        <v>25857936</v>
      </c>
      <c r="P1582" s="32">
        <f t="shared" si="56"/>
        <v>0.3</v>
      </c>
      <c r="S1582" s="32"/>
      <c r="U1582" s="3"/>
      <c r="V1582" s="3"/>
      <c r="W1582" s="3"/>
      <c r="X1582" s="3"/>
    </row>
    <row r="1583" spans="1:24" s="2" customFormat="1" ht="24" hidden="1" customHeight="1" x14ac:dyDescent="0.2">
      <c r="A1583" s="8">
        <v>1545</v>
      </c>
      <c r="B1583" s="9" t="s">
        <v>1529</v>
      </c>
      <c r="C1583" s="9" t="s">
        <v>1835</v>
      </c>
      <c r="D1583" s="9" t="s">
        <v>1839</v>
      </c>
      <c r="E1583" s="10">
        <v>731920850130031</v>
      </c>
      <c r="F1583" s="8">
        <v>17</v>
      </c>
      <c r="G1583" s="8">
        <v>73</v>
      </c>
      <c r="H1583" s="8">
        <v>90</v>
      </c>
      <c r="I1583" s="11">
        <v>19442560</v>
      </c>
      <c r="J1583" s="11">
        <v>17316613.333333332</v>
      </c>
      <c r="K1583" s="12">
        <v>19442560</v>
      </c>
      <c r="L1583" s="12">
        <v>17316613.333333332</v>
      </c>
      <c r="M1583" s="12">
        <f t="shared" si="57"/>
        <v>15554048</v>
      </c>
      <c r="N1583" s="12">
        <f t="shared" si="57"/>
        <v>13853290.666666666</v>
      </c>
      <c r="O1583" s="93">
        <v>25275328</v>
      </c>
      <c r="P1583" s="32">
        <f t="shared" si="56"/>
        <v>0.3</v>
      </c>
      <c r="S1583" s="32"/>
      <c r="U1583" s="3"/>
      <c r="V1583" s="3"/>
      <c r="W1583" s="3"/>
      <c r="X1583" s="3"/>
    </row>
    <row r="1584" spans="1:24" s="2" customFormat="1" ht="24" hidden="1" customHeight="1" x14ac:dyDescent="0.2">
      <c r="A1584" s="13">
        <v>1546</v>
      </c>
      <c r="B1584" s="14" t="s">
        <v>1529</v>
      </c>
      <c r="C1584" s="14" t="s">
        <v>1835</v>
      </c>
      <c r="D1584" s="14" t="s">
        <v>1840</v>
      </c>
      <c r="E1584" s="15">
        <v>731920850140021</v>
      </c>
      <c r="F1584" s="13">
        <v>20</v>
      </c>
      <c r="G1584" s="13">
        <v>60</v>
      </c>
      <c r="H1584" s="13">
        <v>80</v>
      </c>
      <c r="I1584" s="11">
        <v>16647520</v>
      </c>
      <c r="J1584" s="11">
        <v>15050293.333333334</v>
      </c>
      <c r="K1584" s="11">
        <v>16647520</v>
      </c>
      <c r="L1584" s="11">
        <v>15050293.333333334</v>
      </c>
      <c r="M1584" s="11">
        <f t="shared" si="57"/>
        <v>13318016</v>
      </c>
      <c r="N1584" s="11">
        <f t="shared" si="57"/>
        <v>12040234.666666668</v>
      </c>
      <c r="O1584" s="93">
        <v>21641776</v>
      </c>
      <c r="P1584" s="32">
        <f t="shared" si="56"/>
        <v>0.3</v>
      </c>
      <c r="S1584" s="32"/>
      <c r="U1584" s="3"/>
      <c r="V1584" s="3"/>
      <c r="W1584" s="3"/>
      <c r="X1584" s="3"/>
    </row>
    <row r="1585" spans="1:24" s="2" customFormat="1" ht="24" hidden="1" customHeight="1" x14ac:dyDescent="0.2">
      <c r="A1585" s="8">
        <v>1547</v>
      </c>
      <c r="B1585" s="9" t="s">
        <v>1529</v>
      </c>
      <c r="C1585" s="9" t="s">
        <v>1835</v>
      </c>
      <c r="D1585" s="9" t="s">
        <v>1841</v>
      </c>
      <c r="E1585" s="10">
        <v>731920850030011</v>
      </c>
      <c r="F1585" s="8">
        <v>30</v>
      </c>
      <c r="G1585" s="8">
        <v>60</v>
      </c>
      <c r="H1585" s="8">
        <v>90</v>
      </c>
      <c r="I1585" s="11">
        <v>18539040</v>
      </c>
      <c r="J1585" s="11">
        <v>16835680</v>
      </c>
      <c r="K1585" s="12">
        <v>18539040</v>
      </c>
      <c r="L1585" s="12">
        <v>16835680</v>
      </c>
      <c r="M1585" s="12">
        <f t="shared" si="57"/>
        <v>14831232</v>
      </c>
      <c r="N1585" s="12">
        <f t="shared" si="57"/>
        <v>13468544</v>
      </c>
      <c r="O1585" s="93">
        <v>24100752</v>
      </c>
      <c r="P1585" s="32">
        <f t="shared" si="56"/>
        <v>0.3</v>
      </c>
      <c r="S1585" s="32"/>
      <c r="U1585" s="3"/>
      <c r="V1585" s="3"/>
      <c r="W1585" s="3"/>
      <c r="X1585" s="3"/>
    </row>
    <row r="1586" spans="1:24" s="2" customFormat="1" ht="24" hidden="1" customHeight="1" x14ac:dyDescent="0.2">
      <c r="A1586" s="13">
        <v>1548</v>
      </c>
      <c r="B1586" s="14" t="s">
        <v>1529</v>
      </c>
      <c r="C1586" s="14" t="s">
        <v>1835</v>
      </c>
      <c r="D1586" s="14" t="s">
        <v>1842</v>
      </c>
      <c r="E1586" s="15">
        <v>731920850030021</v>
      </c>
      <c r="F1586" s="13">
        <v>30</v>
      </c>
      <c r="G1586" s="13">
        <v>60</v>
      </c>
      <c r="H1586" s="13">
        <v>90</v>
      </c>
      <c r="I1586" s="11">
        <v>18539040</v>
      </c>
      <c r="J1586" s="11">
        <v>16835680</v>
      </c>
      <c r="K1586" s="11">
        <v>18539040</v>
      </c>
      <c r="L1586" s="11">
        <v>16835680</v>
      </c>
      <c r="M1586" s="11">
        <f t="shared" si="57"/>
        <v>14831232</v>
      </c>
      <c r="N1586" s="11">
        <f t="shared" si="57"/>
        <v>13468544</v>
      </c>
      <c r="O1586" s="93">
        <v>24100752</v>
      </c>
      <c r="P1586" s="32">
        <f t="shared" si="56"/>
        <v>0.3</v>
      </c>
      <c r="S1586" s="32"/>
      <c r="U1586" s="3"/>
      <c r="V1586" s="3"/>
      <c r="W1586" s="3"/>
      <c r="X1586" s="3"/>
    </row>
    <row r="1587" spans="1:24" s="2" customFormat="1" ht="24" hidden="1" customHeight="1" x14ac:dyDescent="0.2">
      <c r="A1587" s="8">
        <v>1549</v>
      </c>
      <c r="B1587" s="9" t="s">
        <v>1529</v>
      </c>
      <c r="C1587" s="9" t="s">
        <v>1835</v>
      </c>
      <c r="D1587" s="9" t="s">
        <v>1843</v>
      </c>
      <c r="E1587" s="10">
        <v>731920850030031</v>
      </c>
      <c r="F1587" s="8">
        <v>19</v>
      </c>
      <c r="G1587" s="8">
        <v>64</v>
      </c>
      <c r="H1587" s="8">
        <v>83</v>
      </c>
      <c r="I1587" s="11">
        <v>17221600</v>
      </c>
      <c r="J1587" s="11">
        <v>15608693.333333334</v>
      </c>
      <c r="K1587" s="12">
        <v>17221600</v>
      </c>
      <c r="L1587" s="12">
        <v>15608693.333333334</v>
      </c>
      <c r="M1587" s="12">
        <f t="shared" si="57"/>
        <v>13777280</v>
      </c>
      <c r="N1587" s="12">
        <f t="shared" si="57"/>
        <v>12486954.666666668</v>
      </c>
      <c r="O1587" s="93">
        <v>22388080</v>
      </c>
      <c r="P1587" s="32">
        <f t="shared" si="56"/>
        <v>0.3</v>
      </c>
      <c r="S1587" s="32"/>
      <c r="U1587" s="3"/>
      <c r="V1587" s="3"/>
      <c r="W1587" s="3"/>
      <c r="X1587" s="3"/>
    </row>
    <row r="1588" spans="1:24" s="2" customFormat="1" ht="24" hidden="1" customHeight="1" x14ac:dyDescent="0.2">
      <c r="A1588" s="13">
        <v>1550</v>
      </c>
      <c r="B1588" s="14" t="s">
        <v>1529</v>
      </c>
      <c r="C1588" s="14" t="s">
        <v>1835</v>
      </c>
      <c r="D1588" s="14" t="s">
        <v>1844</v>
      </c>
      <c r="E1588" s="15">
        <v>731920850130041</v>
      </c>
      <c r="F1588" s="13">
        <v>68</v>
      </c>
      <c r="G1588" s="13">
        <v>112</v>
      </c>
      <c r="H1588" s="13">
        <v>180</v>
      </c>
      <c r="I1588" s="11">
        <v>37933920</v>
      </c>
      <c r="J1588" s="11">
        <v>34313440</v>
      </c>
      <c r="K1588" s="11">
        <v>37933920</v>
      </c>
      <c r="L1588" s="11">
        <v>34313440</v>
      </c>
      <c r="M1588" s="11">
        <f t="shared" si="57"/>
        <v>30347136</v>
      </c>
      <c r="N1588" s="11">
        <f t="shared" si="57"/>
        <v>27450752</v>
      </c>
      <c r="O1588" s="93">
        <v>49314096</v>
      </c>
      <c r="P1588" s="32">
        <f t="shared" ref="P1588:P1651" si="58">(O1588-K1588)/K1588</f>
        <v>0.3</v>
      </c>
      <c r="S1588" s="32"/>
      <c r="U1588" s="3"/>
      <c r="V1588" s="3"/>
      <c r="W1588" s="3"/>
      <c r="X1588" s="3"/>
    </row>
    <row r="1589" spans="1:24" s="2" customFormat="1" ht="24" hidden="1" customHeight="1" x14ac:dyDescent="0.2">
      <c r="A1589" s="8">
        <v>1551</v>
      </c>
      <c r="B1589" s="9" t="s">
        <v>1529</v>
      </c>
      <c r="C1589" s="9" t="s">
        <v>1835</v>
      </c>
      <c r="D1589" s="9" t="s">
        <v>1845</v>
      </c>
      <c r="E1589" s="10">
        <v>731920850030051</v>
      </c>
      <c r="F1589" s="8">
        <v>13</v>
      </c>
      <c r="G1589" s="8">
        <v>92</v>
      </c>
      <c r="H1589" s="8">
        <v>105</v>
      </c>
      <c r="I1589" s="11">
        <v>21675680</v>
      </c>
      <c r="J1589" s="11">
        <v>19586906.666666668</v>
      </c>
      <c r="K1589" s="12">
        <v>21675680</v>
      </c>
      <c r="L1589" s="12">
        <v>19586906.666666668</v>
      </c>
      <c r="M1589" s="12">
        <f t="shared" si="57"/>
        <v>17340544</v>
      </c>
      <c r="N1589" s="12">
        <f t="shared" si="57"/>
        <v>15669525.333333336</v>
      </c>
      <c r="O1589" s="93">
        <v>28178384</v>
      </c>
      <c r="P1589" s="32">
        <f t="shared" si="58"/>
        <v>0.3</v>
      </c>
      <c r="S1589" s="32"/>
      <c r="U1589" s="3"/>
      <c r="V1589" s="3"/>
      <c r="W1589" s="3"/>
      <c r="X1589" s="3"/>
    </row>
    <row r="1590" spans="1:24" s="2" customFormat="1" ht="24" hidden="1" customHeight="1" x14ac:dyDescent="0.2">
      <c r="A1590" s="13">
        <v>1552</v>
      </c>
      <c r="B1590" s="14" t="s">
        <v>1529</v>
      </c>
      <c r="C1590" s="14" t="s">
        <v>1835</v>
      </c>
      <c r="D1590" s="14" t="s">
        <v>1846</v>
      </c>
      <c r="E1590" s="15">
        <v>731920850030041</v>
      </c>
      <c r="F1590" s="13">
        <v>20</v>
      </c>
      <c r="G1590" s="13">
        <v>80</v>
      </c>
      <c r="H1590" s="13">
        <v>100</v>
      </c>
      <c r="I1590" s="11">
        <v>20789920</v>
      </c>
      <c r="J1590" s="11">
        <v>18759493.333333332</v>
      </c>
      <c r="K1590" s="11">
        <v>20789920</v>
      </c>
      <c r="L1590" s="11">
        <v>18759493.333333332</v>
      </c>
      <c r="M1590" s="11">
        <f t="shared" si="57"/>
        <v>16631936</v>
      </c>
      <c r="N1590" s="11">
        <f t="shared" si="57"/>
        <v>15007594.666666666</v>
      </c>
      <c r="O1590" s="93">
        <v>27026896</v>
      </c>
      <c r="P1590" s="32">
        <f t="shared" si="58"/>
        <v>0.3</v>
      </c>
      <c r="S1590" s="32"/>
      <c r="U1590" s="3"/>
      <c r="V1590" s="3"/>
      <c r="W1590" s="3"/>
      <c r="X1590" s="3"/>
    </row>
    <row r="1591" spans="1:24" s="2" customFormat="1" ht="24" hidden="1" customHeight="1" x14ac:dyDescent="0.2">
      <c r="A1591" s="8">
        <v>1553</v>
      </c>
      <c r="B1591" s="9" t="s">
        <v>1529</v>
      </c>
      <c r="C1591" s="9" t="s">
        <v>1835</v>
      </c>
      <c r="D1591" s="9" t="s">
        <v>1847</v>
      </c>
      <c r="E1591" s="10">
        <v>731920850130061</v>
      </c>
      <c r="F1591" s="8">
        <v>9</v>
      </c>
      <c r="G1591" s="8">
        <v>31</v>
      </c>
      <c r="H1591" s="8">
        <v>40</v>
      </c>
      <c r="I1591" s="11">
        <v>8574720</v>
      </c>
      <c r="J1591" s="11">
        <v>7772080</v>
      </c>
      <c r="K1591" s="12">
        <v>8574720</v>
      </c>
      <c r="L1591" s="12">
        <v>7772080</v>
      </c>
      <c r="M1591" s="12">
        <f t="shared" si="57"/>
        <v>6859776</v>
      </c>
      <c r="N1591" s="12">
        <f t="shared" si="57"/>
        <v>6217664</v>
      </c>
      <c r="O1591" s="93">
        <v>11147136</v>
      </c>
      <c r="P1591" s="32">
        <f t="shared" si="58"/>
        <v>0.3</v>
      </c>
      <c r="S1591" s="32"/>
      <c r="U1591" s="3"/>
      <c r="V1591" s="3"/>
      <c r="W1591" s="3"/>
      <c r="X1591" s="3"/>
    </row>
    <row r="1592" spans="1:24" s="2" customFormat="1" ht="24" hidden="1" customHeight="1" x14ac:dyDescent="0.2">
      <c r="A1592" s="13">
        <v>1554</v>
      </c>
      <c r="B1592" s="14" t="s">
        <v>1529</v>
      </c>
      <c r="C1592" s="14" t="s">
        <v>1835</v>
      </c>
      <c r="D1592" s="14" t="s">
        <v>1848</v>
      </c>
      <c r="E1592" s="15">
        <v>731920850140031</v>
      </c>
      <c r="F1592" s="13">
        <v>30</v>
      </c>
      <c r="G1592" s="13">
        <v>85</v>
      </c>
      <c r="H1592" s="13">
        <v>115</v>
      </c>
      <c r="I1592" s="11">
        <v>23697920</v>
      </c>
      <c r="J1592" s="11">
        <v>21335626.666666668</v>
      </c>
      <c r="K1592" s="11">
        <v>23697920</v>
      </c>
      <c r="L1592" s="11">
        <v>21335626.666666668</v>
      </c>
      <c r="M1592" s="11">
        <f t="shared" si="57"/>
        <v>18958336</v>
      </c>
      <c r="N1592" s="11">
        <f t="shared" si="57"/>
        <v>17068501.333333336</v>
      </c>
      <c r="O1592" s="93">
        <v>30807296</v>
      </c>
      <c r="P1592" s="32">
        <f t="shared" si="58"/>
        <v>0.3</v>
      </c>
      <c r="S1592" s="32"/>
      <c r="U1592" s="3"/>
      <c r="V1592" s="3"/>
      <c r="W1592" s="3"/>
      <c r="X1592" s="3"/>
    </row>
    <row r="1593" spans="1:24" s="2" customFormat="1" ht="24" hidden="1" customHeight="1" x14ac:dyDescent="0.2">
      <c r="A1593" s="8">
        <v>1555</v>
      </c>
      <c r="B1593" s="9" t="s">
        <v>1529</v>
      </c>
      <c r="C1593" s="9" t="s">
        <v>1835</v>
      </c>
      <c r="D1593" s="9" t="s">
        <v>1849</v>
      </c>
      <c r="E1593" s="10">
        <v>731920850020011</v>
      </c>
      <c r="F1593" s="8">
        <v>40</v>
      </c>
      <c r="G1593" s="8">
        <v>80</v>
      </c>
      <c r="H1593" s="8">
        <v>120</v>
      </c>
      <c r="I1593" s="11">
        <v>24566560</v>
      </c>
      <c r="J1593" s="11">
        <v>22062453.333333332</v>
      </c>
      <c r="K1593" s="12">
        <v>24566560</v>
      </c>
      <c r="L1593" s="12">
        <v>22062453.333333332</v>
      </c>
      <c r="M1593" s="12">
        <f t="shared" si="57"/>
        <v>19653248</v>
      </c>
      <c r="N1593" s="12">
        <f t="shared" si="57"/>
        <v>17649962.666666668</v>
      </c>
      <c r="O1593" s="93">
        <v>31936528</v>
      </c>
      <c r="P1593" s="32">
        <f t="shared" si="58"/>
        <v>0.3</v>
      </c>
      <c r="S1593" s="32"/>
      <c r="U1593" s="3"/>
      <c r="V1593" s="3"/>
      <c r="W1593" s="3"/>
      <c r="X1593" s="3"/>
    </row>
    <row r="1594" spans="1:24" s="2" customFormat="1" ht="24" hidden="1" customHeight="1" x14ac:dyDescent="0.2">
      <c r="A1594" s="13">
        <v>1556</v>
      </c>
      <c r="B1594" s="14" t="s">
        <v>1529</v>
      </c>
      <c r="C1594" s="14" t="s">
        <v>1835</v>
      </c>
      <c r="D1594" s="14" t="s">
        <v>1850</v>
      </c>
      <c r="E1594" s="15">
        <v>731920850080001</v>
      </c>
      <c r="F1594" s="13">
        <v>30</v>
      </c>
      <c r="G1594" s="13">
        <v>171</v>
      </c>
      <c r="H1594" s="13">
        <v>201</v>
      </c>
      <c r="I1594" s="11">
        <v>41218240</v>
      </c>
      <c r="J1594" s="11">
        <v>37081013.333333336</v>
      </c>
      <c r="K1594" s="11">
        <v>41218240</v>
      </c>
      <c r="L1594" s="11">
        <v>37081013.333333336</v>
      </c>
      <c r="M1594" s="11">
        <f t="shared" si="57"/>
        <v>32974592</v>
      </c>
      <c r="N1594" s="11">
        <f t="shared" si="57"/>
        <v>29664810.666666672</v>
      </c>
      <c r="O1594" s="93">
        <v>53583712</v>
      </c>
      <c r="P1594" s="32">
        <f t="shared" si="58"/>
        <v>0.3</v>
      </c>
      <c r="S1594" s="32"/>
      <c r="U1594" s="3"/>
      <c r="V1594" s="3"/>
      <c r="W1594" s="3"/>
      <c r="X1594" s="3"/>
    </row>
    <row r="1595" spans="1:24" s="2" customFormat="1" ht="24" hidden="1" customHeight="1" x14ac:dyDescent="0.2">
      <c r="A1595" s="8">
        <v>1557</v>
      </c>
      <c r="B1595" s="9" t="s">
        <v>1529</v>
      </c>
      <c r="C1595" s="9" t="s">
        <v>1835</v>
      </c>
      <c r="D1595" s="9" t="s">
        <v>1851</v>
      </c>
      <c r="E1595" s="10">
        <v>731920850090001</v>
      </c>
      <c r="F1595" s="8">
        <v>10</v>
      </c>
      <c r="G1595" s="8">
        <v>86</v>
      </c>
      <c r="H1595" s="8">
        <v>96</v>
      </c>
      <c r="I1595" s="11">
        <v>19607520</v>
      </c>
      <c r="J1595" s="11">
        <v>17666640</v>
      </c>
      <c r="K1595" s="12">
        <v>19607520</v>
      </c>
      <c r="L1595" s="12">
        <v>17666640</v>
      </c>
      <c r="M1595" s="12">
        <f t="shared" si="57"/>
        <v>15686016</v>
      </c>
      <c r="N1595" s="12">
        <f t="shared" si="57"/>
        <v>14133312</v>
      </c>
      <c r="O1595" s="93">
        <v>25489776</v>
      </c>
      <c r="P1595" s="32">
        <f t="shared" si="58"/>
        <v>0.3</v>
      </c>
      <c r="S1595" s="32"/>
      <c r="U1595" s="3"/>
      <c r="V1595" s="3"/>
      <c r="W1595" s="3"/>
      <c r="X1595" s="3"/>
    </row>
    <row r="1596" spans="1:24" s="2" customFormat="1" ht="24" hidden="1" customHeight="1" x14ac:dyDescent="0.2">
      <c r="A1596" s="13">
        <v>1558</v>
      </c>
      <c r="B1596" s="14" t="s">
        <v>1529</v>
      </c>
      <c r="C1596" s="14" t="s">
        <v>1835</v>
      </c>
      <c r="D1596" s="14" t="s">
        <v>1852</v>
      </c>
      <c r="E1596" s="15">
        <v>731920850130001</v>
      </c>
      <c r="F1596" s="13">
        <v>65</v>
      </c>
      <c r="G1596" s="13">
        <v>145</v>
      </c>
      <c r="H1596" s="13">
        <v>210</v>
      </c>
      <c r="I1596" s="11">
        <v>43118240</v>
      </c>
      <c r="J1596" s="11">
        <v>39060666.666666664</v>
      </c>
      <c r="K1596" s="11">
        <v>43118240</v>
      </c>
      <c r="L1596" s="11">
        <v>39060666.666666664</v>
      </c>
      <c r="M1596" s="11">
        <f t="shared" si="57"/>
        <v>34494592</v>
      </c>
      <c r="N1596" s="11">
        <f t="shared" si="57"/>
        <v>31248533.333333332</v>
      </c>
      <c r="O1596" s="93">
        <v>56053712</v>
      </c>
      <c r="P1596" s="32">
        <f t="shared" si="58"/>
        <v>0.3</v>
      </c>
      <c r="S1596" s="32"/>
      <c r="U1596" s="3"/>
      <c r="V1596" s="3"/>
      <c r="W1596" s="3"/>
      <c r="X1596" s="3"/>
    </row>
    <row r="1597" spans="1:24" s="2" customFormat="1" ht="24" hidden="1" customHeight="1" x14ac:dyDescent="0.2">
      <c r="A1597" s="8">
        <v>1559</v>
      </c>
      <c r="B1597" s="9" t="s">
        <v>1529</v>
      </c>
      <c r="C1597" s="9" t="s">
        <v>1835</v>
      </c>
      <c r="D1597" s="9" t="s">
        <v>1853</v>
      </c>
      <c r="E1597" s="10">
        <v>731720850040001</v>
      </c>
      <c r="F1597" s="8">
        <v>29</v>
      </c>
      <c r="G1597" s="8">
        <v>101</v>
      </c>
      <c r="H1597" s="8">
        <v>130</v>
      </c>
      <c r="I1597" s="11">
        <v>26541280</v>
      </c>
      <c r="J1597" s="11">
        <v>23937253.333333332</v>
      </c>
      <c r="K1597" s="12">
        <v>26541280</v>
      </c>
      <c r="L1597" s="12">
        <v>23937253.333333332</v>
      </c>
      <c r="M1597" s="12">
        <f t="shared" si="57"/>
        <v>21233024</v>
      </c>
      <c r="N1597" s="12">
        <f t="shared" si="57"/>
        <v>19149802.666666668</v>
      </c>
      <c r="O1597" s="93">
        <v>34503664</v>
      </c>
      <c r="P1597" s="32">
        <f t="shared" si="58"/>
        <v>0.3</v>
      </c>
      <c r="S1597" s="32"/>
      <c r="U1597" s="3"/>
      <c r="V1597" s="3"/>
      <c r="W1597" s="3"/>
      <c r="X1597" s="3"/>
    </row>
    <row r="1598" spans="1:24" s="2" customFormat="1" ht="24" hidden="1" customHeight="1" x14ac:dyDescent="0.2">
      <c r="A1598" s="13">
        <v>1560</v>
      </c>
      <c r="B1598" s="14" t="s">
        <v>1529</v>
      </c>
      <c r="C1598" s="14" t="s">
        <v>1835</v>
      </c>
      <c r="D1598" s="14" t="s">
        <v>1854</v>
      </c>
      <c r="E1598" s="15">
        <v>731620850050001</v>
      </c>
      <c r="F1598" s="13">
        <v>24</v>
      </c>
      <c r="G1598" s="13">
        <v>76</v>
      </c>
      <c r="H1598" s="13">
        <v>100</v>
      </c>
      <c r="I1598" s="11">
        <v>23267760</v>
      </c>
      <c r="J1598" s="11">
        <v>20258360</v>
      </c>
      <c r="K1598" s="11">
        <v>23267760</v>
      </c>
      <c r="L1598" s="11">
        <v>20258360</v>
      </c>
      <c r="M1598" s="11">
        <f t="shared" si="57"/>
        <v>18614208</v>
      </c>
      <c r="N1598" s="11">
        <f t="shared" si="57"/>
        <v>16206688</v>
      </c>
      <c r="O1598" s="93">
        <v>30248088</v>
      </c>
      <c r="P1598" s="32">
        <f t="shared" si="58"/>
        <v>0.3</v>
      </c>
      <c r="S1598" s="32"/>
      <c r="U1598" s="3"/>
      <c r="V1598" s="3"/>
      <c r="W1598" s="3"/>
      <c r="X1598" s="3"/>
    </row>
    <row r="1599" spans="1:24" s="2" customFormat="1" ht="24" hidden="1" customHeight="1" x14ac:dyDescent="0.2">
      <c r="A1599" s="8">
        <v>1561</v>
      </c>
      <c r="B1599" s="9" t="s">
        <v>1529</v>
      </c>
      <c r="C1599" s="9" t="s">
        <v>1835</v>
      </c>
      <c r="D1599" s="9" t="s">
        <v>1855</v>
      </c>
      <c r="E1599" s="10">
        <v>731920850280001</v>
      </c>
      <c r="F1599" s="8">
        <v>21</v>
      </c>
      <c r="G1599" s="8">
        <v>279</v>
      </c>
      <c r="H1599" s="8">
        <v>300</v>
      </c>
      <c r="I1599" s="11">
        <v>60592000</v>
      </c>
      <c r="J1599" s="11">
        <v>54755733.333333336</v>
      </c>
      <c r="K1599" s="12">
        <v>60592000</v>
      </c>
      <c r="L1599" s="12">
        <v>54755733.333333336</v>
      </c>
      <c r="M1599" s="12">
        <f t="shared" si="57"/>
        <v>48473600</v>
      </c>
      <c r="N1599" s="12">
        <f t="shared" si="57"/>
        <v>43804586.666666672</v>
      </c>
      <c r="O1599" s="93">
        <v>78769600</v>
      </c>
      <c r="P1599" s="32">
        <f t="shared" si="58"/>
        <v>0.3</v>
      </c>
      <c r="S1599" s="32"/>
      <c r="U1599" s="3"/>
      <c r="V1599" s="3"/>
      <c r="W1599" s="3"/>
      <c r="X1599" s="3"/>
    </row>
    <row r="1600" spans="1:24" s="2" customFormat="1" ht="24" hidden="1" customHeight="1" x14ac:dyDescent="0.2">
      <c r="A1600" s="13">
        <v>1562</v>
      </c>
      <c r="B1600" s="14" t="s">
        <v>1529</v>
      </c>
      <c r="C1600" s="14" t="s">
        <v>1835</v>
      </c>
      <c r="D1600" s="14" t="s">
        <v>1856</v>
      </c>
      <c r="E1600" s="15">
        <v>731920850300001</v>
      </c>
      <c r="F1600" s="13">
        <v>26</v>
      </c>
      <c r="G1600" s="13">
        <v>40</v>
      </c>
      <c r="H1600" s="13">
        <v>66</v>
      </c>
      <c r="I1600" s="11">
        <v>15335946.666666666</v>
      </c>
      <c r="J1600" s="11">
        <v>14121680</v>
      </c>
      <c r="K1600" s="11">
        <v>15335946.666666666</v>
      </c>
      <c r="L1600" s="11">
        <v>14121680</v>
      </c>
      <c r="M1600" s="11">
        <f t="shared" si="57"/>
        <v>12268757.333333334</v>
      </c>
      <c r="N1600" s="11">
        <f t="shared" si="57"/>
        <v>11297344</v>
      </c>
      <c r="O1600" s="93">
        <v>19936730.666666664</v>
      </c>
      <c r="P1600" s="32">
        <f t="shared" si="58"/>
        <v>0.29999999999999988</v>
      </c>
      <c r="S1600" s="32"/>
      <c r="U1600" s="3"/>
      <c r="V1600" s="3"/>
      <c r="W1600" s="3"/>
      <c r="X1600" s="3"/>
    </row>
    <row r="1601" spans="1:24" s="2" customFormat="1" ht="24" hidden="1" customHeight="1" x14ac:dyDescent="0.2">
      <c r="A1601" s="8">
        <v>1563</v>
      </c>
      <c r="B1601" s="9" t="s">
        <v>1529</v>
      </c>
      <c r="C1601" s="9" t="s">
        <v>1835</v>
      </c>
      <c r="D1601" s="9" t="s">
        <v>1857</v>
      </c>
      <c r="E1601" s="10">
        <v>754920850010001</v>
      </c>
      <c r="F1601" s="8">
        <v>43</v>
      </c>
      <c r="G1601" s="8">
        <v>93</v>
      </c>
      <c r="H1601" s="8">
        <v>136</v>
      </c>
      <c r="I1601" s="11">
        <v>28719360</v>
      </c>
      <c r="J1601" s="11">
        <v>25972960</v>
      </c>
      <c r="K1601" s="12">
        <v>28719360</v>
      </c>
      <c r="L1601" s="12">
        <v>25972960</v>
      </c>
      <c r="M1601" s="12">
        <f t="shared" si="57"/>
        <v>22975488</v>
      </c>
      <c r="N1601" s="12">
        <f t="shared" si="57"/>
        <v>20778368</v>
      </c>
      <c r="O1601" s="93">
        <v>37335168</v>
      </c>
      <c r="P1601" s="32">
        <f t="shared" si="58"/>
        <v>0.3</v>
      </c>
      <c r="S1601" s="32"/>
      <c r="U1601" s="3"/>
      <c r="V1601" s="3"/>
      <c r="W1601" s="3"/>
      <c r="X1601" s="3"/>
    </row>
    <row r="1602" spans="1:24" s="2" customFormat="1" ht="24" hidden="1" customHeight="1" x14ac:dyDescent="0.2">
      <c r="A1602" s="13">
        <v>1564</v>
      </c>
      <c r="B1602" s="14" t="s">
        <v>1529</v>
      </c>
      <c r="C1602" s="14" t="s">
        <v>1835</v>
      </c>
      <c r="D1602" s="14" t="s">
        <v>1858</v>
      </c>
      <c r="E1602" s="15">
        <v>754920850040001</v>
      </c>
      <c r="F1602" s="13">
        <v>125</v>
      </c>
      <c r="G1602" s="13">
        <v>740</v>
      </c>
      <c r="H1602" s="13">
        <v>865</v>
      </c>
      <c r="I1602" s="11">
        <v>176761280</v>
      </c>
      <c r="J1602" s="11">
        <v>160586826.66666666</v>
      </c>
      <c r="K1602" s="11">
        <v>176761280</v>
      </c>
      <c r="L1602" s="11">
        <v>160586826.66666666</v>
      </c>
      <c r="M1602" s="11">
        <f t="shared" si="57"/>
        <v>141409024</v>
      </c>
      <c r="N1602" s="11">
        <f t="shared" si="57"/>
        <v>128469461.33333333</v>
      </c>
      <c r="O1602" s="93">
        <v>229789664</v>
      </c>
      <c r="P1602" s="32">
        <f t="shared" si="58"/>
        <v>0.3</v>
      </c>
      <c r="S1602" s="32"/>
      <c r="U1602" s="3"/>
      <c r="V1602" s="3"/>
      <c r="W1602" s="3"/>
      <c r="X1602" s="3"/>
    </row>
    <row r="1603" spans="1:24" s="2" customFormat="1" ht="24" hidden="1" customHeight="1" x14ac:dyDescent="0.2">
      <c r="A1603" s="8">
        <v>1565</v>
      </c>
      <c r="B1603" s="9" t="s">
        <v>1529</v>
      </c>
      <c r="C1603" s="9" t="s">
        <v>1835</v>
      </c>
      <c r="D1603" s="9" t="s">
        <v>1859</v>
      </c>
      <c r="E1603" s="10">
        <v>754920850050001</v>
      </c>
      <c r="F1603" s="8">
        <v>230</v>
      </c>
      <c r="G1603" s="8">
        <v>470</v>
      </c>
      <c r="H1603" s="8">
        <v>700</v>
      </c>
      <c r="I1603" s="11">
        <v>142920640</v>
      </c>
      <c r="J1603" s="11">
        <v>129971653.33333333</v>
      </c>
      <c r="K1603" s="12">
        <v>142920640</v>
      </c>
      <c r="L1603" s="12">
        <v>129971653.33333333</v>
      </c>
      <c r="M1603" s="12">
        <f t="shared" si="57"/>
        <v>114336512</v>
      </c>
      <c r="N1603" s="12">
        <f t="shared" si="57"/>
        <v>103977322.66666667</v>
      </c>
      <c r="O1603" s="93">
        <v>185796832</v>
      </c>
      <c r="P1603" s="32">
        <f t="shared" si="58"/>
        <v>0.3</v>
      </c>
      <c r="S1603" s="32"/>
      <c r="U1603" s="3"/>
      <c r="V1603" s="3"/>
      <c r="W1603" s="3"/>
      <c r="X1603" s="3"/>
    </row>
    <row r="1604" spans="1:24" s="2" customFormat="1" ht="24" hidden="1" customHeight="1" x14ac:dyDescent="0.2">
      <c r="A1604" s="13">
        <v>1566</v>
      </c>
      <c r="B1604" s="14" t="s">
        <v>1529</v>
      </c>
      <c r="C1604" s="14" t="s">
        <v>1835</v>
      </c>
      <c r="D1604" s="14" t="s">
        <v>1860</v>
      </c>
      <c r="E1604" s="15">
        <v>731920850030001</v>
      </c>
      <c r="F1604" s="13">
        <v>77</v>
      </c>
      <c r="G1604" s="13">
        <v>273</v>
      </c>
      <c r="H1604" s="13">
        <v>350</v>
      </c>
      <c r="I1604" s="11">
        <v>72858400</v>
      </c>
      <c r="J1604" s="11">
        <v>65727333.333333336</v>
      </c>
      <c r="K1604" s="11">
        <v>72858400</v>
      </c>
      <c r="L1604" s="11">
        <v>65727333.333333336</v>
      </c>
      <c r="M1604" s="11">
        <f t="shared" si="57"/>
        <v>58286720</v>
      </c>
      <c r="N1604" s="11">
        <f t="shared" si="57"/>
        <v>52581866.666666672</v>
      </c>
      <c r="O1604" s="93">
        <v>94715920</v>
      </c>
      <c r="P1604" s="32">
        <f t="shared" si="58"/>
        <v>0.3</v>
      </c>
      <c r="S1604" s="32"/>
      <c r="U1604" s="3"/>
      <c r="V1604" s="3"/>
      <c r="W1604" s="3"/>
      <c r="X1604" s="3"/>
    </row>
    <row r="1605" spans="1:24" s="2" customFormat="1" ht="24" hidden="1" customHeight="1" x14ac:dyDescent="0.2">
      <c r="A1605" s="8">
        <v>1567</v>
      </c>
      <c r="B1605" s="9" t="s">
        <v>1529</v>
      </c>
      <c r="C1605" s="9" t="s">
        <v>1835</v>
      </c>
      <c r="D1605" s="9" t="s">
        <v>1861</v>
      </c>
      <c r="E1605" s="10">
        <v>731920850060021</v>
      </c>
      <c r="F1605" s="8">
        <v>20</v>
      </c>
      <c r="G1605" s="8">
        <v>44</v>
      </c>
      <c r="H1605" s="8">
        <v>64</v>
      </c>
      <c r="I1605" s="11">
        <v>13526400</v>
      </c>
      <c r="J1605" s="11">
        <v>12194960</v>
      </c>
      <c r="K1605" s="12">
        <v>13526400</v>
      </c>
      <c r="L1605" s="12">
        <v>12194960</v>
      </c>
      <c r="M1605" s="12">
        <f t="shared" si="57"/>
        <v>10821120</v>
      </c>
      <c r="N1605" s="12">
        <f t="shared" si="57"/>
        <v>9755968</v>
      </c>
      <c r="O1605" s="93">
        <v>17584320</v>
      </c>
      <c r="P1605" s="32">
        <f t="shared" si="58"/>
        <v>0.3</v>
      </c>
      <c r="S1605" s="32"/>
      <c r="U1605" s="3"/>
      <c r="V1605" s="3"/>
      <c r="W1605" s="3"/>
      <c r="X1605" s="3"/>
    </row>
    <row r="1606" spans="1:24" s="2" customFormat="1" ht="24" hidden="1" customHeight="1" x14ac:dyDescent="0.2">
      <c r="A1606" s="13">
        <v>1568</v>
      </c>
      <c r="B1606" s="14" t="s">
        <v>1529</v>
      </c>
      <c r="C1606" s="14" t="s">
        <v>1835</v>
      </c>
      <c r="D1606" s="14" t="s">
        <v>1862</v>
      </c>
      <c r="E1606" s="15">
        <v>731920850060011</v>
      </c>
      <c r="F1606" s="13">
        <v>20</v>
      </c>
      <c r="G1606" s="13">
        <v>46</v>
      </c>
      <c r="H1606" s="13">
        <v>66</v>
      </c>
      <c r="I1606" s="11">
        <v>13628800</v>
      </c>
      <c r="J1606" s="11">
        <v>12280853.333333334</v>
      </c>
      <c r="K1606" s="11">
        <v>13628800</v>
      </c>
      <c r="L1606" s="11">
        <v>12280853.333333334</v>
      </c>
      <c r="M1606" s="11">
        <f t="shared" si="57"/>
        <v>10903040</v>
      </c>
      <c r="N1606" s="11">
        <f t="shared" si="57"/>
        <v>9824682.6666666679</v>
      </c>
      <c r="O1606" s="93">
        <v>17717440</v>
      </c>
      <c r="P1606" s="32">
        <f t="shared" si="58"/>
        <v>0.3</v>
      </c>
      <c r="S1606" s="32"/>
      <c r="U1606" s="3"/>
      <c r="V1606" s="3"/>
      <c r="W1606" s="3"/>
      <c r="X1606" s="3"/>
    </row>
    <row r="1607" spans="1:24" s="2" customFormat="1" ht="24" hidden="1" customHeight="1" x14ac:dyDescent="0.2">
      <c r="A1607" s="8">
        <v>1569</v>
      </c>
      <c r="B1607" s="9" t="s">
        <v>1529</v>
      </c>
      <c r="C1607" s="9" t="s">
        <v>1863</v>
      </c>
      <c r="D1607" s="9" t="s">
        <v>1864</v>
      </c>
      <c r="E1607" s="10">
        <v>343530870010001</v>
      </c>
      <c r="F1607" s="8">
        <v>54</v>
      </c>
      <c r="G1607" s="8">
        <v>82</v>
      </c>
      <c r="H1607" s="8">
        <v>136</v>
      </c>
      <c r="I1607" s="11">
        <v>34254106.666666664</v>
      </c>
      <c r="J1607" s="11">
        <v>31220533.333333332</v>
      </c>
      <c r="K1607" s="12">
        <v>34254106.666666664</v>
      </c>
      <c r="L1607" s="12">
        <v>31220533.333333332</v>
      </c>
      <c r="M1607" s="12">
        <f t="shared" si="57"/>
        <v>27403285.333333332</v>
      </c>
      <c r="N1607" s="12">
        <f t="shared" si="57"/>
        <v>24976426.666666668</v>
      </c>
      <c r="O1607" s="93">
        <v>41104928</v>
      </c>
      <c r="P1607" s="32">
        <f t="shared" si="58"/>
        <v>0.20000000000000009</v>
      </c>
      <c r="S1607" s="32"/>
      <c r="U1607" s="3"/>
      <c r="V1607" s="3"/>
      <c r="W1607" s="3"/>
      <c r="X1607" s="3"/>
    </row>
    <row r="1608" spans="1:24" s="2" customFormat="1" ht="24" hidden="1" customHeight="1" x14ac:dyDescent="0.2">
      <c r="A1608" s="13">
        <v>1570</v>
      </c>
      <c r="B1608" s="14" t="s">
        <v>1529</v>
      </c>
      <c r="C1608" s="14" t="s">
        <v>1863</v>
      </c>
      <c r="D1608" s="14" t="s">
        <v>1865</v>
      </c>
      <c r="E1608" s="15">
        <v>343530870100001</v>
      </c>
      <c r="F1608" s="13">
        <v>131</v>
      </c>
      <c r="G1608" s="13">
        <v>324</v>
      </c>
      <c r="H1608" s="13">
        <v>455</v>
      </c>
      <c r="I1608" s="11">
        <v>109984186.66666667</v>
      </c>
      <c r="J1608" s="11">
        <v>99087040</v>
      </c>
      <c r="K1608" s="11">
        <v>109984186.66666667</v>
      </c>
      <c r="L1608" s="11">
        <v>99087040</v>
      </c>
      <c r="M1608" s="11">
        <f t="shared" si="57"/>
        <v>87987349.333333343</v>
      </c>
      <c r="N1608" s="11">
        <f t="shared" si="57"/>
        <v>79269632</v>
      </c>
      <c r="O1608" s="93">
        <v>131981024</v>
      </c>
      <c r="P1608" s="32">
        <f t="shared" si="58"/>
        <v>0.19999999999999996</v>
      </c>
      <c r="S1608" s="32"/>
      <c r="U1608" s="3"/>
      <c r="V1608" s="3"/>
      <c r="W1608" s="3"/>
      <c r="X1608" s="3"/>
    </row>
    <row r="1609" spans="1:24" s="2" customFormat="1" ht="24" hidden="1" customHeight="1" x14ac:dyDescent="0.2">
      <c r="A1609" s="8">
        <v>1571</v>
      </c>
      <c r="B1609" s="9" t="s">
        <v>1529</v>
      </c>
      <c r="C1609" s="9" t="s">
        <v>1863</v>
      </c>
      <c r="D1609" s="9" t="s">
        <v>1866</v>
      </c>
      <c r="E1609" s="10">
        <v>343530870110001</v>
      </c>
      <c r="F1609" s="8">
        <v>47</v>
      </c>
      <c r="G1609" s="8">
        <v>67</v>
      </c>
      <c r="H1609" s="8">
        <v>114</v>
      </c>
      <c r="I1609" s="11">
        <v>29594320</v>
      </c>
      <c r="J1609" s="11">
        <v>26753173.333333332</v>
      </c>
      <c r="K1609" s="12">
        <v>29594320</v>
      </c>
      <c r="L1609" s="12">
        <v>26753173.333333332</v>
      </c>
      <c r="M1609" s="12">
        <f t="shared" si="57"/>
        <v>23675456</v>
      </c>
      <c r="N1609" s="12">
        <f t="shared" si="57"/>
        <v>21402538.666666668</v>
      </c>
      <c r="O1609" s="93">
        <v>35513184</v>
      </c>
      <c r="P1609" s="32">
        <f t="shared" si="58"/>
        <v>0.2</v>
      </c>
      <c r="S1609" s="32"/>
      <c r="U1609" s="3"/>
      <c r="V1609" s="3"/>
      <c r="W1609" s="3"/>
      <c r="X1609" s="3"/>
    </row>
    <row r="1610" spans="1:24" s="2" customFormat="1" ht="24" hidden="1" customHeight="1" x14ac:dyDescent="0.2">
      <c r="A1610" s="13">
        <v>1572</v>
      </c>
      <c r="B1610" s="14" t="s">
        <v>1529</v>
      </c>
      <c r="C1610" s="14" t="s">
        <v>1863</v>
      </c>
      <c r="D1610" s="14" t="s">
        <v>1867</v>
      </c>
      <c r="E1610" s="15">
        <v>352130870080011</v>
      </c>
      <c r="F1610" s="13">
        <v>28</v>
      </c>
      <c r="G1610" s="13">
        <v>73</v>
      </c>
      <c r="H1610" s="13">
        <v>101</v>
      </c>
      <c r="I1610" s="11">
        <v>25365053.333333332</v>
      </c>
      <c r="J1610" s="11">
        <v>22806400</v>
      </c>
      <c r="K1610" s="11">
        <v>25365053.333333332</v>
      </c>
      <c r="L1610" s="11">
        <v>22806400</v>
      </c>
      <c r="M1610" s="11">
        <f t="shared" si="57"/>
        <v>20292042.666666668</v>
      </c>
      <c r="N1610" s="11">
        <f t="shared" si="57"/>
        <v>18245120</v>
      </c>
      <c r="O1610" s="93">
        <v>30438064</v>
      </c>
      <c r="P1610" s="32">
        <f t="shared" si="58"/>
        <v>0.20000000000000007</v>
      </c>
      <c r="S1610" s="32"/>
      <c r="U1610" s="3"/>
      <c r="V1610" s="3"/>
      <c r="W1610" s="3"/>
      <c r="X1610" s="3"/>
    </row>
    <row r="1611" spans="1:24" s="2" customFormat="1" ht="24" hidden="1" customHeight="1" x14ac:dyDescent="0.2">
      <c r="A1611" s="8">
        <v>1573</v>
      </c>
      <c r="B1611" s="9" t="s">
        <v>1529</v>
      </c>
      <c r="C1611" s="9" t="s">
        <v>1863</v>
      </c>
      <c r="D1611" s="9" t="s">
        <v>1868</v>
      </c>
      <c r="E1611" s="10">
        <v>352130870010001</v>
      </c>
      <c r="F1611" s="8">
        <v>74</v>
      </c>
      <c r="G1611" s="8">
        <v>96</v>
      </c>
      <c r="H1611" s="8">
        <v>170</v>
      </c>
      <c r="I1611" s="11">
        <v>48317860</v>
      </c>
      <c r="J1611" s="11">
        <v>42502560</v>
      </c>
      <c r="K1611" s="12">
        <v>48317860</v>
      </c>
      <c r="L1611" s="12">
        <v>42502560</v>
      </c>
      <c r="M1611" s="12">
        <f t="shared" si="57"/>
        <v>38654288</v>
      </c>
      <c r="N1611" s="12">
        <f t="shared" si="57"/>
        <v>34002048</v>
      </c>
      <c r="O1611" s="93">
        <v>57981432</v>
      </c>
      <c r="P1611" s="32">
        <f t="shared" si="58"/>
        <v>0.2</v>
      </c>
      <c r="S1611" s="32"/>
      <c r="U1611" s="3"/>
      <c r="V1611" s="3"/>
      <c r="W1611" s="3"/>
      <c r="X1611" s="3"/>
    </row>
    <row r="1612" spans="1:24" s="2" customFormat="1" ht="24" hidden="1" customHeight="1" x14ac:dyDescent="0.2">
      <c r="A1612" s="13">
        <v>1574</v>
      </c>
      <c r="B1612" s="14" t="s">
        <v>1529</v>
      </c>
      <c r="C1612" s="14" t="s">
        <v>1863</v>
      </c>
      <c r="D1612" s="14" t="s">
        <v>1869</v>
      </c>
      <c r="E1612" s="15">
        <v>352130870020001</v>
      </c>
      <c r="F1612" s="13">
        <v>90</v>
      </c>
      <c r="G1612" s="13">
        <v>290</v>
      </c>
      <c r="H1612" s="13">
        <v>380</v>
      </c>
      <c r="I1612" s="11">
        <v>106868160</v>
      </c>
      <c r="J1612" s="11">
        <v>92977920</v>
      </c>
      <c r="K1612" s="11">
        <v>106868160</v>
      </c>
      <c r="L1612" s="11">
        <v>92977920</v>
      </c>
      <c r="M1612" s="11">
        <f t="shared" si="57"/>
        <v>85494528</v>
      </c>
      <c r="N1612" s="11">
        <f t="shared" si="57"/>
        <v>74382336</v>
      </c>
      <c r="O1612" s="93">
        <v>128241792</v>
      </c>
      <c r="P1612" s="32">
        <f t="shared" si="58"/>
        <v>0.2</v>
      </c>
      <c r="S1612" s="32"/>
      <c r="U1612" s="3"/>
      <c r="V1612" s="3"/>
      <c r="W1612" s="3"/>
      <c r="X1612" s="3"/>
    </row>
    <row r="1613" spans="1:24" s="2" customFormat="1" ht="24" hidden="1" customHeight="1" x14ac:dyDescent="0.2">
      <c r="A1613" s="8">
        <v>1575</v>
      </c>
      <c r="B1613" s="9" t="s">
        <v>1529</v>
      </c>
      <c r="C1613" s="9" t="s">
        <v>1863</v>
      </c>
      <c r="D1613" s="9" t="s">
        <v>1870</v>
      </c>
      <c r="E1613" s="10">
        <v>352130870050001</v>
      </c>
      <c r="F1613" s="8">
        <v>129</v>
      </c>
      <c r="G1613" s="8">
        <v>115</v>
      </c>
      <c r="H1613" s="8">
        <v>244</v>
      </c>
      <c r="I1613" s="11">
        <v>69372200</v>
      </c>
      <c r="J1613" s="11">
        <v>60534960</v>
      </c>
      <c r="K1613" s="12">
        <v>69372200</v>
      </c>
      <c r="L1613" s="12">
        <v>60534960</v>
      </c>
      <c r="M1613" s="12">
        <f t="shared" si="57"/>
        <v>55497760</v>
      </c>
      <c r="N1613" s="12">
        <f t="shared" si="57"/>
        <v>48427968</v>
      </c>
      <c r="O1613" s="93">
        <v>83246640</v>
      </c>
      <c r="P1613" s="32">
        <f t="shared" si="58"/>
        <v>0.2</v>
      </c>
      <c r="S1613" s="32"/>
      <c r="U1613" s="3"/>
      <c r="V1613" s="3"/>
      <c r="W1613" s="3"/>
      <c r="X1613" s="3"/>
    </row>
    <row r="1614" spans="1:24" s="2" customFormat="1" ht="24" hidden="1" customHeight="1" x14ac:dyDescent="0.2">
      <c r="A1614" s="13">
        <v>1576</v>
      </c>
      <c r="B1614" s="14" t="s">
        <v>1529</v>
      </c>
      <c r="C1614" s="14" t="s">
        <v>1863</v>
      </c>
      <c r="D1614" s="14" t="s">
        <v>1871</v>
      </c>
      <c r="E1614" s="15">
        <v>343530870030001</v>
      </c>
      <c r="F1614" s="13">
        <v>39</v>
      </c>
      <c r="G1614" s="13">
        <v>83</v>
      </c>
      <c r="H1614" s="13">
        <v>122</v>
      </c>
      <c r="I1614" s="11">
        <v>34207100</v>
      </c>
      <c r="J1614" s="11">
        <v>29878560</v>
      </c>
      <c r="K1614" s="11">
        <v>34207100</v>
      </c>
      <c r="L1614" s="11">
        <v>29878560</v>
      </c>
      <c r="M1614" s="11">
        <f t="shared" si="57"/>
        <v>27365680</v>
      </c>
      <c r="N1614" s="11">
        <f t="shared" si="57"/>
        <v>23902848</v>
      </c>
      <c r="O1614" s="93">
        <v>41048520</v>
      </c>
      <c r="P1614" s="32">
        <f t="shared" si="58"/>
        <v>0.2</v>
      </c>
      <c r="S1614" s="32"/>
      <c r="U1614" s="3"/>
      <c r="V1614" s="3"/>
      <c r="W1614" s="3"/>
      <c r="X1614" s="3"/>
    </row>
    <row r="1615" spans="1:24" s="2" customFormat="1" ht="24" hidden="1" customHeight="1" x14ac:dyDescent="0.2">
      <c r="A1615" s="8">
        <v>1577</v>
      </c>
      <c r="B1615" s="9" t="s">
        <v>1529</v>
      </c>
      <c r="C1615" s="9" t="s">
        <v>1863</v>
      </c>
      <c r="D1615" s="9" t="s">
        <v>1872</v>
      </c>
      <c r="E1615" s="10">
        <v>352130870040001</v>
      </c>
      <c r="F1615" s="8">
        <v>74</v>
      </c>
      <c r="G1615" s="8">
        <v>74</v>
      </c>
      <c r="H1615" s="8">
        <v>148</v>
      </c>
      <c r="I1615" s="11">
        <v>40128380</v>
      </c>
      <c r="J1615" s="11">
        <v>35148960</v>
      </c>
      <c r="K1615" s="12">
        <v>40128380</v>
      </c>
      <c r="L1615" s="12">
        <v>35148960</v>
      </c>
      <c r="M1615" s="12">
        <f t="shared" si="57"/>
        <v>32102704</v>
      </c>
      <c r="N1615" s="12">
        <f t="shared" si="57"/>
        <v>28119168</v>
      </c>
      <c r="O1615" s="93">
        <v>48154056</v>
      </c>
      <c r="P1615" s="32">
        <f t="shared" si="58"/>
        <v>0.2</v>
      </c>
      <c r="S1615" s="32"/>
      <c r="U1615" s="3"/>
      <c r="V1615" s="3"/>
      <c r="W1615" s="3"/>
      <c r="X1615" s="3"/>
    </row>
    <row r="1616" spans="1:24" s="2" customFormat="1" ht="24" hidden="1" customHeight="1" x14ac:dyDescent="0.2">
      <c r="A1616" s="13">
        <v>1578</v>
      </c>
      <c r="B1616" s="14" t="s">
        <v>1529</v>
      </c>
      <c r="C1616" s="14" t="s">
        <v>1863</v>
      </c>
      <c r="D1616" s="14" t="s">
        <v>1873</v>
      </c>
      <c r="E1616" s="15">
        <v>352130870030001</v>
      </c>
      <c r="F1616" s="13">
        <v>92</v>
      </c>
      <c r="G1616" s="13">
        <v>100</v>
      </c>
      <c r="H1616" s="13">
        <v>192</v>
      </c>
      <c r="I1616" s="11">
        <v>53291420</v>
      </c>
      <c r="J1616" s="11">
        <v>46805280</v>
      </c>
      <c r="K1616" s="11">
        <v>53291420</v>
      </c>
      <c r="L1616" s="11">
        <v>46805280</v>
      </c>
      <c r="M1616" s="11">
        <f t="shared" si="57"/>
        <v>42633136</v>
      </c>
      <c r="N1616" s="11">
        <f t="shared" si="57"/>
        <v>37444224</v>
      </c>
      <c r="O1616" s="93">
        <v>63949704</v>
      </c>
      <c r="P1616" s="32">
        <f t="shared" si="58"/>
        <v>0.2</v>
      </c>
      <c r="S1616" s="32"/>
      <c r="U1616" s="3"/>
      <c r="V1616" s="3"/>
      <c r="W1616" s="3"/>
      <c r="X1616" s="3"/>
    </row>
    <row r="1617" spans="1:24" s="2" customFormat="1" ht="24" hidden="1" customHeight="1" x14ac:dyDescent="0.2">
      <c r="A1617" s="8">
        <v>1579</v>
      </c>
      <c r="B1617" s="9" t="s">
        <v>1529</v>
      </c>
      <c r="C1617" s="9" t="s">
        <v>1863</v>
      </c>
      <c r="D1617" s="9" t="s">
        <v>1874</v>
      </c>
      <c r="E1617" s="10">
        <v>343230870010001</v>
      </c>
      <c r="F1617" s="8">
        <v>48</v>
      </c>
      <c r="G1617" s="8">
        <v>96</v>
      </c>
      <c r="H1617" s="8">
        <v>144</v>
      </c>
      <c r="I1617" s="11">
        <v>39775580</v>
      </c>
      <c r="J1617" s="11">
        <v>34819680</v>
      </c>
      <c r="K1617" s="12">
        <v>39775580</v>
      </c>
      <c r="L1617" s="12">
        <v>34819680</v>
      </c>
      <c r="M1617" s="12">
        <f t="shared" si="57"/>
        <v>31820464</v>
      </c>
      <c r="N1617" s="12">
        <f t="shared" si="57"/>
        <v>27855744</v>
      </c>
      <c r="O1617" s="93">
        <v>47730696</v>
      </c>
      <c r="P1617" s="32">
        <f t="shared" si="58"/>
        <v>0.2</v>
      </c>
      <c r="S1617" s="32"/>
      <c r="U1617" s="3"/>
      <c r="V1617" s="3"/>
      <c r="W1617" s="3"/>
      <c r="X1617" s="3"/>
    </row>
    <row r="1618" spans="1:24" s="2" customFormat="1" ht="24" hidden="1" customHeight="1" x14ac:dyDescent="0.2">
      <c r="A1618" s="13">
        <v>1580</v>
      </c>
      <c r="B1618" s="14" t="s">
        <v>1529</v>
      </c>
      <c r="C1618" s="14" t="s">
        <v>1863</v>
      </c>
      <c r="D1618" s="14" t="s">
        <v>1875</v>
      </c>
      <c r="E1618" s="15">
        <v>343230870020001</v>
      </c>
      <c r="F1618" s="13">
        <v>45</v>
      </c>
      <c r="G1618" s="13">
        <v>145</v>
      </c>
      <c r="H1618" s="13">
        <v>190</v>
      </c>
      <c r="I1618" s="11">
        <v>53343360</v>
      </c>
      <c r="J1618" s="11">
        <v>46887120</v>
      </c>
      <c r="K1618" s="11">
        <v>53343360</v>
      </c>
      <c r="L1618" s="11">
        <v>46887120</v>
      </c>
      <c r="M1618" s="11">
        <f t="shared" si="57"/>
        <v>42674688</v>
      </c>
      <c r="N1618" s="11">
        <f t="shared" si="57"/>
        <v>37509696</v>
      </c>
      <c r="O1618" s="93">
        <v>64012032</v>
      </c>
      <c r="P1618" s="32">
        <f t="shared" si="58"/>
        <v>0.2</v>
      </c>
      <c r="S1618" s="32"/>
      <c r="U1618" s="3"/>
      <c r="V1618" s="3"/>
      <c r="W1618" s="3"/>
      <c r="X1618" s="3"/>
    </row>
    <row r="1619" spans="1:24" s="2" customFormat="1" ht="24" hidden="1" customHeight="1" x14ac:dyDescent="0.2">
      <c r="A1619" s="8">
        <v>1581</v>
      </c>
      <c r="B1619" s="9" t="s">
        <v>1529</v>
      </c>
      <c r="C1619" s="9" t="s">
        <v>1863</v>
      </c>
      <c r="D1619" s="9" t="s">
        <v>1876</v>
      </c>
      <c r="E1619" s="10">
        <v>343530870050002</v>
      </c>
      <c r="F1619" s="8">
        <v>55</v>
      </c>
      <c r="G1619" s="8">
        <v>75</v>
      </c>
      <c r="H1619" s="8">
        <v>130</v>
      </c>
      <c r="I1619" s="11">
        <v>31925693.333333332</v>
      </c>
      <c r="J1619" s="11">
        <v>28877280</v>
      </c>
      <c r="K1619" s="12">
        <v>31925693.333333332</v>
      </c>
      <c r="L1619" s="12">
        <v>28877280</v>
      </c>
      <c r="M1619" s="12">
        <f t="shared" si="57"/>
        <v>25540554.666666668</v>
      </c>
      <c r="N1619" s="12">
        <f t="shared" si="57"/>
        <v>23101824</v>
      </c>
      <c r="O1619" s="93">
        <v>38310832</v>
      </c>
      <c r="P1619" s="32">
        <f t="shared" si="58"/>
        <v>0.20000000000000004</v>
      </c>
      <c r="S1619" s="32"/>
      <c r="U1619" s="3"/>
      <c r="V1619" s="3"/>
      <c r="W1619" s="3"/>
      <c r="X1619" s="3"/>
    </row>
    <row r="1620" spans="1:24" s="2" customFormat="1" ht="24" hidden="1" customHeight="1" x14ac:dyDescent="0.2">
      <c r="A1620" s="13">
        <v>1582</v>
      </c>
      <c r="B1620" s="14" t="s">
        <v>1529</v>
      </c>
      <c r="C1620" s="14" t="s">
        <v>1863</v>
      </c>
      <c r="D1620" s="14" t="s">
        <v>1877</v>
      </c>
      <c r="E1620" s="15">
        <v>352130870080021</v>
      </c>
      <c r="F1620" s="13">
        <v>20</v>
      </c>
      <c r="G1620" s="13">
        <v>30</v>
      </c>
      <c r="H1620" s="13">
        <v>50</v>
      </c>
      <c r="I1620" s="11">
        <v>14453080</v>
      </c>
      <c r="J1620" s="11">
        <v>12612240</v>
      </c>
      <c r="K1620" s="11">
        <v>14453080</v>
      </c>
      <c r="L1620" s="11">
        <v>12612240</v>
      </c>
      <c r="M1620" s="11">
        <f t="shared" si="57"/>
        <v>11562464</v>
      </c>
      <c r="N1620" s="11">
        <f t="shared" si="57"/>
        <v>10089792</v>
      </c>
      <c r="O1620" s="93">
        <v>17343696</v>
      </c>
      <c r="P1620" s="32">
        <f t="shared" si="58"/>
        <v>0.2</v>
      </c>
      <c r="S1620" s="32"/>
      <c r="U1620" s="3"/>
      <c r="V1620" s="3"/>
      <c r="W1620" s="3"/>
      <c r="X1620" s="3"/>
    </row>
    <row r="1621" spans="1:24" s="2" customFormat="1" ht="24" hidden="1" customHeight="1" x14ac:dyDescent="0.2">
      <c r="A1621" s="8">
        <v>1583</v>
      </c>
      <c r="B1621" s="9" t="s">
        <v>1529</v>
      </c>
      <c r="C1621" s="9" t="s">
        <v>1863</v>
      </c>
      <c r="D1621" s="9" t="s">
        <v>1878</v>
      </c>
      <c r="E1621" s="10">
        <v>343530870090001</v>
      </c>
      <c r="F1621" s="8">
        <v>152</v>
      </c>
      <c r="G1621" s="8">
        <v>288</v>
      </c>
      <c r="H1621" s="8">
        <v>440</v>
      </c>
      <c r="I1621" s="11">
        <v>123190460</v>
      </c>
      <c r="J1621" s="11">
        <v>107335920</v>
      </c>
      <c r="K1621" s="12">
        <v>123190460</v>
      </c>
      <c r="L1621" s="12">
        <v>107335920</v>
      </c>
      <c r="M1621" s="12">
        <f t="shared" si="57"/>
        <v>98552368</v>
      </c>
      <c r="N1621" s="12">
        <f t="shared" si="57"/>
        <v>85868736</v>
      </c>
      <c r="O1621" s="93">
        <v>147828552</v>
      </c>
      <c r="P1621" s="32">
        <f t="shared" si="58"/>
        <v>0.2</v>
      </c>
      <c r="S1621" s="32"/>
      <c r="U1621" s="3"/>
      <c r="V1621" s="3"/>
      <c r="W1621" s="3"/>
      <c r="X1621" s="3"/>
    </row>
    <row r="1622" spans="1:24" s="2" customFormat="1" ht="24" hidden="1" customHeight="1" x14ac:dyDescent="0.2">
      <c r="A1622" s="13">
        <v>1584</v>
      </c>
      <c r="B1622" s="14" t="s">
        <v>1529</v>
      </c>
      <c r="C1622" s="14" t="s">
        <v>1863</v>
      </c>
      <c r="D1622" s="14" t="s">
        <v>1879</v>
      </c>
      <c r="E1622" s="15">
        <v>514220870010001</v>
      </c>
      <c r="F1622" s="13">
        <v>43</v>
      </c>
      <c r="G1622" s="13">
        <v>52</v>
      </c>
      <c r="H1622" s="13">
        <v>95</v>
      </c>
      <c r="I1622" s="11">
        <v>23161013.333333332</v>
      </c>
      <c r="J1622" s="11">
        <v>21184773.333333332</v>
      </c>
      <c r="K1622" s="11">
        <v>23161013.333333332</v>
      </c>
      <c r="L1622" s="11">
        <v>21184773.333333332</v>
      </c>
      <c r="M1622" s="11">
        <f t="shared" si="57"/>
        <v>18528810.666666668</v>
      </c>
      <c r="N1622" s="11">
        <f t="shared" si="57"/>
        <v>16947818.666666668</v>
      </c>
      <c r="O1622" s="93">
        <v>27793216</v>
      </c>
      <c r="P1622" s="32">
        <f t="shared" si="58"/>
        <v>0.20000000000000007</v>
      </c>
      <c r="S1622" s="32"/>
      <c r="U1622" s="3"/>
      <c r="V1622" s="3"/>
      <c r="W1622" s="3"/>
      <c r="X1622" s="3"/>
    </row>
    <row r="1623" spans="1:24" s="2" customFormat="1" ht="24" hidden="1" customHeight="1" x14ac:dyDescent="0.2">
      <c r="A1623" s="8">
        <v>1585</v>
      </c>
      <c r="B1623" s="9" t="s">
        <v>1529</v>
      </c>
      <c r="C1623" s="9" t="s">
        <v>1863</v>
      </c>
      <c r="D1623" s="9" t="s">
        <v>1880</v>
      </c>
      <c r="E1623" s="10">
        <v>343530870150001</v>
      </c>
      <c r="F1623" s="8">
        <v>64</v>
      </c>
      <c r="G1623" s="8">
        <v>96</v>
      </c>
      <c r="H1623" s="8">
        <v>160</v>
      </c>
      <c r="I1623" s="11">
        <v>39012413.333333336</v>
      </c>
      <c r="J1623" s="11">
        <v>35074080</v>
      </c>
      <c r="K1623" s="12">
        <v>39012413.333333336</v>
      </c>
      <c r="L1623" s="12">
        <v>35074080</v>
      </c>
      <c r="M1623" s="12">
        <f t="shared" si="57"/>
        <v>31209930.666666672</v>
      </c>
      <c r="N1623" s="12">
        <f t="shared" si="57"/>
        <v>28059264</v>
      </c>
      <c r="O1623" s="93">
        <v>46814896</v>
      </c>
      <c r="P1623" s="32">
        <f t="shared" si="58"/>
        <v>0.19999999999999993</v>
      </c>
      <c r="S1623" s="32"/>
      <c r="U1623" s="3"/>
      <c r="V1623" s="3"/>
      <c r="W1623" s="3"/>
      <c r="X1623" s="3"/>
    </row>
    <row r="1624" spans="1:24" s="2" customFormat="1" ht="24" hidden="1" customHeight="1" x14ac:dyDescent="0.2">
      <c r="A1624" s="13">
        <v>1586</v>
      </c>
      <c r="B1624" s="14" t="s">
        <v>1529</v>
      </c>
      <c r="C1624" s="14" t="s">
        <v>1863</v>
      </c>
      <c r="D1624" s="14" t="s">
        <v>1881</v>
      </c>
      <c r="E1624" s="15">
        <v>343530870140001</v>
      </c>
      <c r="F1624" s="13">
        <v>64</v>
      </c>
      <c r="G1624" s="13">
        <v>105</v>
      </c>
      <c r="H1624" s="13">
        <v>169</v>
      </c>
      <c r="I1624" s="11">
        <v>48281760</v>
      </c>
      <c r="J1624" s="11">
        <v>42118080</v>
      </c>
      <c r="K1624" s="11">
        <v>48281760</v>
      </c>
      <c r="L1624" s="11">
        <v>42118080</v>
      </c>
      <c r="M1624" s="11">
        <f t="shared" si="57"/>
        <v>38625408</v>
      </c>
      <c r="N1624" s="11">
        <f t="shared" si="57"/>
        <v>33694464</v>
      </c>
      <c r="O1624" s="93">
        <v>57938112</v>
      </c>
      <c r="P1624" s="32">
        <f t="shared" si="58"/>
        <v>0.2</v>
      </c>
      <c r="S1624" s="32"/>
      <c r="U1624" s="3"/>
      <c r="V1624" s="3"/>
      <c r="W1624" s="3"/>
      <c r="X1624" s="3"/>
    </row>
    <row r="1625" spans="1:24" s="2" customFormat="1" ht="24" hidden="1" customHeight="1" x14ac:dyDescent="0.2">
      <c r="A1625" s="8">
        <v>1587</v>
      </c>
      <c r="B1625" s="9" t="s">
        <v>1529</v>
      </c>
      <c r="C1625" s="9" t="s">
        <v>1863</v>
      </c>
      <c r="D1625" s="9" t="s">
        <v>1882</v>
      </c>
      <c r="E1625" s="10">
        <v>235440870010001</v>
      </c>
      <c r="F1625" s="8">
        <v>65</v>
      </c>
      <c r="G1625" s="8">
        <v>145</v>
      </c>
      <c r="H1625" s="8">
        <v>210</v>
      </c>
      <c r="I1625" s="11">
        <v>59251226.666666664</v>
      </c>
      <c r="J1625" s="11">
        <v>53468613.333333336</v>
      </c>
      <c r="K1625" s="12">
        <f>I1625+(I1625*0.05)</f>
        <v>62213788</v>
      </c>
      <c r="L1625" s="12">
        <f>J1625+(J1625*0.05)</f>
        <v>56142044</v>
      </c>
      <c r="M1625" s="12">
        <f t="shared" si="57"/>
        <v>49771030.400000006</v>
      </c>
      <c r="N1625" s="12">
        <f t="shared" si="57"/>
        <v>44913635.200000003</v>
      </c>
      <c r="O1625" s="93">
        <v>74656545.599999994</v>
      </c>
      <c r="P1625" s="32">
        <f t="shared" si="58"/>
        <v>0.1999999999999999</v>
      </c>
      <c r="S1625" s="32"/>
      <c r="U1625" s="3"/>
      <c r="V1625" s="3"/>
      <c r="W1625" s="3"/>
      <c r="X1625" s="3"/>
    </row>
    <row r="1626" spans="1:24" s="2" customFormat="1" ht="24" hidden="1" customHeight="1" x14ac:dyDescent="0.2">
      <c r="A1626" s="13">
        <v>1588</v>
      </c>
      <c r="B1626" s="14" t="s">
        <v>1529</v>
      </c>
      <c r="C1626" s="14" t="s">
        <v>1863</v>
      </c>
      <c r="D1626" s="14" t="s">
        <v>1883</v>
      </c>
      <c r="E1626" s="15">
        <v>352130870060001</v>
      </c>
      <c r="F1626" s="13">
        <v>95</v>
      </c>
      <c r="G1626" s="13">
        <v>109</v>
      </c>
      <c r="H1626" s="13">
        <v>204</v>
      </c>
      <c r="I1626" s="11">
        <v>59058620</v>
      </c>
      <c r="J1626" s="11">
        <v>51315600</v>
      </c>
      <c r="K1626" s="11">
        <v>59058620</v>
      </c>
      <c r="L1626" s="11">
        <v>51315600</v>
      </c>
      <c r="M1626" s="11">
        <f t="shared" si="57"/>
        <v>47246896</v>
      </c>
      <c r="N1626" s="11">
        <f t="shared" si="57"/>
        <v>41052480</v>
      </c>
      <c r="O1626" s="93">
        <v>70870344</v>
      </c>
      <c r="P1626" s="32">
        <f t="shared" si="58"/>
        <v>0.2</v>
      </c>
      <c r="S1626" s="32"/>
      <c r="U1626" s="3"/>
      <c r="V1626" s="3"/>
      <c r="W1626" s="3"/>
      <c r="X1626" s="3"/>
    </row>
    <row r="1627" spans="1:24" s="2" customFormat="1" ht="24" hidden="1" customHeight="1" x14ac:dyDescent="0.2">
      <c r="A1627" s="8">
        <v>1589</v>
      </c>
      <c r="B1627" s="9" t="s">
        <v>1529</v>
      </c>
      <c r="C1627" s="9" t="s">
        <v>1863</v>
      </c>
      <c r="D1627" s="9" t="s">
        <v>1884</v>
      </c>
      <c r="E1627" s="10">
        <v>343530870040001</v>
      </c>
      <c r="F1627" s="8">
        <v>82</v>
      </c>
      <c r="G1627" s="8">
        <v>272</v>
      </c>
      <c r="H1627" s="8">
        <v>354</v>
      </c>
      <c r="I1627" s="11">
        <v>84734533.333333328</v>
      </c>
      <c r="J1627" s="11">
        <v>76780960</v>
      </c>
      <c r="K1627" s="12">
        <v>84734533.333333328</v>
      </c>
      <c r="L1627" s="12">
        <v>76780960</v>
      </c>
      <c r="M1627" s="12">
        <f t="shared" si="57"/>
        <v>67787626.666666672</v>
      </c>
      <c r="N1627" s="12">
        <f t="shared" si="57"/>
        <v>61424768</v>
      </c>
      <c r="O1627" s="93">
        <v>101681440</v>
      </c>
      <c r="P1627" s="32">
        <f t="shared" si="58"/>
        <v>0.20000000000000007</v>
      </c>
      <c r="S1627" s="32"/>
      <c r="U1627" s="3"/>
      <c r="V1627" s="3"/>
      <c r="W1627" s="3"/>
      <c r="X1627" s="3"/>
    </row>
    <row r="1628" spans="1:24" s="2" customFormat="1" ht="24" hidden="1" customHeight="1" x14ac:dyDescent="0.2">
      <c r="A1628" s="13">
        <v>1590</v>
      </c>
      <c r="B1628" s="14" t="s">
        <v>1529</v>
      </c>
      <c r="C1628" s="14" t="s">
        <v>1863</v>
      </c>
      <c r="D1628" s="14" t="s">
        <v>1885</v>
      </c>
      <c r="E1628" s="15">
        <v>731220870010001</v>
      </c>
      <c r="F1628" s="13">
        <v>12</v>
      </c>
      <c r="G1628" s="13">
        <v>60</v>
      </c>
      <c r="H1628" s="13">
        <v>72</v>
      </c>
      <c r="I1628" s="11">
        <v>19857333.333333332</v>
      </c>
      <c r="J1628" s="11">
        <v>18317466.666666668</v>
      </c>
      <c r="K1628" s="11">
        <f>I1628+(I1628*0.05)</f>
        <v>20850200</v>
      </c>
      <c r="L1628" s="11">
        <f>J1628+(J1628*0.05)</f>
        <v>19233340</v>
      </c>
      <c r="M1628" s="11">
        <f t="shared" si="57"/>
        <v>16680160</v>
      </c>
      <c r="N1628" s="11">
        <f t="shared" si="57"/>
        <v>15386672</v>
      </c>
      <c r="O1628" s="93">
        <v>25020240</v>
      </c>
      <c r="P1628" s="32">
        <f t="shared" si="58"/>
        <v>0.2</v>
      </c>
      <c r="S1628" s="32"/>
      <c r="U1628" s="3"/>
      <c r="V1628" s="3"/>
      <c r="W1628" s="3"/>
      <c r="X1628" s="3"/>
    </row>
    <row r="1629" spans="1:24" s="2" customFormat="1" ht="24" hidden="1" customHeight="1" x14ac:dyDescent="0.2">
      <c r="A1629" s="8">
        <v>1591</v>
      </c>
      <c r="B1629" s="9" t="s">
        <v>1529</v>
      </c>
      <c r="C1629" s="9" t="s">
        <v>1863</v>
      </c>
      <c r="D1629" s="9" t="s">
        <v>1886</v>
      </c>
      <c r="E1629" s="10">
        <v>731220870030001</v>
      </c>
      <c r="F1629" s="8">
        <v>12</v>
      </c>
      <c r="G1629" s="8">
        <v>108</v>
      </c>
      <c r="H1629" s="8">
        <v>120</v>
      </c>
      <c r="I1629" s="11">
        <v>28887360</v>
      </c>
      <c r="J1629" s="11">
        <v>24978320</v>
      </c>
      <c r="K1629" s="12">
        <f t="shared" ref="K1629:L1640" si="59">I1629+(I1629*0.05)</f>
        <v>30331728</v>
      </c>
      <c r="L1629" s="12">
        <f t="shared" si="59"/>
        <v>26227236</v>
      </c>
      <c r="M1629" s="12">
        <f t="shared" si="57"/>
        <v>24265382.400000002</v>
      </c>
      <c r="N1629" s="12">
        <f t="shared" si="57"/>
        <v>20981788.800000001</v>
      </c>
      <c r="O1629" s="93">
        <v>36398073.600000001</v>
      </c>
      <c r="P1629" s="32">
        <f t="shared" si="58"/>
        <v>0.20000000000000004</v>
      </c>
      <c r="S1629" s="32"/>
      <c r="U1629" s="3"/>
      <c r="V1629" s="3"/>
      <c r="W1629" s="3"/>
      <c r="X1629" s="3"/>
    </row>
    <row r="1630" spans="1:24" s="2" customFormat="1" ht="24" hidden="1" customHeight="1" x14ac:dyDescent="0.2">
      <c r="A1630" s="13">
        <v>1592</v>
      </c>
      <c r="B1630" s="14" t="s">
        <v>1529</v>
      </c>
      <c r="C1630" s="14" t="s">
        <v>1863</v>
      </c>
      <c r="D1630" s="14" t="s">
        <v>1887</v>
      </c>
      <c r="E1630" s="15">
        <v>731220870050001</v>
      </c>
      <c r="F1630" s="13">
        <v>18</v>
      </c>
      <c r="G1630" s="13">
        <v>100</v>
      </c>
      <c r="H1630" s="13">
        <v>118</v>
      </c>
      <c r="I1630" s="11">
        <v>28352160</v>
      </c>
      <c r="J1630" s="11">
        <v>24567600</v>
      </c>
      <c r="K1630" s="11">
        <f t="shared" si="59"/>
        <v>29769768</v>
      </c>
      <c r="L1630" s="11">
        <f t="shared" si="59"/>
        <v>25795980</v>
      </c>
      <c r="M1630" s="11">
        <f t="shared" si="57"/>
        <v>23815814.400000002</v>
      </c>
      <c r="N1630" s="11">
        <f t="shared" si="57"/>
        <v>20636784</v>
      </c>
      <c r="O1630" s="93">
        <v>35723721.600000001</v>
      </c>
      <c r="P1630" s="32">
        <f t="shared" si="58"/>
        <v>0.20000000000000004</v>
      </c>
      <c r="S1630" s="32"/>
      <c r="U1630" s="3"/>
      <c r="V1630" s="3"/>
      <c r="W1630" s="3"/>
      <c r="X1630" s="3"/>
    </row>
    <row r="1631" spans="1:24" s="2" customFormat="1" ht="24" hidden="1" customHeight="1" x14ac:dyDescent="0.2">
      <c r="A1631" s="8">
        <v>1593</v>
      </c>
      <c r="B1631" s="9" t="s">
        <v>1529</v>
      </c>
      <c r="C1631" s="9" t="s">
        <v>1863</v>
      </c>
      <c r="D1631" s="9" t="s">
        <v>1888</v>
      </c>
      <c r="E1631" s="10">
        <v>731220870180001</v>
      </c>
      <c r="F1631" s="8">
        <v>60</v>
      </c>
      <c r="G1631" s="8">
        <v>110</v>
      </c>
      <c r="H1631" s="8">
        <v>170</v>
      </c>
      <c r="I1631" s="11">
        <v>42195120</v>
      </c>
      <c r="J1631" s="11">
        <v>36392360</v>
      </c>
      <c r="K1631" s="12">
        <f t="shared" si="59"/>
        <v>44304876</v>
      </c>
      <c r="L1631" s="12">
        <f t="shared" si="59"/>
        <v>38211978</v>
      </c>
      <c r="M1631" s="12">
        <f t="shared" si="57"/>
        <v>35443900.800000004</v>
      </c>
      <c r="N1631" s="12">
        <f t="shared" si="57"/>
        <v>30569582.400000002</v>
      </c>
      <c r="O1631" s="93">
        <v>53165851.200000003</v>
      </c>
      <c r="P1631" s="32">
        <f t="shared" si="58"/>
        <v>0.20000000000000007</v>
      </c>
      <c r="S1631" s="32"/>
      <c r="U1631" s="3"/>
      <c r="V1631" s="3"/>
      <c r="W1631" s="3"/>
      <c r="X1631" s="3"/>
    </row>
    <row r="1632" spans="1:24" s="2" customFormat="1" ht="24" hidden="1" customHeight="1" x14ac:dyDescent="0.2">
      <c r="A1632" s="13">
        <v>1594</v>
      </c>
      <c r="B1632" s="14" t="s">
        <v>1529</v>
      </c>
      <c r="C1632" s="14" t="s">
        <v>1863</v>
      </c>
      <c r="D1632" s="14" t="s">
        <v>1889</v>
      </c>
      <c r="E1632" s="15">
        <v>731220870170001</v>
      </c>
      <c r="F1632" s="13">
        <v>53</v>
      </c>
      <c r="G1632" s="13">
        <v>127</v>
      </c>
      <c r="H1632" s="13">
        <v>180</v>
      </c>
      <c r="I1632" s="11">
        <v>44530080</v>
      </c>
      <c r="J1632" s="11">
        <v>38966480</v>
      </c>
      <c r="K1632" s="11">
        <f t="shared" si="59"/>
        <v>46756584</v>
      </c>
      <c r="L1632" s="11">
        <f t="shared" si="59"/>
        <v>40914804</v>
      </c>
      <c r="M1632" s="11">
        <f t="shared" si="57"/>
        <v>37405267.200000003</v>
      </c>
      <c r="N1632" s="11">
        <f t="shared" si="57"/>
        <v>32731843.200000003</v>
      </c>
      <c r="O1632" s="93">
        <v>56107900.799999997</v>
      </c>
      <c r="P1632" s="32">
        <f t="shared" si="58"/>
        <v>0.19999999999999993</v>
      </c>
      <c r="S1632" s="32"/>
      <c r="U1632" s="3"/>
      <c r="V1632" s="3"/>
      <c r="W1632" s="3"/>
      <c r="X1632" s="3"/>
    </row>
    <row r="1633" spans="1:24" s="2" customFormat="1" ht="24" hidden="1" customHeight="1" x14ac:dyDescent="0.2">
      <c r="A1633" s="8">
        <v>1595</v>
      </c>
      <c r="B1633" s="9" t="s">
        <v>1529</v>
      </c>
      <c r="C1633" s="9" t="s">
        <v>1863</v>
      </c>
      <c r="D1633" s="9" t="s">
        <v>1890</v>
      </c>
      <c r="E1633" s="10">
        <v>731220870070001</v>
      </c>
      <c r="F1633" s="8">
        <v>53</v>
      </c>
      <c r="G1633" s="8">
        <v>127</v>
      </c>
      <c r="H1633" s="8">
        <v>180</v>
      </c>
      <c r="I1633" s="11">
        <v>41637120</v>
      </c>
      <c r="J1633" s="11">
        <v>36396080</v>
      </c>
      <c r="K1633" s="12">
        <f t="shared" si="59"/>
        <v>43718976</v>
      </c>
      <c r="L1633" s="12">
        <f t="shared" si="59"/>
        <v>38215884</v>
      </c>
      <c r="M1633" s="12">
        <f t="shared" si="57"/>
        <v>34975180.800000004</v>
      </c>
      <c r="N1633" s="12">
        <f t="shared" si="57"/>
        <v>30572707.200000003</v>
      </c>
      <c r="O1633" s="93">
        <v>52462771.200000003</v>
      </c>
      <c r="P1633" s="32">
        <f t="shared" si="58"/>
        <v>0.20000000000000007</v>
      </c>
      <c r="S1633" s="32"/>
      <c r="U1633" s="3"/>
      <c r="V1633" s="3"/>
      <c r="W1633" s="3"/>
      <c r="X1633" s="3"/>
    </row>
    <row r="1634" spans="1:24" s="2" customFormat="1" ht="24" hidden="1" customHeight="1" x14ac:dyDescent="0.2">
      <c r="A1634" s="13">
        <v>1596</v>
      </c>
      <c r="B1634" s="14" t="s">
        <v>1529</v>
      </c>
      <c r="C1634" s="14" t="s">
        <v>1863</v>
      </c>
      <c r="D1634" s="14" t="s">
        <v>1891</v>
      </c>
      <c r="E1634" s="15">
        <v>731220870120001</v>
      </c>
      <c r="F1634" s="13">
        <v>53</v>
      </c>
      <c r="G1634" s="13">
        <v>127</v>
      </c>
      <c r="H1634" s="13">
        <v>180</v>
      </c>
      <c r="I1634" s="11">
        <v>44530080</v>
      </c>
      <c r="J1634" s="11">
        <v>39087440</v>
      </c>
      <c r="K1634" s="11">
        <f t="shared" si="59"/>
        <v>46756584</v>
      </c>
      <c r="L1634" s="11">
        <f t="shared" si="59"/>
        <v>41041812</v>
      </c>
      <c r="M1634" s="11">
        <f t="shared" si="57"/>
        <v>37405267.200000003</v>
      </c>
      <c r="N1634" s="11">
        <f t="shared" si="57"/>
        <v>32833449.600000001</v>
      </c>
      <c r="O1634" s="93">
        <v>56107900.799999997</v>
      </c>
      <c r="P1634" s="32">
        <f t="shared" si="58"/>
        <v>0.19999999999999993</v>
      </c>
      <c r="S1634" s="32"/>
      <c r="U1634" s="3"/>
      <c r="V1634" s="3"/>
      <c r="W1634" s="3"/>
      <c r="X1634" s="3"/>
    </row>
    <row r="1635" spans="1:24" s="2" customFormat="1" ht="24" hidden="1" customHeight="1" x14ac:dyDescent="0.2">
      <c r="A1635" s="8">
        <v>1597</v>
      </c>
      <c r="B1635" s="9" t="s">
        <v>1529</v>
      </c>
      <c r="C1635" s="9" t="s">
        <v>1863</v>
      </c>
      <c r="D1635" s="9" t="s">
        <v>1892</v>
      </c>
      <c r="E1635" s="10">
        <v>731220870080001</v>
      </c>
      <c r="F1635" s="8">
        <v>53</v>
      </c>
      <c r="G1635" s="8">
        <v>127</v>
      </c>
      <c r="H1635" s="8">
        <v>180</v>
      </c>
      <c r="I1635" s="11">
        <v>37939520</v>
      </c>
      <c r="J1635" s="11">
        <v>34385013.333333336</v>
      </c>
      <c r="K1635" s="12">
        <f t="shared" si="59"/>
        <v>39836496</v>
      </c>
      <c r="L1635" s="12">
        <f t="shared" si="59"/>
        <v>36104264</v>
      </c>
      <c r="M1635" s="12">
        <f t="shared" si="57"/>
        <v>31869196.800000001</v>
      </c>
      <c r="N1635" s="12">
        <f t="shared" si="57"/>
        <v>28883411.200000003</v>
      </c>
      <c r="O1635" s="93">
        <v>47803795.200000003</v>
      </c>
      <c r="P1635" s="32">
        <f t="shared" si="58"/>
        <v>0.20000000000000007</v>
      </c>
      <c r="S1635" s="32"/>
      <c r="U1635" s="3"/>
      <c r="V1635" s="3"/>
      <c r="W1635" s="3"/>
      <c r="X1635" s="3"/>
    </row>
    <row r="1636" spans="1:24" s="2" customFormat="1" ht="24" hidden="1" customHeight="1" x14ac:dyDescent="0.2">
      <c r="A1636" s="13">
        <v>1598</v>
      </c>
      <c r="B1636" s="14" t="s">
        <v>1529</v>
      </c>
      <c r="C1636" s="14" t="s">
        <v>1863</v>
      </c>
      <c r="D1636" s="14" t="s">
        <v>1893</v>
      </c>
      <c r="E1636" s="15">
        <v>731220870140001</v>
      </c>
      <c r="F1636" s="13">
        <v>53</v>
      </c>
      <c r="G1636" s="13">
        <v>127</v>
      </c>
      <c r="H1636" s="13">
        <v>180</v>
      </c>
      <c r="I1636" s="11">
        <v>42846720</v>
      </c>
      <c r="J1636" s="11">
        <v>37041200</v>
      </c>
      <c r="K1636" s="11">
        <f t="shared" si="59"/>
        <v>44989056</v>
      </c>
      <c r="L1636" s="11">
        <f t="shared" si="59"/>
        <v>38893260</v>
      </c>
      <c r="M1636" s="11">
        <f t="shared" si="57"/>
        <v>35991244.800000004</v>
      </c>
      <c r="N1636" s="11">
        <f t="shared" si="57"/>
        <v>31114608</v>
      </c>
      <c r="O1636" s="93">
        <v>53986867.200000003</v>
      </c>
      <c r="P1636" s="32">
        <f t="shared" si="58"/>
        <v>0.20000000000000007</v>
      </c>
      <c r="S1636" s="32"/>
      <c r="U1636" s="3"/>
      <c r="V1636" s="3"/>
      <c r="W1636" s="3"/>
      <c r="X1636" s="3"/>
    </row>
    <row r="1637" spans="1:24" s="2" customFormat="1" ht="24" hidden="1" customHeight="1" x14ac:dyDescent="0.2">
      <c r="A1637" s="8">
        <v>1599</v>
      </c>
      <c r="B1637" s="9" t="s">
        <v>1529</v>
      </c>
      <c r="C1637" s="9" t="s">
        <v>1863</v>
      </c>
      <c r="D1637" s="9" t="s">
        <v>1894</v>
      </c>
      <c r="E1637" s="10">
        <v>731220870060001</v>
      </c>
      <c r="F1637" s="8">
        <v>18</v>
      </c>
      <c r="G1637" s="8">
        <v>100</v>
      </c>
      <c r="H1637" s="8">
        <v>118</v>
      </c>
      <c r="I1637" s="11">
        <v>27859733.333333332</v>
      </c>
      <c r="J1637" s="11">
        <v>25511413.333333332</v>
      </c>
      <c r="K1637" s="12">
        <f t="shared" si="59"/>
        <v>29252720</v>
      </c>
      <c r="L1637" s="12">
        <f t="shared" si="59"/>
        <v>26786984</v>
      </c>
      <c r="M1637" s="12">
        <f t="shared" si="57"/>
        <v>23402176</v>
      </c>
      <c r="N1637" s="12">
        <f t="shared" si="57"/>
        <v>21429587.200000003</v>
      </c>
      <c r="O1637" s="93">
        <v>35103264</v>
      </c>
      <c r="P1637" s="32">
        <f t="shared" si="58"/>
        <v>0.2</v>
      </c>
      <c r="S1637" s="32"/>
      <c r="U1637" s="3"/>
      <c r="V1637" s="3"/>
      <c r="W1637" s="3"/>
      <c r="X1637" s="3"/>
    </row>
    <row r="1638" spans="1:24" s="2" customFormat="1" ht="24" hidden="1" customHeight="1" x14ac:dyDescent="0.2">
      <c r="A1638" s="13">
        <v>1600</v>
      </c>
      <c r="B1638" s="14" t="s">
        <v>1529</v>
      </c>
      <c r="C1638" s="14" t="s">
        <v>1863</v>
      </c>
      <c r="D1638" s="14" t="s">
        <v>1895</v>
      </c>
      <c r="E1638" s="15">
        <v>731220870190001</v>
      </c>
      <c r="F1638" s="13">
        <v>67</v>
      </c>
      <c r="G1638" s="13">
        <v>90</v>
      </c>
      <c r="H1638" s="13">
        <v>157</v>
      </c>
      <c r="I1638" s="11">
        <v>36132480</v>
      </c>
      <c r="J1638" s="11">
        <v>31372080</v>
      </c>
      <c r="K1638" s="11">
        <f t="shared" si="59"/>
        <v>37939104</v>
      </c>
      <c r="L1638" s="11">
        <f t="shared" si="59"/>
        <v>32940684</v>
      </c>
      <c r="M1638" s="11">
        <f t="shared" si="57"/>
        <v>30351283.200000003</v>
      </c>
      <c r="N1638" s="11">
        <f t="shared" si="57"/>
        <v>26352547.200000003</v>
      </c>
      <c r="O1638" s="93">
        <v>45526924.799999997</v>
      </c>
      <c r="P1638" s="32">
        <f t="shared" si="58"/>
        <v>0.19999999999999993</v>
      </c>
      <c r="S1638" s="32"/>
      <c r="U1638" s="3"/>
      <c r="V1638" s="3"/>
      <c r="W1638" s="3"/>
      <c r="X1638" s="3"/>
    </row>
    <row r="1639" spans="1:24" s="2" customFormat="1" ht="24" hidden="1" customHeight="1" x14ac:dyDescent="0.2">
      <c r="A1639" s="8">
        <v>1601</v>
      </c>
      <c r="B1639" s="9" t="s">
        <v>1529</v>
      </c>
      <c r="C1639" s="9" t="s">
        <v>1863</v>
      </c>
      <c r="D1639" s="9" t="s">
        <v>1896</v>
      </c>
      <c r="E1639" s="10">
        <v>731220870040001</v>
      </c>
      <c r="F1639" s="8">
        <v>10</v>
      </c>
      <c r="G1639" s="8">
        <v>110</v>
      </c>
      <c r="H1639" s="8">
        <v>120</v>
      </c>
      <c r="I1639" s="11">
        <v>28905360</v>
      </c>
      <c r="J1639" s="11">
        <v>24731240</v>
      </c>
      <c r="K1639" s="12">
        <f t="shared" si="59"/>
        <v>30350628</v>
      </c>
      <c r="L1639" s="12">
        <f t="shared" si="59"/>
        <v>25967802</v>
      </c>
      <c r="M1639" s="12">
        <f t="shared" si="57"/>
        <v>24280502.400000002</v>
      </c>
      <c r="N1639" s="12">
        <f t="shared" si="57"/>
        <v>20774241.600000001</v>
      </c>
      <c r="O1639" s="93">
        <v>36420753.600000001</v>
      </c>
      <c r="P1639" s="32">
        <f t="shared" si="58"/>
        <v>0.20000000000000004</v>
      </c>
      <c r="S1639" s="32"/>
      <c r="U1639" s="3"/>
      <c r="V1639" s="3"/>
      <c r="W1639" s="3"/>
      <c r="X1639" s="3"/>
    </row>
    <row r="1640" spans="1:24" s="2" customFormat="1" ht="24" hidden="1" customHeight="1" x14ac:dyDescent="0.2">
      <c r="A1640" s="13">
        <v>1602</v>
      </c>
      <c r="B1640" s="14" t="s">
        <v>1529</v>
      </c>
      <c r="C1640" s="14" t="s">
        <v>1863</v>
      </c>
      <c r="D1640" s="14" t="s">
        <v>1897</v>
      </c>
      <c r="E1640" s="15">
        <v>731220870020001</v>
      </c>
      <c r="F1640" s="13">
        <v>27</v>
      </c>
      <c r="G1640" s="13">
        <v>173</v>
      </c>
      <c r="H1640" s="13">
        <v>200</v>
      </c>
      <c r="I1640" s="11">
        <v>47876000</v>
      </c>
      <c r="J1640" s="11">
        <v>43438266.666666664</v>
      </c>
      <c r="K1640" s="11">
        <f t="shared" si="59"/>
        <v>50269800</v>
      </c>
      <c r="L1640" s="11">
        <f t="shared" si="59"/>
        <v>45610180</v>
      </c>
      <c r="M1640" s="11">
        <f t="shared" ref="M1640:N1703" si="60">K1640*0.8</f>
        <v>40215840</v>
      </c>
      <c r="N1640" s="11">
        <f t="shared" si="60"/>
        <v>36488144</v>
      </c>
      <c r="O1640" s="93">
        <v>60323760</v>
      </c>
      <c r="P1640" s="32">
        <f t="shared" si="58"/>
        <v>0.2</v>
      </c>
      <c r="S1640" s="32"/>
      <c r="U1640" s="3"/>
      <c r="V1640" s="3"/>
      <c r="W1640" s="3"/>
      <c r="X1640" s="3"/>
    </row>
    <row r="1641" spans="1:24" s="2" customFormat="1" ht="24" hidden="1" customHeight="1" x14ac:dyDescent="0.2">
      <c r="A1641" s="8">
        <v>1603</v>
      </c>
      <c r="B1641" s="9" t="s">
        <v>1529</v>
      </c>
      <c r="C1641" s="9" t="s">
        <v>1863</v>
      </c>
      <c r="D1641" s="9" t="s">
        <v>1898</v>
      </c>
      <c r="E1641" s="10">
        <v>343530870020001</v>
      </c>
      <c r="F1641" s="8">
        <v>50</v>
      </c>
      <c r="G1641" s="8">
        <v>81</v>
      </c>
      <c r="H1641" s="8">
        <v>131</v>
      </c>
      <c r="I1641" s="11">
        <v>37445660</v>
      </c>
      <c r="J1641" s="11">
        <v>32478240</v>
      </c>
      <c r="K1641" s="12">
        <v>37445660</v>
      </c>
      <c r="L1641" s="12">
        <v>32478240</v>
      </c>
      <c r="M1641" s="12">
        <f t="shared" si="60"/>
        <v>29956528</v>
      </c>
      <c r="N1641" s="12">
        <f t="shared" si="60"/>
        <v>25982592</v>
      </c>
      <c r="O1641" s="93">
        <v>44934792</v>
      </c>
      <c r="P1641" s="32">
        <f t="shared" si="58"/>
        <v>0.2</v>
      </c>
      <c r="S1641" s="32"/>
      <c r="U1641" s="3"/>
      <c r="V1641" s="3"/>
      <c r="W1641" s="3"/>
      <c r="X1641" s="3"/>
    </row>
    <row r="1642" spans="1:24" s="2" customFormat="1" ht="24" hidden="1" customHeight="1" x14ac:dyDescent="0.2">
      <c r="A1642" s="13">
        <v>1604</v>
      </c>
      <c r="B1642" s="14" t="s">
        <v>1899</v>
      </c>
      <c r="C1642" s="14" t="s">
        <v>1900</v>
      </c>
      <c r="D1642" s="14" t="s">
        <v>1901</v>
      </c>
      <c r="E1642" s="15">
        <v>611320610150151</v>
      </c>
      <c r="F1642" s="13">
        <v>16</v>
      </c>
      <c r="G1642" s="13">
        <v>44</v>
      </c>
      <c r="H1642" s="13">
        <v>60</v>
      </c>
      <c r="I1642" s="11">
        <v>12997280</v>
      </c>
      <c r="J1642" s="11">
        <v>11573226.666666666</v>
      </c>
      <c r="K1642" s="11">
        <v>12997280</v>
      </c>
      <c r="L1642" s="11">
        <v>11573226.666666666</v>
      </c>
      <c r="M1642" s="11">
        <f t="shared" si="60"/>
        <v>10397824</v>
      </c>
      <c r="N1642" s="11">
        <f t="shared" si="60"/>
        <v>9258581.333333334</v>
      </c>
      <c r="O1642" s="93">
        <v>15596736</v>
      </c>
      <c r="P1642" s="32">
        <f t="shared" si="58"/>
        <v>0.2</v>
      </c>
      <c r="S1642" s="32"/>
      <c r="U1642" s="3"/>
      <c r="V1642" s="3"/>
      <c r="W1642" s="3"/>
      <c r="X1642" s="3"/>
    </row>
    <row r="1643" spans="1:24" s="2" customFormat="1" ht="24" hidden="1" customHeight="1" x14ac:dyDescent="0.2">
      <c r="A1643" s="8">
        <v>1605</v>
      </c>
      <c r="B1643" s="9" t="s">
        <v>1899</v>
      </c>
      <c r="C1643" s="9" t="s">
        <v>1900</v>
      </c>
      <c r="D1643" s="9" t="s">
        <v>1902</v>
      </c>
      <c r="E1643" s="10">
        <v>611320610150001</v>
      </c>
      <c r="F1643" s="8">
        <v>39</v>
      </c>
      <c r="G1643" s="8">
        <v>77</v>
      </c>
      <c r="H1643" s="8">
        <v>116</v>
      </c>
      <c r="I1643" s="11">
        <v>24830880</v>
      </c>
      <c r="J1643" s="11">
        <v>22325520</v>
      </c>
      <c r="K1643" s="12">
        <v>24830880</v>
      </c>
      <c r="L1643" s="12">
        <v>22325520</v>
      </c>
      <c r="M1643" s="12">
        <f t="shared" si="60"/>
        <v>19864704</v>
      </c>
      <c r="N1643" s="12">
        <f t="shared" si="60"/>
        <v>17860416</v>
      </c>
      <c r="O1643" s="93">
        <v>29797056</v>
      </c>
      <c r="P1643" s="32">
        <f t="shared" si="58"/>
        <v>0.2</v>
      </c>
      <c r="S1643" s="32"/>
      <c r="U1643" s="3"/>
      <c r="V1643" s="3"/>
      <c r="W1643" s="3"/>
      <c r="X1643" s="3"/>
    </row>
    <row r="1644" spans="1:24" s="2" customFormat="1" ht="24" hidden="1" customHeight="1" x14ac:dyDescent="0.2">
      <c r="A1644" s="13">
        <v>1606</v>
      </c>
      <c r="B1644" s="14" t="s">
        <v>1899</v>
      </c>
      <c r="C1644" s="14" t="s">
        <v>1900</v>
      </c>
      <c r="D1644" s="14" t="s">
        <v>1903</v>
      </c>
      <c r="E1644" s="15">
        <v>611320610820002</v>
      </c>
      <c r="F1644" s="13">
        <v>52</v>
      </c>
      <c r="G1644" s="13">
        <v>106</v>
      </c>
      <c r="H1644" s="13">
        <v>158</v>
      </c>
      <c r="I1644" s="11">
        <v>34155200</v>
      </c>
      <c r="J1644" s="11">
        <v>30417386.666666668</v>
      </c>
      <c r="K1644" s="11">
        <v>34155200</v>
      </c>
      <c r="L1644" s="11">
        <v>30417386.666666668</v>
      </c>
      <c r="M1644" s="11">
        <f t="shared" si="60"/>
        <v>27324160</v>
      </c>
      <c r="N1644" s="11">
        <f t="shared" si="60"/>
        <v>24333909.333333336</v>
      </c>
      <c r="O1644" s="93">
        <v>40986240</v>
      </c>
      <c r="P1644" s="32">
        <f t="shared" si="58"/>
        <v>0.2</v>
      </c>
      <c r="S1644" s="32"/>
      <c r="U1644" s="3"/>
      <c r="V1644" s="3"/>
      <c r="W1644" s="3"/>
      <c r="X1644" s="3"/>
    </row>
    <row r="1645" spans="1:24" s="2" customFormat="1" ht="24" hidden="1" customHeight="1" x14ac:dyDescent="0.2">
      <c r="A1645" s="8">
        <v>1607</v>
      </c>
      <c r="B1645" s="9" t="s">
        <v>1899</v>
      </c>
      <c r="C1645" s="9" t="s">
        <v>1900</v>
      </c>
      <c r="D1645" s="9" t="s">
        <v>1904</v>
      </c>
      <c r="E1645" s="10">
        <v>611320610330001</v>
      </c>
      <c r="F1645" s="8">
        <v>30</v>
      </c>
      <c r="G1645" s="8">
        <v>62</v>
      </c>
      <c r="H1645" s="8">
        <v>92</v>
      </c>
      <c r="I1645" s="11">
        <v>20187360</v>
      </c>
      <c r="J1645" s="11">
        <v>18212800</v>
      </c>
      <c r="K1645" s="12">
        <v>20187360</v>
      </c>
      <c r="L1645" s="12">
        <v>18212800</v>
      </c>
      <c r="M1645" s="12">
        <f t="shared" si="60"/>
        <v>16149888</v>
      </c>
      <c r="N1645" s="12">
        <f t="shared" si="60"/>
        <v>14570240</v>
      </c>
      <c r="O1645" s="93">
        <v>24224832</v>
      </c>
      <c r="P1645" s="32">
        <f t="shared" si="58"/>
        <v>0.2</v>
      </c>
      <c r="S1645" s="32"/>
      <c r="U1645" s="3"/>
      <c r="V1645" s="3"/>
      <c r="W1645" s="3"/>
      <c r="X1645" s="3"/>
    </row>
    <row r="1646" spans="1:24" s="2" customFormat="1" ht="24" hidden="1" customHeight="1" x14ac:dyDescent="0.2">
      <c r="A1646" s="13">
        <v>1608</v>
      </c>
      <c r="B1646" s="14" t="s">
        <v>1899</v>
      </c>
      <c r="C1646" s="14" t="s">
        <v>1900</v>
      </c>
      <c r="D1646" s="14" t="s">
        <v>1905</v>
      </c>
      <c r="E1646" s="15">
        <v>611220610080001</v>
      </c>
      <c r="F1646" s="13">
        <v>39</v>
      </c>
      <c r="G1646" s="13">
        <v>61</v>
      </c>
      <c r="H1646" s="13">
        <v>100</v>
      </c>
      <c r="I1646" s="11">
        <v>21803360</v>
      </c>
      <c r="J1646" s="11">
        <v>19651146.666666668</v>
      </c>
      <c r="K1646" s="11">
        <v>21803360</v>
      </c>
      <c r="L1646" s="11">
        <v>19651146.666666668</v>
      </c>
      <c r="M1646" s="11">
        <f t="shared" si="60"/>
        <v>17442688</v>
      </c>
      <c r="N1646" s="11">
        <f t="shared" si="60"/>
        <v>15720917.333333336</v>
      </c>
      <c r="O1646" s="93">
        <v>26164032</v>
      </c>
      <c r="P1646" s="32">
        <f t="shared" si="58"/>
        <v>0.2</v>
      </c>
      <c r="S1646" s="32"/>
      <c r="U1646" s="3"/>
      <c r="V1646" s="3"/>
      <c r="W1646" s="3"/>
      <c r="X1646" s="3"/>
    </row>
    <row r="1647" spans="1:24" s="2" customFormat="1" ht="24" hidden="1" customHeight="1" x14ac:dyDescent="0.2">
      <c r="A1647" s="8">
        <v>1609</v>
      </c>
      <c r="B1647" s="9" t="s">
        <v>1899</v>
      </c>
      <c r="C1647" s="9" t="s">
        <v>1900</v>
      </c>
      <c r="D1647" s="9" t="s">
        <v>1906</v>
      </c>
      <c r="E1647" s="10">
        <v>611320610620011</v>
      </c>
      <c r="F1647" s="8">
        <v>31</v>
      </c>
      <c r="G1647" s="8">
        <v>36</v>
      </c>
      <c r="H1647" s="8">
        <v>67</v>
      </c>
      <c r="I1647" s="11">
        <v>14560320</v>
      </c>
      <c r="J1647" s="11">
        <v>13110960</v>
      </c>
      <c r="K1647" s="12">
        <v>14560320</v>
      </c>
      <c r="L1647" s="12">
        <v>13110960</v>
      </c>
      <c r="M1647" s="12">
        <f t="shared" si="60"/>
        <v>11648256</v>
      </c>
      <c r="N1647" s="12">
        <f t="shared" si="60"/>
        <v>10488768</v>
      </c>
      <c r="O1647" s="93">
        <v>17472384</v>
      </c>
      <c r="P1647" s="32">
        <f t="shared" si="58"/>
        <v>0.2</v>
      </c>
      <c r="S1647" s="32"/>
      <c r="U1647" s="3"/>
      <c r="V1647" s="3"/>
      <c r="W1647" s="3"/>
      <c r="X1647" s="3"/>
    </row>
    <row r="1648" spans="1:24" s="2" customFormat="1" ht="24" hidden="1" customHeight="1" x14ac:dyDescent="0.2">
      <c r="A1648" s="13">
        <v>1610</v>
      </c>
      <c r="B1648" s="14" t="s">
        <v>1899</v>
      </c>
      <c r="C1648" s="14" t="s">
        <v>1900</v>
      </c>
      <c r="D1648" s="14" t="s">
        <v>1907</v>
      </c>
      <c r="E1648" s="15">
        <v>611320610150171</v>
      </c>
      <c r="F1648" s="13">
        <v>23</v>
      </c>
      <c r="G1648" s="13">
        <v>55</v>
      </c>
      <c r="H1648" s="13">
        <v>78</v>
      </c>
      <c r="I1648" s="11">
        <v>16733120</v>
      </c>
      <c r="J1648" s="11">
        <v>15020666.666666666</v>
      </c>
      <c r="K1648" s="11">
        <v>16733120</v>
      </c>
      <c r="L1648" s="11">
        <v>15020666.666666666</v>
      </c>
      <c r="M1648" s="11">
        <f t="shared" si="60"/>
        <v>13386496</v>
      </c>
      <c r="N1648" s="11">
        <f t="shared" si="60"/>
        <v>12016533.333333334</v>
      </c>
      <c r="O1648" s="93">
        <v>20079744</v>
      </c>
      <c r="P1648" s="32">
        <f t="shared" si="58"/>
        <v>0.2</v>
      </c>
      <c r="S1648" s="32"/>
      <c r="U1648" s="3"/>
      <c r="V1648" s="3"/>
      <c r="W1648" s="3"/>
      <c r="X1648" s="3"/>
    </row>
    <row r="1649" spans="1:24" s="2" customFormat="1" ht="24" hidden="1" customHeight="1" x14ac:dyDescent="0.2">
      <c r="A1649" s="8">
        <v>1611</v>
      </c>
      <c r="B1649" s="9" t="s">
        <v>1899</v>
      </c>
      <c r="C1649" s="9" t="s">
        <v>1900</v>
      </c>
      <c r="D1649" s="9" t="s">
        <v>1908</v>
      </c>
      <c r="E1649" s="10">
        <v>611320610740002</v>
      </c>
      <c r="F1649" s="8">
        <v>105</v>
      </c>
      <c r="G1649" s="8">
        <v>242</v>
      </c>
      <c r="H1649" s="8">
        <v>347</v>
      </c>
      <c r="I1649" s="11">
        <v>74690960</v>
      </c>
      <c r="J1649" s="11">
        <v>67334106.666666672</v>
      </c>
      <c r="K1649" s="12">
        <v>74690960</v>
      </c>
      <c r="L1649" s="12">
        <v>67334106.666666672</v>
      </c>
      <c r="M1649" s="12">
        <f t="shared" si="60"/>
        <v>59752768</v>
      </c>
      <c r="N1649" s="12">
        <f t="shared" si="60"/>
        <v>53867285.333333343</v>
      </c>
      <c r="O1649" s="93">
        <v>89629152</v>
      </c>
      <c r="P1649" s="32">
        <f t="shared" si="58"/>
        <v>0.2</v>
      </c>
      <c r="S1649" s="32"/>
      <c r="U1649" s="3"/>
      <c r="V1649" s="3"/>
      <c r="W1649" s="3"/>
      <c r="X1649" s="3"/>
    </row>
    <row r="1650" spans="1:24" s="2" customFormat="1" ht="24" hidden="1" customHeight="1" x14ac:dyDescent="0.2">
      <c r="A1650" s="13">
        <v>1612</v>
      </c>
      <c r="B1650" s="14" t="s">
        <v>1899</v>
      </c>
      <c r="C1650" s="14" t="s">
        <v>1900</v>
      </c>
      <c r="D1650" s="14" t="s">
        <v>1909</v>
      </c>
      <c r="E1650" s="15">
        <v>314230610060001</v>
      </c>
      <c r="F1650" s="13">
        <v>30</v>
      </c>
      <c r="G1650" s="13">
        <v>90</v>
      </c>
      <c r="H1650" s="13">
        <v>120</v>
      </c>
      <c r="I1650" s="11">
        <v>30391746.666666668</v>
      </c>
      <c r="J1650" s="11">
        <v>27269920</v>
      </c>
      <c r="K1650" s="11">
        <v>30391746.666666668</v>
      </c>
      <c r="L1650" s="11">
        <v>27269920</v>
      </c>
      <c r="M1650" s="11">
        <f t="shared" si="60"/>
        <v>24313397.333333336</v>
      </c>
      <c r="N1650" s="11">
        <f t="shared" si="60"/>
        <v>21815936</v>
      </c>
      <c r="O1650" s="93">
        <v>36470096</v>
      </c>
      <c r="P1650" s="32">
        <f t="shared" si="58"/>
        <v>0.19999999999999996</v>
      </c>
      <c r="S1650" s="32"/>
      <c r="U1650" s="3"/>
      <c r="V1650" s="3"/>
      <c r="W1650" s="3"/>
      <c r="X1650" s="3"/>
    </row>
    <row r="1651" spans="1:24" s="2" customFormat="1" ht="24" hidden="1" customHeight="1" x14ac:dyDescent="0.2">
      <c r="A1651" s="8">
        <v>1613</v>
      </c>
      <c r="B1651" s="9" t="s">
        <v>1899</v>
      </c>
      <c r="C1651" s="9" t="s">
        <v>1900</v>
      </c>
      <c r="D1651" s="9" t="s">
        <v>1910</v>
      </c>
      <c r="E1651" s="10">
        <v>611320611190001</v>
      </c>
      <c r="F1651" s="8">
        <v>65</v>
      </c>
      <c r="G1651" s="8">
        <v>215</v>
      </c>
      <c r="H1651" s="8">
        <v>280</v>
      </c>
      <c r="I1651" s="11">
        <v>60283680</v>
      </c>
      <c r="J1651" s="11">
        <v>54219680</v>
      </c>
      <c r="K1651" s="12">
        <v>60283680</v>
      </c>
      <c r="L1651" s="12">
        <v>54219680</v>
      </c>
      <c r="M1651" s="12">
        <f t="shared" si="60"/>
        <v>48226944</v>
      </c>
      <c r="N1651" s="12">
        <f t="shared" si="60"/>
        <v>43375744</v>
      </c>
      <c r="O1651" s="93">
        <v>72340416</v>
      </c>
      <c r="P1651" s="32">
        <f t="shared" si="58"/>
        <v>0.2</v>
      </c>
      <c r="S1651" s="32"/>
      <c r="U1651" s="3"/>
      <c r="V1651" s="3"/>
      <c r="W1651" s="3"/>
      <c r="X1651" s="3"/>
    </row>
    <row r="1652" spans="1:24" s="2" customFormat="1" ht="24" hidden="1" customHeight="1" x14ac:dyDescent="0.2">
      <c r="A1652" s="13">
        <v>1614</v>
      </c>
      <c r="B1652" s="14" t="s">
        <v>1899</v>
      </c>
      <c r="C1652" s="14" t="s">
        <v>1900</v>
      </c>
      <c r="D1652" s="14" t="s">
        <v>1911</v>
      </c>
      <c r="E1652" s="15">
        <v>611220611240001</v>
      </c>
      <c r="F1652" s="13">
        <v>15</v>
      </c>
      <c r="G1652" s="13">
        <v>49</v>
      </c>
      <c r="H1652" s="13">
        <v>64</v>
      </c>
      <c r="I1652" s="11">
        <v>15558960</v>
      </c>
      <c r="J1652" s="11">
        <v>13604200</v>
      </c>
      <c r="K1652" s="11">
        <v>15558960</v>
      </c>
      <c r="L1652" s="11">
        <v>13604200</v>
      </c>
      <c r="M1652" s="11">
        <f t="shared" si="60"/>
        <v>12447168</v>
      </c>
      <c r="N1652" s="11">
        <f t="shared" si="60"/>
        <v>10883360</v>
      </c>
      <c r="O1652" s="93">
        <v>18670752</v>
      </c>
      <c r="P1652" s="32">
        <f t="shared" ref="P1652:P1715" si="61">(O1652-K1652)/K1652</f>
        <v>0.2</v>
      </c>
      <c r="S1652" s="32"/>
      <c r="U1652" s="3"/>
      <c r="V1652" s="3"/>
      <c r="W1652" s="3"/>
      <c r="X1652" s="3"/>
    </row>
    <row r="1653" spans="1:24" s="2" customFormat="1" ht="24" hidden="1" customHeight="1" x14ac:dyDescent="0.2">
      <c r="A1653" s="8">
        <v>1615</v>
      </c>
      <c r="B1653" s="9" t="s">
        <v>1899</v>
      </c>
      <c r="C1653" s="9" t="s">
        <v>1900</v>
      </c>
      <c r="D1653" s="9" t="s">
        <v>1912</v>
      </c>
      <c r="E1653" s="10">
        <v>611220611230001</v>
      </c>
      <c r="F1653" s="8">
        <v>79</v>
      </c>
      <c r="G1653" s="8">
        <v>120</v>
      </c>
      <c r="H1653" s="8">
        <v>199</v>
      </c>
      <c r="I1653" s="11">
        <v>48551040</v>
      </c>
      <c r="J1653" s="11">
        <v>41618400</v>
      </c>
      <c r="K1653" s="12">
        <v>48551040</v>
      </c>
      <c r="L1653" s="12">
        <v>41618400</v>
      </c>
      <c r="M1653" s="12">
        <f t="shared" si="60"/>
        <v>38840832</v>
      </c>
      <c r="N1653" s="12">
        <f t="shared" si="60"/>
        <v>33294720</v>
      </c>
      <c r="O1653" s="93">
        <v>58261248</v>
      </c>
      <c r="P1653" s="32">
        <f t="shared" si="61"/>
        <v>0.2</v>
      </c>
      <c r="S1653" s="32"/>
      <c r="U1653" s="3"/>
      <c r="V1653" s="3"/>
      <c r="W1653" s="3"/>
      <c r="X1653" s="3"/>
    </row>
    <row r="1654" spans="1:24" s="2" customFormat="1" ht="24" hidden="1" customHeight="1" x14ac:dyDescent="0.2">
      <c r="A1654" s="13">
        <v>1616</v>
      </c>
      <c r="B1654" s="14" t="s">
        <v>1899</v>
      </c>
      <c r="C1654" s="14" t="s">
        <v>1900</v>
      </c>
      <c r="D1654" s="14" t="s">
        <v>1913</v>
      </c>
      <c r="E1654" s="15">
        <v>611220610060011</v>
      </c>
      <c r="F1654" s="13">
        <v>90</v>
      </c>
      <c r="G1654" s="13">
        <v>190</v>
      </c>
      <c r="H1654" s="13">
        <v>280</v>
      </c>
      <c r="I1654" s="11">
        <v>60594400</v>
      </c>
      <c r="J1654" s="11">
        <v>54065173.333333336</v>
      </c>
      <c r="K1654" s="11">
        <v>60594400</v>
      </c>
      <c r="L1654" s="11">
        <v>54065173.333333336</v>
      </c>
      <c r="M1654" s="11">
        <f t="shared" si="60"/>
        <v>48475520</v>
      </c>
      <c r="N1654" s="11">
        <f t="shared" si="60"/>
        <v>43252138.666666672</v>
      </c>
      <c r="O1654" s="93">
        <v>72713280</v>
      </c>
      <c r="P1654" s="32">
        <f t="shared" si="61"/>
        <v>0.2</v>
      </c>
      <c r="S1654" s="32"/>
      <c r="U1654" s="3"/>
      <c r="V1654" s="3"/>
      <c r="W1654" s="3"/>
      <c r="X1654" s="3"/>
    </row>
    <row r="1655" spans="1:24" s="2" customFormat="1" ht="24" hidden="1" customHeight="1" x14ac:dyDescent="0.2">
      <c r="A1655" s="8">
        <v>1617</v>
      </c>
      <c r="B1655" s="9" t="s">
        <v>1899</v>
      </c>
      <c r="C1655" s="9" t="s">
        <v>1900</v>
      </c>
      <c r="D1655" s="9" t="s">
        <v>1914</v>
      </c>
      <c r="E1655" s="10">
        <v>611220610380071</v>
      </c>
      <c r="F1655" s="8">
        <v>22</v>
      </c>
      <c r="G1655" s="8">
        <v>31</v>
      </c>
      <c r="H1655" s="8">
        <v>53</v>
      </c>
      <c r="I1655" s="11">
        <v>11779840</v>
      </c>
      <c r="J1655" s="11">
        <v>10718933.333333334</v>
      </c>
      <c r="K1655" s="12">
        <v>11779840</v>
      </c>
      <c r="L1655" s="12">
        <v>10718933.333333334</v>
      </c>
      <c r="M1655" s="12">
        <f t="shared" si="60"/>
        <v>9423872</v>
      </c>
      <c r="N1655" s="12">
        <f t="shared" si="60"/>
        <v>8575146.6666666679</v>
      </c>
      <c r="O1655" s="93">
        <v>14135808</v>
      </c>
      <c r="P1655" s="32">
        <f t="shared" si="61"/>
        <v>0.2</v>
      </c>
      <c r="S1655" s="32"/>
      <c r="U1655" s="3"/>
      <c r="V1655" s="3"/>
      <c r="W1655" s="3"/>
      <c r="X1655" s="3"/>
    </row>
    <row r="1656" spans="1:24" s="2" customFormat="1" ht="24" hidden="1" customHeight="1" x14ac:dyDescent="0.2">
      <c r="A1656" s="13">
        <v>1618</v>
      </c>
      <c r="B1656" s="14" t="s">
        <v>1899</v>
      </c>
      <c r="C1656" s="14" t="s">
        <v>1915</v>
      </c>
      <c r="D1656" s="14" t="s">
        <v>1916</v>
      </c>
      <c r="E1656" s="15">
        <v>612120630240011</v>
      </c>
      <c r="F1656" s="13">
        <v>30</v>
      </c>
      <c r="G1656" s="13">
        <v>40</v>
      </c>
      <c r="H1656" s="13">
        <v>70</v>
      </c>
      <c r="I1656" s="11">
        <v>17056080</v>
      </c>
      <c r="J1656" s="11">
        <v>14767800</v>
      </c>
      <c r="K1656" s="11">
        <v>17056080</v>
      </c>
      <c r="L1656" s="11">
        <v>14767800</v>
      </c>
      <c r="M1656" s="11">
        <f t="shared" si="60"/>
        <v>13644864</v>
      </c>
      <c r="N1656" s="11">
        <f t="shared" si="60"/>
        <v>11814240</v>
      </c>
      <c r="O1656" s="93">
        <v>20467296</v>
      </c>
      <c r="P1656" s="32">
        <f t="shared" si="61"/>
        <v>0.2</v>
      </c>
      <c r="S1656" s="32"/>
      <c r="U1656" s="3"/>
      <c r="V1656" s="3"/>
      <c r="W1656" s="3"/>
      <c r="X1656" s="3"/>
    </row>
    <row r="1657" spans="1:24" s="2" customFormat="1" ht="24" hidden="1" customHeight="1" x14ac:dyDescent="0.2">
      <c r="A1657" s="8">
        <v>1619</v>
      </c>
      <c r="B1657" s="9" t="s">
        <v>1899</v>
      </c>
      <c r="C1657" s="9" t="s">
        <v>1915</v>
      </c>
      <c r="D1657" s="9" t="s">
        <v>1917</v>
      </c>
      <c r="E1657" s="10">
        <v>612120630070001</v>
      </c>
      <c r="F1657" s="8">
        <v>100</v>
      </c>
      <c r="G1657" s="8">
        <v>68</v>
      </c>
      <c r="H1657" s="8">
        <v>168</v>
      </c>
      <c r="I1657" s="11">
        <v>40799520</v>
      </c>
      <c r="J1657" s="11">
        <v>34990800</v>
      </c>
      <c r="K1657" s="12">
        <v>40799520</v>
      </c>
      <c r="L1657" s="12">
        <v>34990800</v>
      </c>
      <c r="M1657" s="12">
        <f t="shared" si="60"/>
        <v>32639616</v>
      </c>
      <c r="N1657" s="12">
        <f t="shared" si="60"/>
        <v>27992640</v>
      </c>
      <c r="O1657" s="93">
        <v>48959424</v>
      </c>
      <c r="P1657" s="32">
        <f t="shared" si="61"/>
        <v>0.2</v>
      </c>
      <c r="S1657" s="32"/>
      <c r="U1657" s="3"/>
      <c r="V1657" s="3"/>
      <c r="W1657" s="3"/>
      <c r="X1657" s="3"/>
    </row>
    <row r="1658" spans="1:24" s="2" customFormat="1" ht="24" hidden="1" customHeight="1" x14ac:dyDescent="0.2">
      <c r="A1658" s="13">
        <v>1620</v>
      </c>
      <c r="B1658" s="14" t="s">
        <v>1899</v>
      </c>
      <c r="C1658" s="14" t="s">
        <v>1915</v>
      </c>
      <c r="D1658" s="14" t="s">
        <v>1918</v>
      </c>
      <c r="E1658" s="15">
        <v>612120630530001</v>
      </c>
      <c r="F1658" s="13">
        <v>57</v>
      </c>
      <c r="G1658" s="13">
        <v>83</v>
      </c>
      <c r="H1658" s="13">
        <v>140</v>
      </c>
      <c r="I1658" s="11">
        <v>34242960</v>
      </c>
      <c r="J1658" s="11">
        <v>29298520</v>
      </c>
      <c r="K1658" s="11">
        <v>34242960</v>
      </c>
      <c r="L1658" s="11">
        <v>29298520</v>
      </c>
      <c r="M1658" s="11">
        <f t="shared" si="60"/>
        <v>27394368</v>
      </c>
      <c r="N1658" s="11">
        <f t="shared" si="60"/>
        <v>23438816</v>
      </c>
      <c r="O1658" s="93">
        <v>41091552</v>
      </c>
      <c r="P1658" s="32">
        <f t="shared" si="61"/>
        <v>0.2</v>
      </c>
      <c r="S1658" s="32"/>
      <c r="U1658" s="3"/>
      <c r="V1658" s="3"/>
      <c r="W1658" s="3"/>
      <c r="X1658" s="3"/>
    </row>
    <row r="1659" spans="1:24" s="2" customFormat="1" ht="24" hidden="1" customHeight="1" x14ac:dyDescent="0.2">
      <c r="A1659" s="8">
        <v>1621</v>
      </c>
      <c r="B1659" s="9" t="s">
        <v>1899</v>
      </c>
      <c r="C1659" s="9" t="s">
        <v>1915</v>
      </c>
      <c r="D1659" s="9" t="s">
        <v>1919</v>
      </c>
      <c r="E1659" s="10">
        <v>612220630610001</v>
      </c>
      <c r="F1659" s="8">
        <v>48</v>
      </c>
      <c r="G1659" s="8">
        <v>67</v>
      </c>
      <c r="H1659" s="8">
        <v>115</v>
      </c>
      <c r="I1659" s="11">
        <v>25082080</v>
      </c>
      <c r="J1659" s="11">
        <v>22536853.333333332</v>
      </c>
      <c r="K1659" s="12">
        <v>25082080</v>
      </c>
      <c r="L1659" s="12">
        <v>22536853.333333332</v>
      </c>
      <c r="M1659" s="12">
        <f t="shared" si="60"/>
        <v>20065664</v>
      </c>
      <c r="N1659" s="12">
        <f t="shared" si="60"/>
        <v>18029482.666666668</v>
      </c>
      <c r="O1659" s="93">
        <v>30098496</v>
      </c>
      <c r="P1659" s="32">
        <f t="shared" si="61"/>
        <v>0.2</v>
      </c>
      <c r="S1659" s="32"/>
      <c r="U1659" s="3"/>
      <c r="V1659" s="3"/>
      <c r="W1659" s="3"/>
      <c r="X1659" s="3"/>
    </row>
    <row r="1660" spans="1:24" s="2" customFormat="1" ht="24" hidden="1" customHeight="1" x14ac:dyDescent="0.2">
      <c r="A1660" s="13">
        <v>1622</v>
      </c>
      <c r="B1660" s="14" t="s">
        <v>1899</v>
      </c>
      <c r="C1660" s="14" t="s">
        <v>1915</v>
      </c>
      <c r="D1660" s="14" t="s">
        <v>1920</v>
      </c>
      <c r="E1660" s="15">
        <v>612220630230001</v>
      </c>
      <c r="F1660" s="13">
        <v>28</v>
      </c>
      <c r="G1660" s="13">
        <v>72</v>
      </c>
      <c r="H1660" s="13">
        <v>100</v>
      </c>
      <c r="I1660" s="11">
        <v>24572400</v>
      </c>
      <c r="J1660" s="11">
        <v>21125480</v>
      </c>
      <c r="K1660" s="11">
        <v>24572400</v>
      </c>
      <c r="L1660" s="11">
        <v>21125480</v>
      </c>
      <c r="M1660" s="11">
        <f t="shared" si="60"/>
        <v>19657920</v>
      </c>
      <c r="N1660" s="11">
        <f t="shared" si="60"/>
        <v>16900384</v>
      </c>
      <c r="O1660" s="93">
        <v>29486880</v>
      </c>
      <c r="P1660" s="32">
        <f t="shared" si="61"/>
        <v>0.2</v>
      </c>
      <c r="S1660" s="32"/>
      <c r="U1660" s="3"/>
      <c r="V1660" s="3"/>
      <c r="W1660" s="3"/>
      <c r="X1660" s="3"/>
    </row>
    <row r="1661" spans="1:24" s="2" customFormat="1" ht="24" hidden="1" customHeight="1" x14ac:dyDescent="0.2">
      <c r="A1661" s="8">
        <v>1623</v>
      </c>
      <c r="B1661" s="9" t="s">
        <v>1899</v>
      </c>
      <c r="C1661" s="9" t="s">
        <v>1915</v>
      </c>
      <c r="D1661" s="9" t="s">
        <v>1921</v>
      </c>
      <c r="E1661" s="10">
        <v>612220630280001</v>
      </c>
      <c r="F1661" s="8">
        <v>40</v>
      </c>
      <c r="G1661" s="8">
        <v>85</v>
      </c>
      <c r="H1661" s="8">
        <v>125</v>
      </c>
      <c r="I1661" s="11">
        <v>27320640</v>
      </c>
      <c r="J1661" s="11">
        <v>24523600</v>
      </c>
      <c r="K1661" s="12">
        <v>27320640</v>
      </c>
      <c r="L1661" s="12">
        <v>24523600</v>
      </c>
      <c r="M1661" s="12">
        <f t="shared" si="60"/>
        <v>21856512</v>
      </c>
      <c r="N1661" s="12">
        <f t="shared" si="60"/>
        <v>19618880</v>
      </c>
      <c r="O1661" s="93">
        <v>32784768</v>
      </c>
      <c r="P1661" s="32">
        <f t="shared" si="61"/>
        <v>0.2</v>
      </c>
      <c r="S1661" s="32"/>
      <c r="U1661" s="3"/>
      <c r="V1661" s="3"/>
      <c r="W1661" s="3"/>
      <c r="X1661" s="3"/>
    </row>
    <row r="1662" spans="1:24" s="2" customFormat="1" ht="24" hidden="1" customHeight="1" x14ac:dyDescent="0.2">
      <c r="A1662" s="13">
        <v>1624</v>
      </c>
      <c r="B1662" s="14" t="s">
        <v>1899</v>
      </c>
      <c r="C1662" s="14" t="s">
        <v>1915</v>
      </c>
      <c r="D1662" s="14" t="s">
        <v>1922</v>
      </c>
      <c r="E1662" s="15">
        <v>612320630590001</v>
      </c>
      <c r="F1662" s="13">
        <v>78</v>
      </c>
      <c r="G1662" s="13">
        <v>122</v>
      </c>
      <c r="H1662" s="13">
        <v>200</v>
      </c>
      <c r="I1662" s="11">
        <v>43236800</v>
      </c>
      <c r="J1662" s="11">
        <v>38400826.666666664</v>
      </c>
      <c r="K1662" s="11">
        <v>43236800</v>
      </c>
      <c r="L1662" s="11">
        <v>38400826.666666664</v>
      </c>
      <c r="M1662" s="11">
        <f t="shared" si="60"/>
        <v>34589440</v>
      </c>
      <c r="N1662" s="11">
        <f t="shared" si="60"/>
        <v>30720661.333333332</v>
      </c>
      <c r="O1662" s="93">
        <v>51884160</v>
      </c>
      <c r="P1662" s="32">
        <f t="shared" si="61"/>
        <v>0.2</v>
      </c>
      <c r="S1662" s="32"/>
      <c r="U1662" s="3"/>
      <c r="V1662" s="3"/>
      <c r="W1662" s="3"/>
      <c r="X1662" s="3"/>
    </row>
    <row r="1663" spans="1:24" s="2" customFormat="1" ht="24" hidden="1" customHeight="1" x14ac:dyDescent="0.2">
      <c r="A1663" s="8">
        <v>1625</v>
      </c>
      <c r="B1663" s="9" t="s">
        <v>1899</v>
      </c>
      <c r="C1663" s="9" t="s">
        <v>1915</v>
      </c>
      <c r="D1663" s="9" t="s">
        <v>1923</v>
      </c>
      <c r="E1663" s="10">
        <v>612220630170001</v>
      </c>
      <c r="F1663" s="8">
        <v>38</v>
      </c>
      <c r="G1663" s="8">
        <v>63</v>
      </c>
      <c r="H1663" s="8">
        <v>101</v>
      </c>
      <c r="I1663" s="11">
        <v>22315360</v>
      </c>
      <c r="J1663" s="11">
        <v>20318533.333333332</v>
      </c>
      <c r="K1663" s="12">
        <v>22315360</v>
      </c>
      <c r="L1663" s="12">
        <v>20318533.333333332</v>
      </c>
      <c r="M1663" s="12">
        <f t="shared" si="60"/>
        <v>17852288</v>
      </c>
      <c r="N1663" s="12">
        <f t="shared" si="60"/>
        <v>16254826.666666666</v>
      </c>
      <c r="O1663" s="93">
        <v>26778432</v>
      </c>
      <c r="P1663" s="32">
        <f t="shared" si="61"/>
        <v>0.2</v>
      </c>
      <c r="S1663" s="32"/>
      <c r="U1663" s="3"/>
      <c r="V1663" s="3"/>
      <c r="W1663" s="3"/>
      <c r="X1663" s="3"/>
    </row>
    <row r="1664" spans="1:24" s="2" customFormat="1" ht="24" hidden="1" customHeight="1" x14ac:dyDescent="0.2">
      <c r="A1664" s="13">
        <v>1626</v>
      </c>
      <c r="B1664" s="14" t="s">
        <v>1899</v>
      </c>
      <c r="C1664" s="14" t="s">
        <v>1915</v>
      </c>
      <c r="D1664" s="14" t="s">
        <v>1924</v>
      </c>
      <c r="E1664" s="15">
        <v>612120630240001</v>
      </c>
      <c r="F1664" s="13">
        <v>70</v>
      </c>
      <c r="G1664" s="13">
        <v>90</v>
      </c>
      <c r="H1664" s="13">
        <v>160</v>
      </c>
      <c r="I1664" s="11">
        <v>38999520</v>
      </c>
      <c r="J1664" s="11">
        <v>33505920</v>
      </c>
      <c r="K1664" s="11">
        <v>38999520</v>
      </c>
      <c r="L1664" s="11">
        <v>33505920</v>
      </c>
      <c r="M1664" s="11">
        <f t="shared" si="60"/>
        <v>31199616</v>
      </c>
      <c r="N1664" s="11">
        <f t="shared" si="60"/>
        <v>26804736</v>
      </c>
      <c r="O1664" s="93">
        <v>46799424</v>
      </c>
      <c r="P1664" s="32">
        <f t="shared" si="61"/>
        <v>0.2</v>
      </c>
      <c r="S1664" s="32"/>
      <c r="U1664" s="3"/>
      <c r="V1664" s="3"/>
      <c r="W1664" s="3"/>
      <c r="X1664" s="3"/>
    </row>
    <row r="1665" spans="1:24" s="2" customFormat="1" ht="24" hidden="1" customHeight="1" x14ac:dyDescent="0.2">
      <c r="A1665" s="8">
        <v>1627</v>
      </c>
      <c r="B1665" s="9" t="s">
        <v>1899</v>
      </c>
      <c r="C1665" s="9" t="s">
        <v>1915</v>
      </c>
      <c r="D1665" s="9" t="s">
        <v>1925</v>
      </c>
      <c r="E1665" s="10">
        <v>612220630490001</v>
      </c>
      <c r="F1665" s="8">
        <v>37</v>
      </c>
      <c r="G1665" s="8">
        <v>59</v>
      </c>
      <c r="H1665" s="8">
        <v>96</v>
      </c>
      <c r="I1665" s="11">
        <v>20959840</v>
      </c>
      <c r="J1665" s="11">
        <v>18824533.333333332</v>
      </c>
      <c r="K1665" s="12">
        <v>20959840</v>
      </c>
      <c r="L1665" s="12">
        <v>18824533.333333332</v>
      </c>
      <c r="M1665" s="12">
        <f t="shared" si="60"/>
        <v>16767872</v>
      </c>
      <c r="N1665" s="12">
        <f t="shared" si="60"/>
        <v>15059626.666666666</v>
      </c>
      <c r="O1665" s="93">
        <v>25151808</v>
      </c>
      <c r="P1665" s="32">
        <f t="shared" si="61"/>
        <v>0.2</v>
      </c>
      <c r="S1665" s="32"/>
      <c r="U1665" s="3"/>
      <c r="V1665" s="3"/>
      <c r="W1665" s="3"/>
      <c r="X1665" s="3"/>
    </row>
    <row r="1666" spans="1:24" s="2" customFormat="1" ht="24" hidden="1" customHeight="1" x14ac:dyDescent="0.2">
      <c r="A1666" s="13">
        <v>1628</v>
      </c>
      <c r="B1666" s="14" t="s">
        <v>1899</v>
      </c>
      <c r="C1666" s="14" t="s">
        <v>1915</v>
      </c>
      <c r="D1666" s="14" t="s">
        <v>1926</v>
      </c>
      <c r="E1666" s="15">
        <v>611320630230002</v>
      </c>
      <c r="F1666" s="13">
        <v>68</v>
      </c>
      <c r="G1666" s="13">
        <v>102</v>
      </c>
      <c r="H1666" s="13">
        <v>170</v>
      </c>
      <c r="I1666" s="11">
        <v>36081760</v>
      </c>
      <c r="J1666" s="11">
        <v>32631173.333333332</v>
      </c>
      <c r="K1666" s="11">
        <v>36081760</v>
      </c>
      <c r="L1666" s="11">
        <v>32631173.333333332</v>
      </c>
      <c r="M1666" s="11">
        <f t="shared" si="60"/>
        <v>28865408</v>
      </c>
      <c r="N1666" s="11">
        <f t="shared" si="60"/>
        <v>26104938.666666668</v>
      </c>
      <c r="O1666" s="93">
        <v>43298112</v>
      </c>
      <c r="P1666" s="32">
        <f t="shared" si="61"/>
        <v>0.2</v>
      </c>
      <c r="S1666" s="32"/>
      <c r="U1666" s="3"/>
      <c r="V1666" s="3"/>
      <c r="W1666" s="3"/>
      <c r="X1666" s="3"/>
    </row>
    <row r="1667" spans="1:24" s="2" customFormat="1" ht="24" hidden="1" customHeight="1" x14ac:dyDescent="0.2">
      <c r="A1667" s="8">
        <v>1629</v>
      </c>
      <c r="B1667" s="9" t="s">
        <v>1899</v>
      </c>
      <c r="C1667" s="9" t="s">
        <v>1915</v>
      </c>
      <c r="D1667" s="9" t="s">
        <v>1927</v>
      </c>
      <c r="E1667" s="10">
        <v>612120630560061</v>
      </c>
      <c r="F1667" s="8">
        <v>36</v>
      </c>
      <c r="G1667" s="8">
        <v>48</v>
      </c>
      <c r="H1667" s="8">
        <v>84</v>
      </c>
      <c r="I1667" s="11">
        <v>19991520</v>
      </c>
      <c r="J1667" s="11">
        <v>17550000</v>
      </c>
      <c r="K1667" s="12">
        <v>19991520</v>
      </c>
      <c r="L1667" s="12">
        <v>17550000</v>
      </c>
      <c r="M1667" s="12">
        <f t="shared" si="60"/>
        <v>15993216</v>
      </c>
      <c r="N1667" s="12">
        <f t="shared" si="60"/>
        <v>14040000</v>
      </c>
      <c r="O1667" s="93">
        <v>23989824</v>
      </c>
      <c r="P1667" s="32">
        <f t="shared" si="61"/>
        <v>0.2</v>
      </c>
      <c r="S1667" s="32"/>
      <c r="U1667" s="3"/>
      <c r="V1667" s="3"/>
      <c r="W1667" s="3"/>
      <c r="X1667" s="3"/>
    </row>
    <row r="1668" spans="1:24" s="2" customFormat="1" ht="24" hidden="1" customHeight="1" x14ac:dyDescent="0.2">
      <c r="A1668" s="13">
        <v>1630</v>
      </c>
      <c r="B1668" s="14" t="s">
        <v>1899</v>
      </c>
      <c r="C1668" s="14" t="s">
        <v>1915</v>
      </c>
      <c r="D1668" s="14" t="s">
        <v>1928</v>
      </c>
      <c r="E1668" s="15">
        <v>324030630120001</v>
      </c>
      <c r="F1668" s="13">
        <v>80</v>
      </c>
      <c r="G1668" s="13">
        <v>30</v>
      </c>
      <c r="H1668" s="13">
        <v>110</v>
      </c>
      <c r="I1668" s="11">
        <v>30275800</v>
      </c>
      <c r="J1668" s="11">
        <v>26579040</v>
      </c>
      <c r="K1668" s="11">
        <v>30275800</v>
      </c>
      <c r="L1668" s="11">
        <v>26579040</v>
      </c>
      <c r="M1668" s="11">
        <f t="shared" si="60"/>
        <v>24220640</v>
      </c>
      <c r="N1668" s="11">
        <f t="shared" si="60"/>
        <v>21263232</v>
      </c>
      <c r="O1668" s="93">
        <v>36330960</v>
      </c>
      <c r="P1668" s="32">
        <f t="shared" si="61"/>
        <v>0.2</v>
      </c>
      <c r="S1668" s="32"/>
      <c r="U1668" s="3"/>
      <c r="V1668" s="3"/>
      <c r="W1668" s="3"/>
      <c r="X1668" s="3"/>
    </row>
    <row r="1669" spans="1:24" s="2" customFormat="1" ht="24" hidden="1" customHeight="1" x14ac:dyDescent="0.2">
      <c r="A1669" s="8">
        <v>1631</v>
      </c>
      <c r="B1669" s="9" t="s">
        <v>1899</v>
      </c>
      <c r="C1669" s="9" t="s">
        <v>1915</v>
      </c>
      <c r="D1669" s="9" t="s">
        <v>1929</v>
      </c>
      <c r="E1669" s="10">
        <v>612120630070011</v>
      </c>
      <c r="F1669" s="8">
        <v>58</v>
      </c>
      <c r="G1669" s="8">
        <v>97</v>
      </c>
      <c r="H1669" s="8">
        <v>155</v>
      </c>
      <c r="I1669" s="11">
        <v>37055760</v>
      </c>
      <c r="J1669" s="11">
        <v>32487560</v>
      </c>
      <c r="K1669" s="12">
        <v>37055760</v>
      </c>
      <c r="L1669" s="12">
        <v>32487560</v>
      </c>
      <c r="M1669" s="12">
        <f t="shared" si="60"/>
        <v>29644608</v>
      </c>
      <c r="N1669" s="12">
        <f t="shared" si="60"/>
        <v>25990048</v>
      </c>
      <c r="O1669" s="93">
        <v>44466912</v>
      </c>
      <c r="P1669" s="32">
        <f t="shared" si="61"/>
        <v>0.2</v>
      </c>
      <c r="S1669" s="32"/>
      <c r="U1669" s="3"/>
      <c r="V1669" s="3"/>
      <c r="W1669" s="3"/>
      <c r="X1669" s="3"/>
    </row>
    <row r="1670" spans="1:24" s="2" customFormat="1" ht="24" hidden="1" customHeight="1" x14ac:dyDescent="0.2">
      <c r="A1670" s="13">
        <v>1632</v>
      </c>
      <c r="B1670" s="14" t="s">
        <v>1899</v>
      </c>
      <c r="C1670" s="14" t="s">
        <v>1915</v>
      </c>
      <c r="D1670" s="14" t="s">
        <v>1930</v>
      </c>
      <c r="E1670" s="15">
        <v>612120630560001</v>
      </c>
      <c r="F1670" s="13">
        <v>48</v>
      </c>
      <c r="G1670" s="13">
        <v>144</v>
      </c>
      <c r="H1670" s="13">
        <v>192</v>
      </c>
      <c r="I1670" s="11">
        <v>46118640</v>
      </c>
      <c r="J1670" s="11">
        <v>40490200</v>
      </c>
      <c r="K1670" s="11">
        <v>46118640</v>
      </c>
      <c r="L1670" s="11">
        <v>40490200</v>
      </c>
      <c r="M1670" s="11">
        <f t="shared" si="60"/>
        <v>36894912</v>
      </c>
      <c r="N1670" s="11">
        <f t="shared" si="60"/>
        <v>32392160</v>
      </c>
      <c r="O1670" s="93">
        <v>55342368</v>
      </c>
      <c r="P1670" s="32">
        <f t="shared" si="61"/>
        <v>0.2</v>
      </c>
      <c r="S1670" s="32"/>
      <c r="U1670" s="3"/>
      <c r="V1670" s="3"/>
      <c r="W1670" s="3"/>
      <c r="X1670" s="3"/>
    </row>
    <row r="1671" spans="1:24" s="2" customFormat="1" ht="24" hidden="1" customHeight="1" x14ac:dyDescent="0.2">
      <c r="A1671" s="8">
        <v>1633</v>
      </c>
      <c r="B1671" s="9" t="s">
        <v>1899</v>
      </c>
      <c r="C1671" s="9" t="s">
        <v>1915</v>
      </c>
      <c r="D1671" s="9" t="s">
        <v>1931</v>
      </c>
      <c r="E1671" s="10">
        <v>612120630540001</v>
      </c>
      <c r="F1671" s="8">
        <v>96</v>
      </c>
      <c r="G1671" s="8">
        <v>192</v>
      </c>
      <c r="H1671" s="8">
        <v>288</v>
      </c>
      <c r="I1671" s="11">
        <v>61381280</v>
      </c>
      <c r="J1671" s="11">
        <v>55645466.666666664</v>
      </c>
      <c r="K1671" s="12">
        <v>61381280</v>
      </c>
      <c r="L1671" s="12">
        <v>55645466.666666664</v>
      </c>
      <c r="M1671" s="12">
        <f t="shared" si="60"/>
        <v>49105024</v>
      </c>
      <c r="N1671" s="12">
        <f t="shared" si="60"/>
        <v>44516373.333333336</v>
      </c>
      <c r="O1671" s="93">
        <v>73657536</v>
      </c>
      <c r="P1671" s="32">
        <f t="shared" si="61"/>
        <v>0.2</v>
      </c>
      <c r="S1671" s="32"/>
      <c r="U1671" s="3"/>
      <c r="V1671" s="3"/>
      <c r="W1671" s="3"/>
      <c r="X1671" s="3"/>
    </row>
    <row r="1672" spans="1:24" s="2" customFormat="1" ht="24" hidden="1" customHeight="1" x14ac:dyDescent="0.2">
      <c r="A1672" s="13">
        <v>1634</v>
      </c>
      <c r="B1672" s="14" t="s">
        <v>1899</v>
      </c>
      <c r="C1672" s="14" t="s">
        <v>1915</v>
      </c>
      <c r="D1672" s="14" t="s">
        <v>1932</v>
      </c>
      <c r="E1672" s="15">
        <v>131140630370001</v>
      </c>
      <c r="F1672" s="13">
        <v>70</v>
      </c>
      <c r="G1672" s="13">
        <v>50</v>
      </c>
      <c r="H1672" s="13">
        <v>120</v>
      </c>
      <c r="I1672" s="11">
        <v>35781666.666666664</v>
      </c>
      <c r="J1672" s="11">
        <v>32532480</v>
      </c>
      <c r="K1672" s="11">
        <v>35781666.666666664</v>
      </c>
      <c r="L1672" s="11">
        <v>32532480</v>
      </c>
      <c r="M1672" s="11">
        <f t="shared" si="60"/>
        <v>28625333.333333332</v>
      </c>
      <c r="N1672" s="11">
        <f t="shared" si="60"/>
        <v>26025984</v>
      </c>
      <c r="O1672" s="93">
        <v>42938000</v>
      </c>
      <c r="P1672" s="32">
        <f t="shared" si="61"/>
        <v>0.20000000000000009</v>
      </c>
      <c r="S1672" s="32"/>
      <c r="U1672" s="3"/>
      <c r="V1672" s="3"/>
      <c r="W1672" s="3"/>
      <c r="X1672" s="3"/>
    </row>
    <row r="1673" spans="1:24" s="2" customFormat="1" ht="24" hidden="1" customHeight="1" x14ac:dyDescent="0.2">
      <c r="A1673" s="8">
        <v>1635</v>
      </c>
      <c r="B1673" s="9" t="s">
        <v>1899</v>
      </c>
      <c r="C1673" s="9" t="s">
        <v>1915</v>
      </c>
      <c r="D1673" s="9" t="s">
        <v>1933</v>
      </c>
      <c r="E1673" s="10">
        <v>131140630400001</v>
      </c>
      <c r="F1673" s="8">
        <v>50</v>
      </c>
      <c r="G1673" s="8">
        <v>75</v>
      </c>
      <c r="H1673" s="8">
        <v>125</v>
      </c>
      <c r="I1673" s="11">
        <v>37512893.333333336</v>
      </c>
      <c r="J1673" s="11">
        <v>34221280</v>
      </c>
      <c r="K1673" s="12">
        <v>37512893.333333336</v>
      </c>
      <c r="L1673" s="12">
        <v>34221280</v>
      </c>
      <c r="M1673" s="12">
        <f t="shared" si="60"/>
        <v>30010314.666666672</v>
      </c>
      <c r="N1673" s="12">
        <f t="shared" si="60"/>
        <v>27377024</v>
      </c>
      <c r="O1673" s="93">
        <v>45015472</v>
      </c>
      <c r="P1673" s="32">
        <f t="shared" si="61"/>
        <v>0.19999999999999993</v>
      </c>
      <c r="S1673" s="32"/>
      <c r="U1673" s="3"/>
      <c r="V1673" s="3"/>
      <c r="W1673" s="3"/>
      <c r="X1673" s="3"/>
    </row>
    <row r="1674" spans="1:24" s="2" customFormat="1" ht="24" hidden="1" customHeight="1" x14ac:dyDescent="0.2">
      <c r="A1674" s="13">
        <v>1636</v>
      </c>
      <c r="B1674" s="14" t="s">
        <v>1899</v>
      </c>
      <c r="C1674" s="14" t="s">
        <v>1915</v>
      </c>
      <c r="D1674" s="14" t="s">
        <v>1934</v>
      </c>
      <c r="E1674" s="15">
        <v>131140630130001</v>
      </c>
      <c r="F1674" s="13">
        <v>82</v>
      </c>
      <c r="G1674" s="13">
        <v>152</v>
      </c>
      <c r="H1674" s="13">
        <v>234</v>
      </c>
      <c r="I1674" s="11">
        <v>77451460</v>
      </c>
      <c r="J1674" s="11">
        <v>68102720</v>
      </c>
      <c r="K1674" s="11">
        <v>77451460</v>
      </c>
      <c r="L1674" s="11">
        <v>68102720</v>
      </c>
      <c r="M1674" s="11">
        <f t="shared" si="60"/>
        <v>61961168</v>
      </c>
      <c r="N1674" s="11">
        <f t="shared" si="60"/>
        <v>54482176</v>
      </c>
      <c r="O1674" s="93">
        <v>92941752</v>
      </c>
      <c r="P1674" s="32">
        <f t="shared" si="61"/>
        <v>0.2</v>
      </c>
      <c r="S1674" s="32"/>
      <c r="U1674" s="3"/>
      <c r="V1674" s="3"/>
      <c r="W1674" s="3"/>
      <c r="X1674" s="3"/>
    </row>
    <row r="1675" spans="1:24" s="2" customFormat="1" ht="24" hidden="1" customHeight="1" x14ac:dyDescent="0.2">
      <c r="A1675" s="8">
        <v>1637</v>
      </c>
      <c r="B1675" s="9" t="s">
        <v>1899</v>
      </c>
      <c r="C1675" s="9" t="s">
        <v>1915</v>
      </c>
      <c r="D1675" s="9" t="s">
        <v>1935</v>
      </c>
      <c r="E1675" s="10">
        <v>131140630300001</v>
      </c>
      <c r="F1675" s="8">
        <v>90</v>
      </c>
      <c r="G1675" s="8">
        <v>108</v>
      </c>
      <c r="H1675" s="8">
        <v>198</v>
      </c>
      <c r="I1675" s="11">
        <v>58081346.666666664</v>
      </c>
      <c r="J1675" s="11">
        <v>52721706.666666664</v>
      </c>
      <c r="K1675" s="12">
        <v>58081346.666666664</v>
      </c>
      <c r="L1675" s="12">
        <v>52721706.666666664</v>
      </c>
      <c r="M1675" s="12">
        <f t="shared" si="60"/>
        <v>46465077.333333336</v>
      </c>
      <c r="N1675" s="12">
        <f t="shared" si="60"/>
        <v>42177365.333333336</v>
      </c>
      <c r="O1675" s="93">
        <v>69697616</v>
      </c>
      <c r="P1675" s="32">
        <f t="shared" si="61"/>
        <v>0.20000000000000004</v>
      </c>
      <c r="S1675" s="32"/>
      <c r="U1675" s="3"/>
      <c r="V1675" s="3"/>
      <c r="W1675" s="3"/>
      <c r="X1675" s="3"/>
    </row>
    <row r="1676" spans="1:24" s="2" customFormat="1" ht="24" hidden="1" customHeight="1" x14ac:dyDescent="0.2">
      <c r="A1676" s="13">
        <v>1638</v>
      </c>
      <c r="B1676" s="14" t="s">
        <v>1899</v>
      </c>
      <c r="C1676" s="14" t="s">
        <v>1915</v>
      </c>
      <c r="D1676" s="14" t="s">
        <v>1936</v>
      </c>
      <c r="E1676" s="15">
        <v>324030630060001</v>
      </c>
      <c r="F1676" s="13">
        <v>43</v>
      </c>
      <c r="G1676" s="13">
        <v>83</v>
      </c>
      <c r="H1676" s="13">
        <v>126</v>
      </c>
      <c r="I1676" s="11">
        <v>31038786.666666668</v>
      </c>
      <c r="J1676" s="11">
        <v>28184000</v>
      </c>
      <c r="K1676" s="11">
        <v>31038786.666666668</v>
      </c>
      <c r="L1676" s="11">
        <v>28184000</v>
      </c>
      <c r="M1676" s="11">
        <f t="shared" si="60"/>
        <v>24831029.333333336</v>
      </c>
      <c r="N1676" s="11">
        <f t="shared" si="60"/>
        <v>22547200</v>
      </c>
      <c r="O1676" s="93">
        <v>37246544</v>
      </c>
      <c r="P1676" s="32">
        <f t="shared" si="61"/>
        <v>0.19999999999999996</v>
      </c>
      <c r="S1676" s="32"/>
      <c r="U1676" s="3"/>
      <c r="V1676" s="3"/>
      <c r="W1676" s="3"/>
      <c r="X1676" s="3"/>
    </row>
    <row r="1677" spans="1:24" s="2" customFormat="1" ht="24" hidden="1" customHeight="1" x14ac:dyDescent="0.2">
      <c r="A1677" s="8">
        <v>1639</v>
      </c>
      <c r="B1677" s="9" t="s">
        <v>1899</v>
      </c>
      <c r="C1677" s="9" t="s">
        <v>1937</v>
      </c>
      <c r="D1677" s="9" t="s">
        <v>1938</v>
      </c>
      <c r="E1677" s="10">
        <v>611320620050001</v>
      </c>
      <c r="F1677" s="8">
        <v>52</v>
      </c>
      <c r="G1677" s="8">
        <v>63</v>
      </c>
      <c r="H1677" s="8">
        <v>115</v>
      </c>
      <c r="I1677" s="11">
        <v>24566560</v>
      </c>
      <c r="J1677" s="11">
        <v>22294133.333333332</v>
      </c>
      <c r="K1677" s="12">
        <v>24566560</v>
      </c>
      <c r="L1677" s="12">
        <v>22294133.333333332</v>
      </c>
      <c r="M1677" s="12">
        <f t="shared" si="60"/>
        <v>19653248</v>
      </c>
      <c r="N1677" s="12">
        <f t="shared" si="60"/>
        <v>17835306.666666668</v>
      </c>
      <c r="O1677" s="93">
        <v>29479872</v>
      </c>
      <c r="P1677" s="32">
        <f t="shared" si="61"/>
        <v>0.2</v>
      </c>
      <c r="S1677" s="32"/>
      <c r="U1677" s="3"/>
      <c r="V1677" s="3"/>
      <c r="W1677" s="3"/>
      <c r="X1677" s="3"/>
    </row>
    <row r="1678" spans="1:24" s="2" customFormat="1" ht="24" hidden="1" customHeight="1" x14ac:dyDescent="0.2">
      <c r="A1678" s="13">
        <v>1640</v>
      </c>
      <c r="B1678" s="14" t="s">
        <v>1899</v>
      </c>
      <c r="C1678" s="14" t="s">
        <v>1937</v>
      </c>
      <c r="D1678" s="14" t="s">
        <v>1939</v>
      </c>
      <c r="E1678" s="15">
        <v>611320620060001</v>
      </c>
      <c r="F1678" s="13">
        <v>63</v>
      </c>
      <c r="G1678" s="13">
        <v>102</v>
      </c>
      <c r="H1678" s="13">
        <v>165</v>
      </c>
      <c r="I1678" s="11">
        <v>39282720</v>
      </c>
      <c r="J1678" s="11">
        <v>34004000</v>
      </c>
      <c r="K1678" s="11">
        <v>39282720</v>
      </c>
      <c r="L1678" s="11">
        <v>34004000</v>
      </c>
      <c r="M1678" s="11">
        <f t="shared" si="60"/>
        <v>31426176</v>
      </c>
      <c r="N1678" s="11">
        <f t="shared" si="60"/>
        <v>27203200</v>
      </c>
      <c r="O1678" s="93">
        <v>47139264</v>
      </c>
      <c r="P1678" s="32">
        <f t="shared" si="61"/>
        <v>0.2</v>
      </c>
      <c r="S1678" s="32"/>
      <c r="U1678" s="3"/>
      <c r="V1678" s="3"/>
      <c r="W1678" s="3"/>
      <c r="X1678" s="3"/>
    </row>
    <row r="1679" spans="1:24" s="2" customFormat="1" ht="24" hidden="1" customHeight="1" x14ac:dyDescent="0.2">
      <c r="A1679" s="8">
        <v>1641</v>
      </c>
      <c r="B1679" s="9" t="s">
        <v>1899</v>
      </c>
      <c r="C1679" s="9" t="s">
        <v>1937</v>
      </c>
      <c r="D1679" s="9" t="s">
        <v>1940</v>
      </c>
      <c r="E1679" s="10">
        <v>611320620040001</v>
      </c>
      <c r="F1679" s="8">
        <v>44</v>
      </c>
      <c r="G1679" s="8">
        <v>71</v>
      </c>
      <c r="H1679" s="8">
        <v>115</v>
      </c>
      <c r="I1679" s="11">
        <v>24501280</v>
      </c>
      <c r="J1679" s="11">
        <v>21972213.333333332</v>
      </c>
      <c r="K1679" s="12">
        <v>24501280</v>
      </c>
      <c r="L1679" s="12">
        <v>21972213.333333332</v>
      </c>
      <c r="M1679" s="12">
        <f t="shared" si="60"/>
        <v>19601024</v>
      </c>
      <c r="N1679" s="12">
        <f t="shared" si="60"/>
        <v>17577770.666666668</v>
      </c>
      <c r="O1679" s="93">
        <v>29401536</v>
      </c>
      <c r="P1679" s="32">
        <f t="shared" si="61"/>
        <v>0.2</v>
      </c>
      <c r="S1679" s="32"/>
      <c r="U1679" s="3"/>
      <c r="V1679" s="3"/>
      <c r="W1679" s="3"/>
      <c r="X1679" s="3"/>
    </row>
    <row r="1680" spans="1:24" s="2" customFormat="1" ht="24" hidden="1" customHeight="1" x14ac:dyDescent="0.2">
      <c r="A1680" s="13">
        <v>1642</v>
      </c>
      <c r="B1680" s="14" t="s">
        <v>1899</v>
      </c>
      <c r="C1680" s="14" t="s">
        <v>1937</v>
      </c>
      <c r="D1680" s="14" t="s">
        <v>1941</v>
      </c>
      <c r="E1680" s="15">
        <v>611120620080001</v>
      </c>
      <c r="F1680" s="13">
        <v>51</v>
      </c>
      <c r="G1680" s="13">
        <v>62</v>
      </c>
      <c r="H1680" s="13">
        <v>113</v>
      </c>
      <c r="I1680" s="11">
        <v>27159600</v>
      </c>
      <c r="J1680" s="11">
        <v>23370520</v>
      </c>
      <c r="K1680" s="11">
        <v>27159600</v>
      </c>
      <c r="L1680" s="11">
        <v>23370520</v>
      </c>
      <c r="M1680" s="11">
        <f t="shared" si="60"/>
        <v>21727680</v>
      </c>
      <c r="N1680" s="11">
        <f t="shared" si="60"/>
        <v>18696416</v>
      </c>
      <c r="O1680" s="93">
        <v>32591520</v>
      </c>
      <c r="P1680" s="32">
        <f t="shared" si="61"/>
        <v>0.2</v>
      </c>
      <c r="S1680" s="32"/>
      <c r="U1680" s="3"/>
      <c r="V1680" s="3"/>
      <c r="W1680" s="3"/>
      <c r="X1680" s="3"/>
    </row>
    <row r="1681" spans="1:24" s="2" customFormat="1" ht="24" hidden="1" customHeight="1" x14ac:dyDescent="0.2">
      <c r="A1681" s="8">
        <v>1643</v>
      </c>
      <c r="B1681" s="9" t="s">
        <v>1899</v>
      </c>
      <c r="C1681" s="9" t="s">
        <v>1937</v>
      </c>
      <c r="D1681" s="9" t="s">
        <v>1942</v>
      </c>
      <c r="E1681" s="10">
        <v>611120620100001</v>
      </c>
      <c r="F1681" s="8">
        <v>42</v>
      </c>
      <c r="G1681" s="8">
        <v>152</v>
      </c>
      <c r="H1681" s="8">
        <v>194</v>
      </c>
      <c r="I1681" s="11">
        <v>46411920</v>
      </c>
      <c r="J1681" s="11">
        <v>40467480</v>
      </c>
      <c r="K1681" s="12">
        <v>46411920</v>
      </c>
      <c r="L1681" s="12">
        <v>40467480</v>
      </c>
      <c r="M1681" s="12">
        <f t="shared" si="60"/>
        <v>37129536</v>
      </c>
      <c r="N1681" s="12">
        <f t="shared" si="60"/>
        <v>32373984</v>
      </c>
      <c r="O1681" s="93">
        <v>55694304</v>
      </c>
      <c r="P1681" s="32">
        <f t="shared" si="61"/>
        <v>0.2</v>
      </c>
      <c r="S1681" s="32"/>
      <c r="U1681" s="3"/>
      <c r="V1681" s="3"/>
      <c r="W1681" s="3"/>
      <c r="X1681" s="3"/>
    </row>
    <row r="1682" spans="1:24" s="2" customFormat="1" ht="24" hidden="1" customHeight="1" x14ac:dyDescent="0.2">
      <c r="A1682" s="13">
        <v>1644</v>
      </c>
      <c r="B1682" s="14" t="s">
        <v>1899</v>
      </c>
      <c r="C1682" s="14" t="s">
        <v>1937</v>
      </c>
      <c r="D1682" s="14" t="s">
        <v>1943</v>
      </c>
      <c r="E1682" s="15">
        <v>611120620020001</v>
      </c>
      <c r="F1682" s="13">
        <v>43</v>
      </c>
      <c r="G1682" s="13">
        <v>63</v>
      </c>
      <c r="H1682" s="13">
        <v>106</v>
      </c>
      <c r="I1682" s="11">
        <v>22718240</v>
      </c>
      <c r="J1682" s="11">
        <v>20473466.666666668</v>
      </c>
      <c r="K1682" s="11">
        <v>22718240</v>
      </c>
      <c r="L1682" s="11">
        <v>20473466.666666668</v>
      </c>
      <c r="M1682" s="11">
        <f t="shared" si="60"/>
        <v>18174592</v>
      </c>
      <c r="N1682" s="11">
        <f t="shared" si="60"/>
        <v>16378773.333333336</v>
      </c>
      <c r="O1682" s="93">
        <v>27261888</v>
      </c>
      <c r="P1682" s="32">
        <f t="shared" si="61"/>
        <v>0.2</v>
      </c>
      <c r="S1682" s="32"/>
      <c r="U1682" s="3"/>
      <c r="V1682" s="3"/>
      <c r="W1682" s="3"/>
      <c r="X1682" s="3"/>
    </row>
    <row r="1683" spans="1:24" s="2" customFormat="1" ht="24" hidden="1" customHeight="1" x14ac:dyDescent="0.2">
      <c r="A1683" s="8">
        <v>1645</v>
      </c>
      <c r="B1683" s="9" t="s">
        <v>1899</v>
      </c>
      <c r="C1683" s="9" t="s">
        <v>1937</v>
      </c>
      <c r="D1683" s="9" t="s">
        <v>1944</v>
      </c>
      <c r="E1683" s="10">
        <v>611120620210001</v>
      </c>
      <c r="F1683" s="8">
        <v>34</v>
      </c>
      <c r="G1683" s="8">
        <v>80</v>
      </c>
      <c r="H1683" s="8">
        <v>114</v>
      </c>
      <c r="I1683" s="11">
        <v>24375520</v>
      </c>
      <c r="J1683" s="11">
        <v>22015733.333333332</v>
      </c>
      <c r="K1683" s="12">
        <v>24375520</v>
      </c>
      <c r="L1683" s="12">
        <v>22015733.333333332</v>
      </c>
      <c r="M1683" s="12">
        <f t="shared" si="60"/>
        <v>19500416</v>
      </c>
      <c r="N1683" s="12">
        <f t="shared" si="60"/>
        <v>17612586.666666668</v>
      </c>
      <c r="O1683" s="93">
        <v>29250624</v>
      </c>
      <c r="P1683" s="32">
        <f t="shared" si="61"/>
        <v>0.2</v>
      </c>
      <c r="S1683" s="32"/>
      <c r="U1683" s="3"/>
      <c r="V1683" s="3"/>
      <c r="W1683" s="3"/>
      <c r="X1683" s="3"/>
    </row>
    <row r="1684" spans="1:24" s="2" customFormat="1" ht="24" hidden="1" customHeight="1" x14ac:dyDescent="0.2">
      <c r="A1684" s="13">
        <v>1646</v>
      </c>
      <c r="B1684" s="14" t="s">
        <v>1899</v>
      </c>
      <c r="C1684" s="14" t="s">
        <v>1937</v>
      </c>
      <c r="D1684" s="14" t="s">
        <v>1945</v>
      </c>
      <c r="E1684" s="15">
        <v>611120620430001</v>
      </c>
      <c r="F1684" s="13">
        <v>48</v>
      </c>
      <c r="G1684" s="13">
        <v>102</v>
      </c>
      <c r="H1684" s="13">
        <v>150</v>
      </c>
      <c r="I1684" s="11">
        <v>31751360</v>
      </c>
      <c r="J1684" s="11">
        <v>28941786.666666668</v>
      </c>
      <c r="K1684" s="11">
        <v>31751360</v>
      </c>
      <c r="L1684" s="11">
        <v>28941786.666666668</v>
      </c>
      <c r="M1684" s="11">
        <f t="shared" si="60"/>
        <v>25401088</v>
      </c>
      <c r="N1684" s="11">
        <f t="shared" si="60"/>
        <v>23153429.333333336</v>
      </c>
      <c r="O1684" s="93">
        <v>38101632</v>
      </c>
      <c r="P1684" s="32">
        <f t="shared" si="61"/>
        <v>0.2</v>
      </c>
      <c r="S1684" s="32"/>
      <c r="U1684" s="3"/>
      <c r="V1684" s="3"/>
      <c r="W1684" s="3"/>
      <c r="X1684" s="3"/>
    </row>
    <row r="1685" spans="1:24" s="2" customFormat="1" ht="24" hidden="1" customHeight="1" x14ac:dyDescent="0.2">
      <c r="A1685" s="8">
        <v>1647</v>
      </c>
      <c r="B1685" s="9" t="s">
        <v>1899</v>
      </c>
      <c r="C1685" s="9" t="s">
        <v>1937</v>
      </c>
      <c r="D1685" s="9" t="s">
        <v>1946</v>
      </c>
      <c r="E1685" s="10">
        <v>611320620610001</v>
      </c>
      <c r="F1685" s="8">
        <v>45</v>
      </c>
      <c r="G1685" s="8">
        <v>127</v>
      </c>
      <c r="H1685" s="8">
        <v>172</v>
      </c>
      <c r="I1685" s="11">
        <v>41453520</v>
      </c>
      <c r="J1685" s="11">
        <v>35804600</v>
      </c>
      <c r="K1685" s="12">
        <v>41453520</v>
      </c>
      <c r="L1685" s="12">
        <v>35804600</v>
      </c>
      <c r="M1685" s="12">
        <f t="shared" si="60"/>
        <v>33162816</v>
      </c>
      <c r="N1685" s="12">
        <f t="shared" si="60"/>
        <v>28643680</v>
      </c>
      <c r="O1685" s="93">
        <v>49744224</v>
      </c>
      <c r="P1685" s="32">
        <f t="shared" si="61"/>
        <v>0.2</v>
      </c>
      <c r="S1685" s="32"/>
      <c r="U1685" s="3"/>
      <c r="V1685" s="3"/>
      <c r="W1685" s="3"/>
      <c r="X1685" s="3"/>
    </row>
    <row r="1686" spans="1:24" s="2" customFormat="1" ht="24" hidden="1" customHeight="1" x14ac:dyDescent="0.2">
      <c r="A1686" s="13">
        <v>1648</v>
      </c>
      <c r="B1686" s="14" t="s">
        <v>1899</v>
      </c>
      <c r="C1686" s="14" t="s">
        <v>1937</v>
      </c>
      <c r="D1686" s="14" t="s">
        <v>1947</v>
      </c>
      <c r="E1686" s="15">
        <v>611120620030001</v>
      </c>
      <c r="F1686" s="13">
        <v>35</v>
      </c>
      <c r="G1686" s="13">
        <v>68</v>
      </c>
      <c r="H1686" s="13">
        <v>103</v>
      </c>
      <c r="I1686" s="11">
        <v>21811840</v>
      </c>
      <c r="J1686" s="11">
        <v>19613733.333333332</v>
      </c>
      <c r="K1686" s="11">
        <v>21811840</v>
      </c>
      <c r="L1686" s="11">
        <v>19613733.333333332</v>
      </c>
      <c r="M1686" s="11">
        <f t="shared" si="60"/>
        <v>17449472</v>
      </c>
      <c r="N1686" s="11">
        <f t="shared" si="60"/>
        <v>15690986.666666666</v>
      </c>
      <c r="O1686" s="93">
        <v>26174208</v>
      </c>
      <c r="P1686" s="32">
        <f t="shared" si="61"/>
        <v>0.2</v>
      </c>
      <c r="S1686" s="32"/>
      <c r="U1686" s="3"/>
      <c r="V1686" s="3"/>
      <c r="W1686" s="3"/>
      <c r="X1686" s="3"/>
    </row>
    <row r="1687" spans="1:24" s="2" customFormat="1" ht="24" hidden="1" customHeight="1" x14ac:dyDescent="0.2">
      <c r="A1687" s="8">
        <v>1649</v>
      </c>
      <c r="B1687" s="9" t="s">
        <v>1899</v>
      </c>
      <c r="C1687" s="9" t="s">
        <v>1937</v>
      </c>
      <c r="D1687" s="9" t="s">
        <v>1948</v>
      </c>
      <c r="E1687" s="10">
        <v>611120620040001</v>
      </c>
      <c r="F1687" s="8">
        <v>43</v>
      </c>
      <c r="G1687" s="8">
        <v>68</v>
      </c>
      <c r="H1687" s="8">
        <v>111</v>
      </c>
      <c r="I1687" s="11">
        <v>26528640</v>
      </c>
      <c r="J1687" s="11">
        <v>23135360</v>
      </c>
      <c r="K1687" s="12">
        <v>26528640</v>
      </c>
      <c r="L1687" s="12">
        <v>23135360</v>
      </c>
      <c r="M1687" s="12">
        <f t="shared" si="60"/>
        <v>21222912</v>
      </c>
      <c r="N1687" s="12">
        <f t="shared" si="60"/>
        <v>18508288</v>
      </c>
      <c r="O1687" s="93">
        <v>31834368</v>
      </c>
      <c r="P1687" s="32">
        <f t="shared" si="61"/>
        <v>0.2</v>
      </c>
      <c r="S1687" s="32"/>
      <c r="U1687" s="3"/>
      <c r="V1687" s="3"/>
      <c r="W1687" s="3"/>
      <c r="X1687" s="3"/>
    </row>
    <row r="1688" spans="1:24" s="2" customFormat="1" ht="24" hidden="1" customHeight="1" x14ac:dyDescent="0.2">
      <c r="A1688" s="13">
        <v>1650</v>
      </c>
      <c r="B1688" s="14" t="s">
        <v>1899</v>
      </c>
      <c r="C1688" s="14" t="s">
        <v>1937</v>
      </c>
      <c r="D1688" s="14" t="s">
        <v>1949</v>
      </c>
      <c r="E1688" s="15">
        <v>611120620430011</v>
      </c>
      <c r="F1688" s="13">
        <v>40</v>
      </c>
      <c r="G1688" s="13">
        <v>55</v>
      </c>
      <c r="H1688" s="13">
        <v>95</v>
      </c>
      <c r="I1688" s="11">
        <v>23541600</v>
      </c>
      <c r="J1688" s="11">
        <v>20521840</v>
      </c>
      <c r="K1688" s="11">
        <v>23541600</v>
      </c>
      <c r="L1688" s="11">
        <v>20521840</v>
      </c>
      <c r="M1688" s="11">
        <f t="shared" si="60"/>
        <v>18833280</v>
      </c>
      <c r="N1688" s="11">
        <f t="shared" si="60"/>
        <v>16417472</v>
      </c>
      <c r="O1688" s="93">
        <v>28249920</v>
      </c>
      <c r="P1688" s="32">
        <f t="shared" si="61"/>
        <v>0.2</v>
      </c>
      <c r="S1688" s="32"/>
      <c r="U1688" s="3"/>
      <c r="V1688" s="3"/>
      <c r="W1688" s="3"/>
      <c r="X1688" s="3"/>
    </row>
    <row r="1689" spans="1:24" s="2" customFormat="1" ht="24" hidden="1" customHeight="1" x14ac:dyDescent="0.2">
      <c r="A1689" s="8">
        <v>1651</v>
      </c>
      <c r="B1689" s="9" t="s">
        <v>1899</v>
      </c>
      <c r="C1689" s="9" t="s">
        <v>1937</v>
      </c>
      <c r="D1689" s="9" t="s">
        <v>1950</v>
      </c>
      <c r="E1689" s="10">
        <v>611220620050031</v>
      </c>
      <c r="F1689" s="8">
        <v>40</v>
      </c>
      <c r="G1689" s="8">
        <v>90</v>
      </c>
      <c r="H1689" s="8">
        <v>130</v>
      </c>
      <c r="I1689" s="11">
        <v>27655040</v>
      </c>
      <c r="J1689" s="11">
        <v>24827146.666666668</v>
      </c>
      <c r="K1689" s="12">
        <v>27655040</v>
      </c>
      <c r="L1689" s="12">
        <v>24827146.666666668</v>
      </c>
      <c r="M1689" s="12">
        <f t="shared" si="60"/>
        <v>22124032</v>
      </c>
      <c r="N1689" s="12">
        <f t="shared" si="60"/>
        <v>19861717.333333336</v>
      </c>
      <c r="O1689" s="93">
        <v>33186048</v>
      </c>
      <c r="P1689" s="32">
        <f t="shared" si="61"/>
        <v>0.2</v>
      </c>
      <c r="S1689" s="32"/>
      <c r="U1689" s="3"/>
      <c r="V1689" s="3"/>
      <c r="W1689" s="3"/>
      <c r="X1689" s="3"/>
    </row>
    <row r="1690" spans="1:24" s="2" customFormat="1" ht="24" hidden="1" customHeight="1" x14ac:dyDescent="0.2">
      <c r="A1690" s="13">
        <v>1652</v>
      </c>
      <c r="B1690" s="14" t="s">
        <v>1899</v>
      </c>
      <c r="C1690" s="14" t="s">
        <v>1937</v>
      </c>
      <c r="D1690" s="14" t="s">
        <v>1951</v>
      </c>
      <c r="E1690" s="15">
        <v>611220620050001</v>
      </c>
      <c r="F1690" s="13">
        <v>75</v>
      </c>
      <c r="G1690" s="13">
        <v>175</v>
      </c>
      <c r="H1690" s="13">
        <v>250</v>
      </c>
      <c r="I1690" s="11">
        <v>53989760</v>
      </c>
      <c r="J1690" s="11">
        <v>48155146.666666664</v>
      </c>
      <c r="K1690" s="11">
        <v>53989760</v>
      </c>
      <c r="L1690" s="11">
        <v>48155146.666666664</v>
      </c>
      <c r="M1690" s="11">
        <f t="shared" si="60"/>
        <v>43191808</v>
      </c>
      <c r="N1690" s="11">
        <f t="shared" si="60"/>
        <v>38524117.333333336</v>
      </c>
      <c r="O1690" s="93">
        <v>64787712</v>
      </c>
      <c r="P1690" s="32">
        <f t="shared" si="61"/>
        <v>0.2</v>
      </c>
      <c r="S1690" s="32"/>
      <c r="U1690" s="3"/>
      <c r="V1690" s="3"/>
      <c r="W1690" s="3"/>
      <c r="X1690" s="3"/>
    </row>
    <row r="1691" spans="1:24" s="2" customFormat="1" ht="24" hidden="1" customHeight="1" x14ac:dyDescent="0.2">
      <c r="A1691" s="8">
        <v>1653</v>
      </c>
      <c r="B1691" s="9" t="s">
        <v>1899</v>
      </c>
      <c r="C1691" s="9" t="s">
        <v>1937</v>
      </c>
      <c r="D1691" s="9" t="s">
        <v>1952</v>
      </c>
      <c r="E1691" s="10">
        <v>611220620030002</v>
      </c>
      <c r="F1691" s="8">
        <v>92</v>
      </c>
      <c r="G1691" s="8">
        <v>191</v>
      </c>
      <c r="H1691" s="8">
        <v>283</v>
      </c>
      <c r="I1691" s="11">
        <v>60280800</v>
      </c>
      <c r="J1691" s="11">
        <v>54276160</v>
      </c>
      <c r="K1691" s="12">
        <v>60280800</v>
      </c>
      <c r="L1691" s="12">
        <v>54276160</v>
      </c>
      <c r="M1691" s="12">
        <f t="shared" si="60"/>
        <v>48224640</v>
      </c>
      <c r="N1691" s="12">
        <f t="shared" si="60"/>
        <v>43420928</v>
      </c>
      <c r="O1691" s="93">
        <v>72336960</v>
      </c>
      <c r="P1691" s="32">
        <f t="shared" si="61"/>
        <v>0.2</v>
      </c>
      <c r="S1691" s="32"/>
      <c r="U1691" s="3"/>
      <c r="V1691" s="3"/>
      <c r="W1691" s="3"/>
      <c r="X1691" s="3"/>
    </row>
    <row r="1692" spans="1:24" s="2" customFormat="1" ht="24" hidden="1" customHeight="1" x14ac:dyDescent="0.2">
      <c r="A1692" s="13">
        <v>1654</v>
      </c>
      <c r="B1692" s="14" t="s">
        <v>1899</v>
      </c>
      <c r="C1692" s="14" t="s">
        <v>1937</v>
      </c>
      <c r="D1692" s="14" t="s">
        <v>1953</v>
      </c>
      <c r="E1692" s="15">
        <v>611120620930001</v>
      </c>
      <c r="F1692" s="13">
        <v>60</v>
      </c>
      <c r="G1692" s="13">
        <v>240</v>
      </c>
      <c r="H1692" s="13">
        <v>300</v>
      </c>
      <c r="I1692" s="11">
        <v>72826320</v>
      </c>
      <c r="J1692" s="11">
        <v>63274120</v>
      </c>
      <c r="K1692" s="11">
        <v>72826320</v>
      </c>
      <c r="L1692" s="11">
        <v>63274120</v>
      </c>
      <c r="M1692" s="11">
        <f t="shared" si="60"/>
        <v>58261056</v>
      </c>
      <c r="N1692" s="11">
        <f t="shared" si="60"/>
        <v>50619296</v>
      </c>
      <c r="O1692" s="93">
        <v>87391584</v>
      </c>
      <c r="P1692" s="32">
        <f t="shared" si="61"/>
        <v>0.2</v>
      </c>
      <c r="S1692" s="32"/>
      <c r="U1692" s="3"/>
      <c r="V1692" s="3"/>
      <c r="W1692" s="3"/>
      <c r="X1692" s="3"/>
    </row>
    <row r="1693" spans="1:24" s="2" customFormat="1" ht="24" hidden="1" customHeight="1" x14ac:dyDescent="0.2">
      <c r="A1693" s="8">
        <v>1655</v>
      </c>
      <c r="B1693" s="9" t="s">
        <v>1899</v>
      </c>
      <c r="C1693" s="9" t="s">
        <v>1937</v>
      </c>
      <c r="D1693" s="9" t="s">
        <v>1954</v>
      </c>
      <c r="E1693" s="10">
        <v>131130620010001</v>
      </c>
      <c r="F1693" s="8">
        <v>90</v>
      </c>
      <c r="G1693" s="8">
        <v>390</v>
      </c>
      <c r="H1693" s="8">
        <v>480</v>
      </c>
      <c r="I1693" s="11">
        <v>135818120</v>
      </c>
      <c r="J1693" s="11">
        <v>118040160</v>
      </c>
      <c r="K1693" s="12">
        <v>135818120</v>
      </c>
      <c r="L1693" s="12">
        <v>118040160</v>
      </c>
      <c r="M1693" s="12">
        <f t="shared" si="60"/>
        <v>108654496</v>
      </c>
      <c r="N1693" s="12">
        <f t="shared" si="60"/>
        <v>94432128</v>
      </c>
      <c r="O1693" s="93">
        <v>162981744</v>
      </c>
      <c r="P1693" s="32">
        <f t="shared" si="61"/>
        <v>0.2</v>
      </c>
      <c r="S1693" s="32"/>
      <c r="U1693" s="3"/>
      <c r="V1693" s="3"/>
      <c r="W1693" s="3"/>
      <c r="X1693" s="3"/>
    </row>
    <row r="1694" spans="1:24" s="2" customFormat="1" ht="24" hidden="1" customHeight="1" x14ac:dyDescent="0.2">
      <c r="A1694" s="13">
        <v>1656</v>
      </c>
      <c r="B1694" s="14" t="s">
        <v>1899</v>
      </c>
      <c r="C1694" s="14" t="s">
        <v>1955</v>
      </c>
      <c r="D1694" s="14" t="s">
        <v>1956</v>
      </c>
      <c r="E1694" s="15">
        <v>613020650220001</v>
      </c>
      <c r="F1694" s="13">
        <v>60</v>
      </c>
      <c r="G1694" s="13">
        <v>50</v>
      </c>
      <c r="H1694" s="13">
        <v>110</v>
      </c>
      <c r="I1694" s="11">
        <v>26442480</v>
      </c>
      <c r="J1694" s="11">
        <v>23051800</v>
      </c>
      <c r="K1694" s="11">
        <v>26442480</v>
      </c>
      <c r="L1694" s="11">
        <v>23051800</v>
      </c>
      <c r="M1694" s="11">
        <f t="shared" si="60"/>
        <v>21153984</v>
      </c>
      <c r="N1694" s="11">
        <f t="shared" si="60"/>
        <v>18441440</v>
      </c>
      <c r="O1694" s="93">
        <v>31730976</v>
      </c>
      <c r="P1694" s="32">
        <f t="shared" si="61"/>
        <v>0.2</v>
      </c>
      <c r="S1694" s="32"/>
      <c r="U1694" s="3"/>
      <c r="V1694" s="3"/>
      <c r="W1694" s="3"/>
      <c r="X1694" s="3"/>
    </row>
    <row r="1695" spans="1:24" s="2" customFormat="1" ht="24" hidden="1" customHeight="1" x14ac:dyDescent="0.2">
      <c r="A1695" s="8">
        <v>1657</v>
      </c>
      <c r="B1695" s="9" t="s">
        <v>1899</v>
      </c>
      <c r="C1695" s="9" t="s">
        <v>1955</v>
      </c>
      <c r="D1695" s="9" t="s">
        <v>1957</v>
      </c>
      <c r="E1695" s="10">
        <v>622120650260001</v>
      </c>
      <c r="F1695" s="8">
        <v>44</v>
      </c>
      <c r="G1695" s="8">
        <v>76</v>
      </c>
      <c r="H1695" s="8">
        <v>120</v>
      </c>
      <c r="I1695" s="11">
        <v>28861440</v>
      </c>
      <c r="J1695" s="11">
        <v>24970160</v>
      </c>
      <c r="K1695" s="12">
        <v>28861440</v>
      </c>
      <c r="L1695" s="12">
        <v>24970160</v>
      </c>
      <c r="M1695" s="12">
        <f t="shared" si="60"/>
        <v>23089152</v>
      </c>
      <c r="N1695" s="12">
        <f t="shared" si="60"/>
        <v>19976128</v>
      </c>
      <c r="O1695" s="93">
        <v>34633728</v>
      </c>
      <c r="P1695" s="32">
        <f t="shared" si="61"/>
        <v>0.2</v>
      </c>
      <c r="S1695" s="32"/>
      <c r="U1695" s="3"/>
      <c r="V1695" s="3"/>
      <c r="W1695" s="3"/>
      <c r="X1695" s="3"/>
    </row>
    <row r="1696" spans="1:24" s="2" customFormat="1" ht="24" hidden="1" customHeight="1" x14ac:dyDescent="0.2">
      <c r="A1696" s="13">
        <v>1658</v>
      </c>
      <c r="B1696" s="14" t="s">
        <v>1899</v>
      </c>
      <c r="C1696" s="14" t="s">
        <v>1955</v>
      </c>
      <c r="D1696" s="14" t="s">
        <v>1958</v>
      </c>
      <c r="E1696" s="15">
        <v>644120650420002</v>
      </c>
      <c r="F1696" s="13">
        <v>225</v>
      </c>
      <c r="G1696" s="13">
        <v>325</v>
      </c>
      <c r="H1696" s="13">
        <v>550</v>
      </c>
      <c r="I1696" s="11">
        <v>131551680</v>
      </c>
      <c r="J1696" s="11">
        <v>115057840</v>
      </c>
      <c r="K1696" s="11">
        <v>131551680</v>
      </c>
      <c r="L1696" s="11">
        <v>115057840</v>
      </c>
      <c r="M1696" s="11">
        <f t="shared" si="60"/>
        <v>105241344</v>
      </c>
      <c r="N1696" s="11">
        <f t="shared" si="60"/>
        <v>92046272</v>
      </c>
      <c r="O1696" s="93">
        <v>157862016</v>
      </c>
      <c r="P1696" s="32">
        <f t="shared" si="61"/>
        <v>0.2</v>
      </c>
      <c r="S1696" s="32"/>
      <c r="U1696" s="3"/>
      <c r="V1696" s="3"/>
      <c r="W1696" s="3"/>
      <c r="X1696" s="3"/>
    </row>
    <row r="1697" spans="1:24" s="2" customFormat="1" ht="24" hidden="1" customHeight="1" x14ac:dyDescent="0.2">
      <c r="A1697" s="8">
        <v>1659</v>
      </c>
      <c r="B1697" s="9" t="s">
        <v>1899</v>
      </c>
      <c r="C1697" s="9" t="s">
        <v>1955</v>
      </c>
      <c r="D1697" s="9" t="s">
        <v>1959</v>
      </c>
      <c r="E1697" s="10">
        <v>622120650280001</v>
      </c>
      <c r="F1697" s="8">
        <v>47</v>
      </c>
      <c r="G1697" s="8">
        <v>61</v>
      </c>
      <c r="H1697" s="8">
        <v>108</v>
      </c>
      <c r="I1697" s="11">
        <v>25909920</v>
      </c>
      <c r="J1697" s="11">
        <v>22604640</v>
      </c>
      <c r="K1697" s="12">
        <v>25909920</v>
      </c>
      <c r="L1697" s="12">
        <v>22604640</v>
      </c>
      <c r="M1697" s="12">
        <f t="shared" si="60"/>
        <v>20727936</v>
      </c>
      <c r="N1697" s="12">
        <f t="shared" si="60"/>
        <v>18083712</v>
      </c>
      <c r="O1697" s="93">
        <v>31091904</v>
      </c>
      <c r="P1697" s="32">
        <f t="shared" si="61"/>
        <v>0.2</v>
      </c>
      <c r="S1697" s="32"/>
      <c r="U1697" s="3"/>
      <c r="V1697" s="3"/>
      <c r="W1697" s="3"/>
      <c r="X1697" s="3"/>
    </row>
    <row r="1698" spans="1:24" s="2" customFormat="1" ht="24" hidden="1" customHeight="1" x14ac:dyDescent="0.2">
      <c r="A1698" s="13">
        <v>1660</v>
      </c>
      <c r="B1698" s="14" t="s">
        <v>1899</v>
      </c>
      <c r="C1698" s="14" t="s">
        <v>1955</v>
      </c>
      <c r="D1698" s="14" t="s">
        <v>1960</v>
      </c>
      <c r="E1698" s="15">
        <v>622120650290001</v>
      </c>
      <c r="F1698" s="13">
        <v>43</v>
      </c>
      <c r="G1698" s="13">
        <v>67</v>
      </c>
      <c r="H1698" s="13">
        <v>110</v>
      </c>
      <c r="I1698" s="11">
        <v>26417040</v>
      </c>
      <c r="J1698" s="11">
        <v>23020520</v>
      </c>
      <c r="K1698" s="11">
        <v>26417040</v>
      </c>
      <c r="L1698" s="11">
        <v>23020520</v>
      </c>
      <c r="M1698" s="11">
        <f t="shared" si="60"/>
        <v>21133632</v>
      </c>
      <c r="N1698" s="11">
        <f t="shared" si="60"/>
        <v>18416416</v>
      </c>
      <c r="O1698" s="93">
        <v>31700448</v>
      </c>
      <c r="P1698" s="32">
        <f t="shared" si="61"/>
        <v>0.2</v>
      </c>
      <c r="S1698" s="32"/>
      <c r="U1698" s="3"/>
      <c r="V1698" s="3"/>
      <c r="W1698" s="3"/>
      <c r="X1698" s="3"/>
    </row>
    <row r="1699" spans="1:24" s="2" customFormat="1" ht="24" hidden="1" customHeight="1" x14ac:dyDescent="0.2">
      <c r="A1699" s="8">
        <v>1661</v>
      </c>
      <c r="B1699" s="9" t="s">
        <v>1899</v>
      </c>
      <c r="C1699" s="9" t="s">
        <v>1955</v>
      </c>
      <c r="D1699" s="9" t="s">
        <v>1961</v>
      </c>
      <c r="E1699" s="10">
        <v>314230650080001</v>
      </c>
      <c r="F1699" s="8">
        <v>57</v>
      </c>
      <c r="G1699" s="8">
        <v>187</v>
      </c>
      <c r="H1699" s="8">
        <v>244</v>
      </c>
      <c r="I1699" s="11">
        <v>68866460</v>
      </c>
      <c r="J1699" s="11">
        <v>59636640</v>
      </c>
      <c r="K1699" s="12">
        <v>68866460</v>
      </c>
      <c r="L1699" s="12">
        <v>59636640</v>
      </c>
      <c r="M1699" s="12">
        <f t="shared" si="60"/>
        <v>55093168</v>
      </c>
      <c r="N1699" s="12">
        <f t="shared" si="60"/>
        <v>47709312</v>
      </c>
      <c r="O1699" s="93">
        <v>82639752</v>
      </c>
      <c r="P1699" s="32">
        <f t="shared" si="61"/>
        <v>0.2</v>
      </c>
      <c r="S1699" s="32"/>
      <c r="U1699" s="3"/>
      <c r="V1699" s="3"/>
      <c r="W1699" s="3"/>
      <c r="X1699" s="3"/>
    </row>
    <row r="1700" spans="1:24" s="2" customFormat="1" ht="24" hidden="1" customHeight="1" x14ac:dyDescent="0.2">
      <c r="A1700" s="13">
        <v>1662</v>
      </c>
      <c r="B1700" s="14" t="s">
        <v>1899</v>
      </c>
      <c r="C1700" s="14" t="s">
        <v>1955</v>
      </c>
      <c r="D1700" s="14" t="s">
        <v>1962</v>
      </c>
      <c r="E1700" s="15">
        <v>633120650400001</v>
      </c>
      <c r="F1700" s="13">
        <v>20</v>
      </c>
      <c r="G1700" s="13">
        <v>80</v>
      </c>
      <c r="H1700" s="13">
        <v>100</v>
      </c>
      <c r="I1700" s="11">
        <v>24090000</v>
      </c>
      <c r="J1700" s="11">
        <v>20913320</v>
      </c>
      <c r="K1700" s="11">
        <v>24090000</v>
      </c>
      <c r="L1700" s="11">
        <v>20913320</v>
      </c>
      <c r="M1700" s="11">
        <f t="shared" si="60"/>
        <v>19272000</v>
      </c>
      <c r="N1700" s="11">
        <f t="shared" si="60"/>
        <v>16730656</v>
      </c>
      <c r="O1700" s="93">
        <v>28908000</v>
      </c>
      <c r="P1700" s="32">
        <f t="shared" si="61"/>
        <v>0.2</v>
      </c>
      <c r="S1700" s="32"/>
      <c r="U1700" s="3"/>
      <c r="V1700" s="3"/>
      <c r="W1700" s="3"/>
      <c r="X1700" s="3"/>
    </row>
    <row r="1701" spans="1:24" s="2" customFormat="1" ht="24" hidden="1" customHeight="1" x14ac:dyDescent="0.2">
      <c r="A1701" s="8">
        <v>1663</v>
      </c>
      <c r="B1701" s="9" t="s">
        <v>1899</v>
      </c>
      <c r="C1701" s="9" t="s">
        <v>1963</v>
      </c>
      <c r="D1701" s="9" t="s">
        <v>1964</v>
      </c>
      <c r="E1701" s="10">
        <v>213140990110021</v>
      </c>
      <c r="F1701" s="8">
        <v>17</v>
      </c>
      <c r="G1701" s="8">
        <v>33</v>
      </c>
      <c r="H1701" s="8">
        <v>50</v>
      </c>
      <c r="I1701" s="11">
        <v>15107746.666666666</v>
      </c>
      <c r="J1701" s="11">
        <v>13784213.333333334</v>
      </c>
      <c r="K1701" s="12">
        <v>15107746.666666666</v>
      </c>
      <c r="L1701" s="12">
        <v>13784213.333333334</v>
      </c>
      <c r="M1701" s="12">
        <f t="shared" si="60"/>
        <v>12086197.333333334</v>
      </c>
      <c r="N1701" s="12">
        <f t="shared" si="60"/>
        <v>11027370.666666668</v>
      </c>
      <c r="O1701" s="93">
        <v>18129296</v>
      </c>
      <c r="P1701" s="32">
        <f t="shared" si="61"/>
        <v>0.20000000000000004</v>
      </c>
      <c r="S1701" s="32"/>
      <c r="U1701" s="3"/>
      <c r="V1701" s="3"/>
      <c r="W1701" s="3"/>
      <c r="X1701" s="3"/>
    </row>
    <row r="1702" spans="1:24" s="2" customFormat="1" ht="24" hidden="1" customHeight="1" x14ac:dyDescent="0.2">
      <c r="A1702" s="13">
        <v>1664</v>
      </c>
      <c r="B1702" s="14" t="s">
        <v>1899</v>
      </c>
      <c r="C1702" s="14" t="s">
        <v>1963</v>
      </c>
      <c r="D1702" s="14" t="s">
        <v>1965</v>
      </c>
      <c r="E1702" s="15">
        <v>213140990170001</v>
      </c>
      <c r="F1702" s="13">
        <v>44</v>
      </c>
      <c r="G1702" s="13">
        <v>66</v>
      </c>
      <c r="H1702" s="13">
        <v>110</v>
      </c>
      <c r="I1702" s="11">
        <v>32170786.666666668</v>
      </c>
      <c r="J1702" s="11">
        <v>29194693.333333332</v>
      </c>
      <c r="K1702" s="11">
        <v>32170786.666666668</v>
      </c>
      <c r="L1702" s="11">
        <v>29194693.333333332</v>
      </c>
      <c r="M1702" s="11">
        <f t="shared" si="60"/>
        <v>25736629.333333336</v>
      </c>
      <c r="N1702" s="11">
        <f t="shared" si="60"/>
        <v>23355754.666666668</v>
      </c>
      <c r="O1702" s="93">
        <v>38604944</v>
      </c>
      <c r="P1702" s="32">
        <f t="shared" si="61"/>
        <v>0.19999999999999996</v>
      </c>
      <c r="S1702" s="32"/>
      <c r="U1702" s="3"/>
      <c r="V1702" s="3"/>
      <c r="W1702" s="3"/>
      <c r="X1702" s="3"/>
    </row>
    <row r="1703" spans="1:24" s="2" customFormat="1" ht="24" hidden="1" customHeight="1" x14ac:dyDescent="0.2">
      <c r="A1703" s="8">
        <v>1665</v>
      </c>
      <c r="B1703" s="9" t="s">
        <v>1899</v>
      </c>
      <c r="C1703" s="9" t="s">
        <v>1963</v>
      </c>
      <c r="D1703" s="9" t="s">
        <v>1966</v>
      </c>
      <c r="E1703" s="10">
        <v>213140990200001</v>
      </c>
      <c r="F1703" s="8">
        <v>73</v>
      </c>
      <c r="G1703" s="8">
        <v>187</v>
      </c>
      <c r="H1703" s="8">
        <v>260</v>
      </c>
      <c r="I1703" s="11">
        <v>76663066.666666672</v>
      </c>
      <c r="J1703" s="11">
        <v>69940400</v>
      </c>
      <c r="K1703" s="12">
        <v>76663066.666666672</v>
      </c>
      <c r="L1703" s="12">
        <v>69940400</v>
      </c>
      <c r="M1703" s="12">
        <f t="shared" si="60"/>
        <v>61330453.333333343</v>
      </c>
      <c r="N1703" s="12">
        <f t="shared" si="60"/>
        <v>55952320</v>
      </c>
      <c r="O1703" s="93">
        <v>91995680</v>
      </c>
      <c r="P1703" s="32">
        <f t="shared" si="61"/>
        <v>0.19999999999999993</v>
      </c>
      <c r="S1703" s="32"/>
      <c r="U1703" s="3"/>
      <c r="V1703" s="3"/>
      <c r="W1703" s="3"/>
      <c r="X1703" s="3"/>
    </row>
    <row r="1704" spans="1:24" s="2" customFormat="1" ht="24" hidden="1" customHeight="1" x14ac:dyDescent="0.2">
      <c r="A1704" s="13">
        <v>1666</v>
      </c>
      <c r="B1704" s="14" t="s">
        <v>1899</v>
      </c>
      <c r="C1704" s="14" t="s">
        <v>1963</v>
      </c>
      <c r="D1704" s="14" t="s">
        <v>1967</v>
      </c>
      <c r="E1704" s="15">
        <v>213140990220001</v>
      </c>
      <c r="F1704" s="13">
        <v>57</v>
      </c>
      <c r="G1704" s="13">
        <v>186</v>
      </c>
      <c r="H1704" s="13">
        <v>243</v>
      </c>
      <c r="I1704" s="11">
        <v>71730946.666666672</v>
      </c>
      <c r="J1704" s="11">
        <v>65413893.333333336</v>
      </c>
      <c r="K1704" s="11">
        <v>71730946.666666672</v>
      </c>
      <c r="L1704" s="11">
        <v>65413893.333333336</v>
      </c>
      <c r="M1704" s="11">
        <f t="shared" ref="M1704:N1767" si="62">K1704*0.8</f>
        <v>57384757.333333343</v>
      </c>
      <c r="N1704" s="11">
        <f t="shared" si="62"/>
        <v>52331114.666666672</v>
      </c>
      <c r="O1704" s="93">
        <v>86077136</v>
      </c>
      <c r="P1704" s="32">
        <f t="shared" si="61"/>
        <v>0.19999999999999993</v>
      </c>
      <c r="S1704" s="32"/>
      <c r="U1704" s="3"/>
      <c r="V1704" s="3"/>
      <c r="W1704" s="3"/>
      <c r="X1704" s="3"/>
    </row>
    <row r="1705" spans="1:24" s="2" customFormat="1" ht="24" hidden="1" customHeight="1" x14ac:dyDescent="0.2">
      <c r="A1705" s="8">
        <v>1667</v>
      </c>
      <c r="B1705" s="9" t="s">
        <v>1899</v>
      </c>
      <c r="C1705" s="9" t="s">
        <v>1963</v>
      </c>
      <c r="D1705" s="9" t="s">
        <v>1968</v>
      </c>
      <c r="E1705" s="10">
        <v>213140990020011</v>
      </c>
      <c r="F1705" s="8">
        <v>25</v>
      </c>
      <c r="G1705" s="8">
        <v>42</v>
      </c>
      <c r="H1705" s="8">
        <v>67</v>
      </c>
      <c r="I1705" s="11">
        <v>20088480</v>
      </c>
      <c r="J1705" s="11">
        <v>18294240</v>
      </c>
      <c r="K1705" s="12">
        <v>20088480</v>
      </c>
      <c r="L1705" s="12">
        <v>18294240</v>
      </c>
      <c r="M1705" s="12">
        <f t="shared" si="62"/>
        <v>16070784</v>
      </c>
      <c r="N1705" s="12">
        <f t="shared" si="62"/>
        <v>14635392</v>
      </c>
      <c r="O1705" s="93">
        <v>24106176</v>
      </c>
      <c r="P1705" s="32">
        <f t="shared" si="61"/>
        <v>0.2</v>
      </c>
      <c r="S1705" s="32"/>
      <c r="U1705" s="3"/>
      <c r="V1705" s="3"/>
      <c r="W1705" s="3"/>
      <c r="X1705" s="3"/>
    </row>
    <row r="1706" spans="1:24" s="2" customFormat="1" ht="24" hidden="1" customHeight="1" x14ac:dyDescent="0.2">
      <c r="A1706" s="13">
        <v>1668</v>
      </c>
      <c r="B1706" s="14" t="s">
        <v>1899</v>
      </c>
      <c r="C1706" s="14" t="s">
        <v>1963</v>
      </c>
      <c r="D1706" s="14" t="s">
        <v>1969</v>
      </c>
      <c r="E1706" s="15">
        <v>213140990110031</v>
      </c>
      <c r="F1706" s="13">
        <v>24</v>
      </c>
      <c r="G1706" s="13">
        <v>49</v>
      </c>
      <c r="H1706" s="13">
        <v>73</v>
      </c>
      <c r="I1706" s="11">
        <v>21633986.666666668</v>
      </c>
      <c r="J1706" s="11">
        <v>19503306.666666668</v>
      </c>
      <c r="K1706" s="11">
        <v>21633986.666666668</v>
      </c>
      <c r="L1706" s="11">
        <v>19503306.666666668</v>
      </c>
      <c r="M1706" s="11">
        <f t="shared" si="62"/>
        <v>17307189.333333336</v>
      </c>
      <c r="N1706" s="11">
        <f t="shared" si="62"/>
        <v>15602645.333333336</v>
      </c>
      <c r="O1706" s="93">
        <v>25960784</v>
      </c>
      <c r="P1706" s="32">
        <f t="shared" si="61"/>
        <v>0.19999999999999993</v>
      </c>
      <c r="S1706" s="32"/>
      <c r="U1706" s="3"/>
      <c r="V1706" s="3"/>
      <c r="W1706" s="3"/>
      <c r="X1706" s="3"/>
    </row>
    <row r="1707" spans="1:24" s="2" customFormat="1" ht="24" hidden="1" customHeight="1" x14ac:dyDescent="0.2">
      <c r="A1707" s="8">
        <v>1669</v>
      </c>
      <c r="B1707" s="9" t="s">
        <v>1899</v>
      </c>
      <c r="C1707" s="9" t="s">
        <v>1963</v>
      </c>
      <c r="D1707" s="9" t="s">
        <v>1970</v>
      </c>
      <c r="E1707" s="10">
        <v>213140990110001</v>
      </c>
      <c r="F1707" s="8">
        <v>33</v>
      </c>
      <c r="G1707" s="8">
        <v>68</v>
      </c>
      <c r="H1707" s="8">
        <v>101</v>
      </c>
      <c r="I1707" s="11">
        <v>29880066.666666668</v>
      </c>
      <c r="J1707" s="11">
        <v>27105200</v>
      </c>
      <c r="K1707" s="12">
        <v>29880066.666666668</v>
      </c>
      <c r="L1707" s="12">
        <v>27105200</v>
      </c>
      <c r="M1707" s="12">
        <f t="shared" si="62"/>
        <v>23904053.333333336</v>
      </c>
      <c r="N1707" s="12">
        <f t="shared" si="62"/>
        <v>21684160</v>
      </c>
      <c r="O1707" s="93">
        <v>35856080</v>
      </c>
      <c r="P1707" s="32">
        <f t="shared" si="61"/>
        <v>0.19999999999999996</v>
      </c>
      <c r="S1707" s="32"/>
      <c r="U1707" s="3"/>
      <c r="V1707" s="3"/>
      <c r="W1707" s="3"/>
      <c r="X1707" s="3"/>
    </row>
    <row r="1708" spans="1:24" s="2" customFormat="1" ht="24" hidden="1" customHeight="1" x14ac:dyDescent="0.2">
      <c r="A1708" s="13">
        <v>1670</v>
      </c>
      <c r="B1708" s="14" t="s">
        <v>1899</v>
      </c>
      <c r="C1708" s="14" t="s">
        <v>1963</v>
      </c>
      <c r="D1708" s="14" t="s">
        <v>1971</v>
      </c>
      <c r="E1708" s="15">
        <v>213140990020021</v>
      </c>
      <c r="F1708" s="13">
        <v>25</v>
      </c>
      <c r="G1708" s="13">
        <v>25</v>
      </c>
      <c r="H1708" s="13">
        <v>50</v>
      </c>
      <c r="I1708" s="11">
        <v>17413640</v>
      </c>
      <c r="J1708" s="11">
        <v>16061120</v>
      </c>
      <c r="K1708" s="11">
        <v>17413640</v>
      </c>
      <c r="L1708" s="11">
        <v>16061120</v>
      </c>
      <c r="M1708" s="11">
        <f t="shared" si="62"/>
        <v>13930912</v>
      </c>
      <c r="N1708" s="11">
        <f t="shared" si="62"/>
        <v>12848896</v>
      </c>
      <c r="O1708" s="93">
        <v>20896368</v>
      </c>
      <c r="P1708" s="32">
        <f t="shared" si="61"/>
        <v>0.2</v>
      </c>
      <c r="S1708" s="32"/>
      <c r="U1708" s="3"/>
      <c r="V1708" s="3"/>
      <c r="W1708" s="3"/>
      <c r="X1708" s="3"/>
    </row>
    <row r="1709" spans="1:24" s="2" customFormat="1" ht="24" hidden="1" customHeight="1" x14ac:dyDescent="0.2">
      <c r="A1709" s="8">
        <v>1671</v>
      </c>
      <c r="B1709" s="9" t="s">
        <v>1899</v>
      </c>
      <c r="C1709" s="9" t="s">
        <v>1963</v>
      </c>
      <c r="D1709" s="9" t="s">
        <v>1972</v>
      </c>
      <c r="E1709" s="10">
        <v>213140990030001</v>
      </c>
      <c r="F1709" s="8">
        <v>73</v>
      </c>
      <c r="G1709" s="8">
        <v>192</v>
      </c>
      <c r="H1709" s="8">
        <v>265</v>
      </c>
      <c r="I1709" s="11">
        <v>89454200</v>
      </c>
      <c r="J1709" s="11">
        <v>82005453.333333328</v>
      </c>
      <c r="K1709" s="12">
        <v>89454200</v>
      </c>
      <c r="L1709" s="12">
        <v>82005453.333333328</v>
      </c>
      <c r="M1709" s="12">
        <f t="shared" si="62"/>
        <v>71563360</v>
      </c>
      <c r="N1709" s="12">
        <f t="shared" si="62"/>
        <v>65604362.666666664</v>
      </c>
      <c r="O1709" s="93">
        <v>107345040</v>
      </c>
      <c r="P1709" s="32">
        <f t="shared" si="61"/>
        <v>0.2</v>
      </c>
      <c r="S1709" s="32"/>
      <c r="U1709" s="3"/>
      <c r="V1709" s="3"/>
      <c r="W1709" s="3"/>
      <c r="X1709" s="3"/>
    </row>
    <row r="1710" spans="1:24" s="2" customFormat="1" ht="24" hidden="1" customHeight="1" x14ac:dyDescent="0.2">
      <c r="A1710" s="13">
        <v>1672</v>
      </c>
      <c r="B1710" s="14" t="s">
        <v>1899</v>
      </c>
      <c r="C1710" s="14" t="s">
        <v>1963</v>
      </c>
      <c r="D1710" s="14" t="s">
        <v>1973</v>
      </c>
      <c r="E1710" s="15">
        <v>213140990080001</v>
      </c>
      <c r="F1710" s="13">
        <v>63</v>
      </c>
      <c r="G1710" s="13">
        <v>123</v>
      </c>
      <c r="H1710" s="13">
        <v>186</v>
      </c>
      <c r="I1710" s="11">
        <v>62827626.666666664</v>
      </c>
      <c r="J1710" s="11">
        <v>57851226.666666664</v>
      </c>
      <c r="K1710" s="11">
        <v>62827626.666666664</v>
      </c>
      <c r="L1710" s="11">
        <v>57851226.666666664</v>
      </c>
      <c r="M1710" s="11">
        <f t="shared" si="62"/>
        <v>50262101.333333336</v>
      </c>
      <c r="N1710" s="11">
        <f t="shared" si="62"/>
        <v>46280981.333333336</v>
      </c>
      <c r="O1710" s="93">
        <v>75393152</v>
      </c>
      <c r="P1710" s="32">
        <f t="shared" si="61"/>
        <v>0.20000000000000004</v>
      </c>
      <c r="S1710" s="32"/>
      <c r="U1710" s="3"/>
      <c r="V1710" s="3"/>
      <c r="W1710" s="3"/>
      <c r="X1710" s="3"/>
    </row>
    <row r="1711" spans="1:24" s="2" customFormat="1" ht="24" hidden="1" customHeight="1" x14ac:dyDescent="0.2">
      <c r="A1711" s="8">
        <v>1673</v>
      </c>
      <c r="B1711" s="9" t="s">
        <v>1899</v>
      </c>
      <c r="C1711" s="9" t="s">
        <v>1963</v>
      </c>
      <c r="D1711" s="9" t="s">
        <v>1974</v>
      </c>
      <c r="E1711" s="10">
        <v>213140990050001</v>
      </c>
      <c r="F1711" s="8">
        <v>43</v>
      </c>
      <c r="G1711" s="8">
        <v>64</v>
      </c>
      <c r="H1711" s="8">
        <v>107</v>
      </c>
      <c r="I1711" s="11">
        <v>32132800</v>
      </c>
      <c r="J1711" s="11">
        <v>29178613.333333332</v>
      </c>
      <c r="K1711" s="12">
        <v>32132800</v>
      </c>
      <c r="L1711" s="12">
        <v>29178613.333333332</v>
      </c>
      <c r="M1711" s="12">
        <f t="shared" si="62"/>
        <v>25706240</v>
      </c>
      <c r="N1711" s="12">
        <f t="shared" si="62"/>
        <v>23342890.666666668</v>
      </c>
      <c r="O1711" s="93">
        <v>38559360</v>
      </c>
      <c r="P1711" s="32">
        <f t="shared" si="61"/>
        <v>0.2</v>
      </c>
      <c r="S1711" s="32"/>
      <c r="U1711" s="3"/>
      <c r="V1711" s="3"/>
      <c r="W1711" s="3"/>
      <c r="X1711" s="3"/>
    </row>
    <row r="1712" spans="1:24" s="2" customFormat="1" ht="24" hidden="1" customHeight="1" x14ac:dyDescent="0.2">
      <c r="A1712" s="13">
        <v>1674</v>
      </c>
      <c r="B1712" s="14" t="s">
        <v>1899</v>
      </c>
      <c r="C1712" s="14" t="s">
        <v>1963</v>
      </c>
      <c r="D1712" s="14" t="s">
        <v>1975</v>
      </c>
      <c r="E1712" s="15">
        <v>213140990210001</v>
      </c>
      <c r="F1712" s="13">
        <v>79</v>
      </c>
      <c r="G1712" s="13">
        <v>162</v>
      </c>
      <c r="H1712" s="13">
        <v>241</v>
      </c>
      <c r="I1712" s="11">
        <v>66135066.666666664</v>
      </c>
      <c r="J1712" s="11">
        <v>59665146.666666664</v>
      </c>
      <c r="K1712" s="11">
        <v>66135066.666666664</v>
      </c>
      <c r="L1712" s="11">
        <v>59665146.666666664</v>
      </c>
      <c r="M1712" s="11">
        <f t="shared" si="62"/>
        <v>52908053.333333336</v>
      </c>
      <c r="N1712" s="11">
        <f t="shared" si="62"/>
        <v>47732117.333333336</v>
      </c>
      <c r="O1712" s="93">
        <v>79362080</v>
      </c>
      <c r="P1712" s="32">
        <f t="shared" si="61"/>
        <v>0.20000000000000004</v>
      </c>
      <c r="S1712" s="32"/>
      <c r="U1712" s="3"/>
      <c r="V1712" s="3"/>
      <c r="W1712" s="3"/>
      <c r="X1712" s="3"/>
    </row>
    <row r="1713" spans="1:24" s="2" customFormat="1" ht="24" hidden="1" customHeight="1" x14ac:dyDescent="0.2">
      <c r="A1713" s="8">
        <v>1675</v>
      </c>
      <c r="B1713" s="9" t="s">
        <v>1899</v>
      </c>
      <c r="C1713" s="9" t="s">
        <v>1963</v>
      </c>
      <c r="D1713" s="9" t="s">
        <v>1976</v>
      </c>
      <c r="E1713" s="10">
        <v>213140990020031</v>
      </c>
      <c r="F1713" s="8">
        <v>21</v>
      </c>
      <c r="G1713" s="8">
        <v>39</v>
      </c>
      <c r="H1713" s="8">
        <v>60</v>
      </c>
      <c r="I1713" s="11">
        <v>17655293.333333332</v>
      </c>
      <c r="J1713" s="11">
        <v>15967520</v>
      </c>
      <c r="K1713" s="12">
        <v>17655293.333333332</v>
      </c>
      <c r="L1713" s="12">
        <v>15967520</v>
      </c>
      <c r="M1713" s="12">
        <f t="shared" si="62"/>
        <v>14124234.666666666</v>
      </c>
      <c r="N1713" s="12">
        <f t="shared" si="62"/>
        <v>12774016</v>
      </c>
      <c r="O1713" s="93">
        <v>21186352</v>
      </c>
      <c r="P1713" s="32">
        <f t="shared" si="61"/>
        <v>0.20000000000000009</v>
      </c>
      <c r="S1713" s="32"/>
      <c r="U1713" s="3"/>
      <c r="V1713" s="3"/>
      <c r="W1713" s="3"/>
      <c r="X1713" s="3"/>
    </row>
    <row r="1714" spans="1:24" s="2" customFormat="1" ht="24" hidden="1" customHeight="1" x14ac:dyDescent="0.2">
      <c r="A1714" s="13">
        <v>1676</v>
      </c>
      <c r="B1714" s="14" t="s">
        <v>1899</v>
      </c>
      <c r="C1714" s="14" t="s">
        <v>1963</v>
      </c>
      <c r="D1714" s="14" t="s">
        <v>1977</v>
      </c>
      <c r="E1714" s="15">
        <v>213140990110011</v>
      </c>
      <c r="F1714" s="13">
        <v>23</v>
      </c>
      <c r="G1714" s="13">
        <v>39</v>
      </c>
      <c r="H1714" s="13">
        <v>62</v>
      </c>
      <c r="I1714" s="11">
        <v>21062866.666666668</v>
      </c>
      <c r="J1714" s="11">
        <v>19245786.666666668</v>
      </c>
      <c r="K1714" s="11">
        <v>21062866.666666668</v>
      </c>
      <c r="L1714" s="11">
        <v>19245786.666666668</v>
      </c>
      <c r="M1714" s="11">
        <f t="shared" si="62"/>
        <v>16850293.333333336</v>
      </c>
      <c r="N1714" s="11">
        <f t="shared" si="62"/>
        <v>15396629.333333336</v>
      </c>
      <c r="O1714" s="93">
        <v>25275440</v>
      </c>
      <c r="P1714" s="32">
        <f t="shared" si="61"/>
        <v>0.19999999999999993</v>
      </c>
      <c r="S1714" s="32"/>
      <c r="U1714" s="3"/>
      <c r="V1714" s="3"/>
      <c r="W1714" s="3"/>
      <c r="X1714" s="3"/>
    </row>
    <row r="1715" spans="1:24" s="2" customFormat="1" ht="24" hidden="1" customHeight="1" x14ac:dyDescent="0.2">
      <c r="A1715" s="8">
        <v>1677</v>
      </c>
      <c r="B1715" s="9" t="s">
        <v>1899</v>
      </c>
      <c r="C1715" s="9" t="s">
        <v>1963</v>
      </c>
      <c r="D1715" s="9" t="s">
        <v>1978</v>
      </c>
      <c r="E1715" s="10">
        <v>213140990000021</v>
      </c>
      <c r="F1715" s="8">
        <v>23</v>
      </c>
      <c r="G1715" s="8">
        <v>61</v>
      </c>
      <c r="H1715" s="8">
        <v>84</v>
      </c>
      <c r="I1715" s="11">
        <v>25153120</v>
      </c>
      <c r="J1715" s="11">
        <v>22940373.333333332</v>
      </c>
      <c r="K1715" s="12">
        <v>25153120</v>
      </c>
      <c r="L1715" s="12">
        <v>22940373.333333332</v>
      </c>
      <c r="M1715" s="12">
        <f t="shared" si="62"/>
        <v>20122496</v>
      </c>
      <c r="N1715" s="12">
        <f t="shared" si="62"/>
        <v>18352298.666666668</v>
      </c>
      <c r="O1715" s="93">
        <v>30183744</v>
      </c>
      <c r="P1715" s="32">
        <f t="shared" si="61"/>
        <v>0.2</v>
      </c>
      <c r="S1715" s="32"/>
      <c r="U1715" s="3"/>
      <c r="V1715" s="3"/>
      <c r="W1715" s="3"/>
      <c r="X1715" s="3"/>
    </row>
    <row r="1716" spans="1:24" s="2" customFormat="1" ht="24" hidden="1" customHeight="1" x14ac:dyDescent="0.2">
      <c r="A1716" s="13">
        <v>1678</v>
      </c>
      <c r="B1716" s="14" t="s">
        <v>1899</v>
      </c>
      <c r="C1716" s="14" t="s">
        <v>1979</v>
      </c>
      <c r="D1716" s="14" t="s">
        <v>1980</v>
      </c>
      <c r="E1716" s="15">
        <v>311130680010001</v>
      </c>
      <c r="F1716" s="13">
        <v>57</v>
      </c>
      <c r="G1716" s="13">
        <v>140</v>
      </c>
      <c r="H1716" s="13">
        <v>197</v>
      </c>
      <c r="I1716" s="11">
        <v>50768293.333333336</v>
      </c>
      <c r="J1716" s="11">
        <v>45928320</v>
      </c>
      <c r="K1716" s="11">
        <v>50768293.333333336</v>
      </c>
      <c r="L1716" s="11">
        <v>45928320</v>
      </c>
      <c r="M1716" s="11">
        <f t="shared" si="62"/>
        <v>40614634.666666672</v>
      </c>
      <c r="N1716" s="11">
        <f t="shared" si="62"/>
        <v>36742656</v>
      </c>
      <c r="O1716" s="95">
        <v>65998781.333333336</v>
      </c>
      <c r="P1716" s="32">
        <f t="shared" ref="P1716:P1773" si="63">(O1716-K1716)/K1716</f>
        <v>0.3</v>
      </c>
      <c r="S1716" s="32"/>
      <c r="U1716" s="3"/>
      <c r="V1716" s="3"/>
      <c r="W1716" s="3"/>
      <c r="X1716" s="3"/>
    </row>
    <row r="1717" spans="1:24" s="2" customFormat="1" ht="24" hidden="1" customHeight="1" x14ac:dyDescent="0.2">
      <c r="A1717" s="8">
        <v>1679</v>
      </c>
      <c r="B1717" s="9" t="s">
        <v>1899</v>
      </c>
      <c r="C1717" s="9" t="s">
        <v>1979</v>
      </c>
      <c r="D1717" s="9" t="s">
        <v>1981</v>
      </c>
      <c r="E1717" s="10" t="s">
        <v>1982</v>
      </c>
      <c r="F1717" s="8">
        <v>22</v>
      </c>
      <c r="G1717" s="8">
        <v>36</v>
      </c>
      <c r="H1717" s="8">
        <v>58</v>
      </c>
      <c r="I1717" s="11">
        <v>12616480</v>
      </c>
      <c r="J1717" s="11">
        <v>11443413.333333334</v>
      </c>
      <c r="K1717" s="12">
        <v>12616480</v>
      </c>
      <c r="L1717" s="12">
        <v>11443413.333333334</v>
      </c>
      <c r="M1717" s="12">
        <f t="shared" si="62"/>
        <v>10093184</v>
      </c>
      <c r="N1717" s="12">
        <f t="shared" si="62"/>
        <v>9154730.6666666679</v>
      </c>
      <c r="O1717" s="95">
        <v>16401424</v>
      </c>
      <c r="P1717" s="32">
        <f t="shared" si="63"/>
        <v>0.3</v>
      </c>
      <c r="S1717" s="32"/>
      <c r="U1717" s="3"/>
      <c r="V1717" s="3"/>
      <c r="W1717" s="3"/>
      <c r="X1717" s="3"/>
    </row>
    <row r="1718" spans="1:24" ht="24" hidden="1" customHeight="1" x14ac:dyDescent="0.2">
      <c r="A1718" s="13">
        <v>1680</v>
      </c>
      <c r="B1718" s="14" t="s">
        <v>1899</v>
      </c>
      <c r="C1718" s="14" t="s">
        <v>1979</v>
      </c>
      <c r="D1718" s="14" t="s">
        <v>1983</v>
      </c>
      <c r="E1718" s="15">
        <v>751420680030021</v>
      </c>
      <c r="F1718" s="13">
        <v>28</v>
      </c>
      <c r="G1718" s="13">
        <v>44</v>
      </c>
      <c r="H1718" s="13">
        <v>72</v>
      </c>
      <c r="I1718" s="11">
        <v>17535120</v>
      </c>
      <c r="J1718" s="11">
        <v>15269480</v>
      </c>
      <c r="K1718" s="11">
        <v>17535120</v>
      </c>
      <c r="L1718" s="11">
        <v>15269480</v>
      </c>
      <c r="M1718" s="11">
        <f t="shared" si="62"/>
        <v>14028096</v>
      </c>
      <c r="N1718" s="11">
        <f t="shared" si="62"/>
        <v>12215584</v>
      </c>
      <c r="O1718" s="95">
        <v>22795656</v>
      </c>
      <c r="P1718" s="32">
        <f t="shared" si="63"/>
        <v>0.3</v>
      </c>
      <c r="S1718" s="32"/>
    </row>
    <row r="1719" spans="1:24" ht="24" hidden="1" customHeight="1" x14ac:dyDescent="0.2">
      <c r="A1719" s="8">
        <v>1681</v>
      </c>
      <c r="B1719" s="9" t="s">
        <v>1899</v>
      </c>
      <c r="C1719" s="9" t="s">
        <v>1979</v>
      </c>
      <c r="D1719" s="9" t="s">
        <v>1984</v>
      </c>
      <c r="E1719" s="10">
        <v>751420680070001</v>
      </c>
      <c r="F1719" s="8">
        <v>31</v>
      </c>
      <c r="G1719" s="8">
        <v>74</v>
      </c>
      <c r="H1719" s="8">
        <v>105</v>
      </c>
      <c r="I1719" s="11">
        <v>22560800</v>
      </c>
      <c r="J1719" s="11">
        <v>20624426.666666668</v>
      </c>
      <c r="K1719" s="12">
        <v>22560800</v>
      </c>
      <c r="L1719" s="12">
        <v>20624426.666666668</v>
      </c>
      <c r="M1719" s="12">
        <f t="shared" si="62"/>
        <v>18048640</v>
      </c>
      <c r="N1719" s="12">
        <f t="shared" si="62"/>
        <v>16499541.333333336</v>
      </c>
      <c r="O1719" s="95">
        <v>29329040</v>
      </c>
      <c r="P1719" s="32">
        <f t="shared" si="63"/>
        <v>0.3</v>
      </c>
      <c r="S1719" s="32"/>
    </row>
    <row r="1720" spans="1:24" ht="24" hidden="1" customHeight="1" x14ac:dyDescent="0.2">
      <c r="A1720" s="13">
        <v>1682</v>
      </c>
      <c r="B1720" s="14" t="s">
        <v>1899</v>
      </c>
      <c r="C1720" s="14" t="s">
        <v>1979</v>
      </c>
      <c r="D1720" s="14" t="s">
        <v>1985</v>
      </c>
      <c r="E1720" s="15">
        <v>751420680020001</v>
      </c>
      <c r="F1720" s="13">
        <v>32</v>
      </c>
      <c r="G1720" s="13">
        <v>90</v>
      </c>
      <c r="H1720" s="13">
        <v>122</v>
      </c>
      <c r="I1720" s="11">
        <v>26377760</v>
      </c>
      <c r="J1720" s="11">
        <v>23970106.666666668</v>
      </c>
      <c r="K1720" s="11">
        <v>26377760</v>
      </c>
      <c r="L1720" s="11">
        <v>23970106.666666668</v>
      </c>
      <c r="M1720" s="11">
        <f t="shared" si="62"/>
        <v>21102208</v>
      </c>
      <c r="N1720" s="11">
        <f t="shared" si="62"/>
        <v>19176085.333333336</v>
      </c>
      <c r="O1720" s="95">
        <v>34291088</v>
      </c>
      <c r="P1720" s="32">
        <f t="shared" si="63"/>
        <v>0.3</v>
      </c>
      <c r="S1720" s="32"/>
    </row>
    <row r="1721" spans="1:24" ht="24" hidden="1" customHeight="1" x14ac:dyDescent="0.2">
      <c r="A1721" s="8">
        <v>1683</v>
      </c>
      <c r="B1721" s="9" t="s">
        <v>1899</v>
      </c>
      <c r="C1721" s="9" t="s">
        <v>1979</v>
      </c>
      <c r="D1721" s="9" t="s">
        <v>1986</v>
      </c>
      <c r="E1721" s="10">
        <v>751320680020001</v>
      </c>
      <c r="F1721" s="8">
        <v>31</v>
      </c>
      <c r="G1721" s="8">
        <v>75</v>
      </c>
      <c r="H1721" s="8">
        <v>106</v>
      </c>
      <c r="I1721" s="11">
        <v>22744160</v>
      </c>
      <c r="J1721" s="11">
        <v>20561306.666666668</v>
      </c>
      <c r="K1721" s="12">
        <v>22744160</v>
      </c>
      <c r="L1721" s="12">
        <v>20561306.666666668</v>
      </c>
      <c r="M1721" s="12">
        <f t="shared" si="62"/>
        <v>18195328</v>
      </c>
      <c r="N1721" s="12">
        <f t="shared" si="62"/>
        <v>16449045.333333336</v>
      </c>
      <c r="O1721" s="95">
        <v>29567408</v>
      </c>
      <c r="P1721" s="32">
        <f t="shared" si="63"/>
        <v>0.3</v>
      </c>
      <c r="S1721" s="32"/>
    </row>
    <row r="1722" spans="1:24" ht="24" hidden="1" customHeight="1" x14ac:dyDescent="0.2">
      <c r="A1722" s="13">
        <v>1684</v>
      </c>
      <c r="B1722" s="14" t="s">
        <v>1899</v>
      </c>
      <c r="C1722" s="14" t="s">
        <v>1979</v>
      </c>
      <c r="D1722" s="14" t="s">
        <v>1987</v>
      </c>
      <c r="E1722" s="15">
        <v>751320680030001</v>
      </c>
      <c r="F1722" s="13">
        <v>39</v>
      </c>
      <c r="G1722" s="13">
        <v>93</v>
      </c>
      <c r="H1722" s="13">
        <v>132</v>
      </c>
      <c r="I1722" s="11">
        <v>28112800</v>
      </c>
      <c r="J1722" s="11">
        <v>25556693.333333332</v>
      </c>
      <c r="K1722" s="11">
        <v>28112800</v>
      </c>
      <c r="L1722" s="11">
        <v>25556693.333333332</v>
      </c>
      <c r="M1722" s="11">
        <f t="shared" si="62"/>
        <v>22490240</v>
      </c>
      <c r="N1722" s="11">
        <f t="shared" si="62"/>
        <v>20445354.666666668</v>
      </c>
      <c r="O1722" s="95">
        <v>36546640</v>
      </c>
      <c r="P1722" s="32">
        <f t="shared" si="63"/>
        <v>0.3</v>
      </c>
      <c r="Q1722" s="12"/>
      <c r="R1722" s="2" t="s">
        <v>2328</v>
      </c>
      <c r="S1722" s="32"/>
    </row>
    <row r="1723" spans="1:24" ht="24" customHeight="1" x14ac:dyDescent="0.2">
      <c r="A1723" s="8">
        <v>1685</v>
      </c>
      <c r="B1723" s="9" t="s">
        <v>1899</v>
      </c>
      <c r="C1723" s="9" t="s">
        <v>1979</v>
      </c>
      <c r="D1723" s="9" t="s">
        <v>1988</v>
      </c>
      <c r="E1723" s="10">
        <v>751420680010011</v>
      </c>
      <c r="F1723" s="8">
        <v>11</v>
      </c>
      <c r="G1723" s="8">
        <v>25</v>
      </c>
      <c r="H1723" s="8">
        <v>36</v>
      </c>
      <c r="I1723" s="11">
        <v>7923680</v>
      </c>
      <c r="J1723" s="11">
        <v>7162106.666666667</v>
      </c>
      <c r="K1723" s="12">
        <v>7923680</v>
      </c>
      <c r="L1723" s="12">
        <v>7162106.666666667</v>
      </c>
      <c r="M1723" s="12">
        <f t="shared" si="62"/>
        <v>6338944</v>
      </c>
      <c r="N1723" s="12">
        <f t="shared" si="62"/>
        <v>5729685.333333334</v>
      </c>
      <c r="O1723" s="101">
        <v>45000000</v>
      </c>
      <c r="P1723" s="32">
        <f t="shared" si="63"/>
        <v>4.6791793712012604</v>
      </c>
      <c r="Q1723" s="12">
        <v>45000000</v>
      </c>
      <c r="R1723" s="2">
        <v>1250000</v>
      </c>
    </row>
    <row r="1724" spans="1:24" ht="24" customHeight="1" x14ac:dyDescent="0.2">
      <c r="A1724" s="13">
        <v>1686</v>
      </c>
      <c r="B1724" s="14" t="s">
        <v>1899</v>
      </c>
      <c r="C1724" s="14" t="s">
        <v>1979</v>
      </c>
      <c r="D1724" s="14" t="s">
        <v>1989</v>
      </c>
      <c r="E1724" s="15">
        <v>751220680070001</v>
      </c>
      <c r="F1724" s="13">
        <v>36</v>
      </c>
      <c r="G1724" s="13">
        <v>144</v>
      </c>
      <c r="H1724" s="13">
        <v>180</v>
      </c>
      <c r="I1724" s="11">
        <v>43466400</v>
      </c>
      <c r="J1724" s="11">
        <v>37705440</v>
      </c>
      <c r="K1724" s="11">
        <v>43466400</v>
      </c>
      <c r="L1724" s="11">
        <v>37705440</v>
      </c>
      <c r="M1724" s="11">
        <f t="shared" si="62"/>
        <v>34773120</v>
      </c>
      <c r="N1724" s="11">
        <f t="shared" si="62"/>
        <v>30164352</v>
      </c>
      <c r="O1724" s="101">
        <v>70000000</v>
      </c>
      <c r="P1724" s="32">
        <f t="shared" si="63"/>
        <v>0.61043932784863708</v>
      </c>
      <c r="Q1724" s="12">
        <v>70000000</v>
      </c>
      <c r="R1724" s="2">
        <v>388888.88888888888</v>
      </c>
    </row>
    <row r="1725" spans="1:24" ht="24" hidden="1" customHeight="1" x14ac:dyDescent="0.2">
      <c r="A1725" s="8">
        <v>1687</v>
      </c>
      <c r="B1725" s="9" t="s">
        <v>1899</v>
      </c>
      <c r="C1725" s="9" t="s">
        <v>1979</v>
      </c>
      <c r="D1725" s="9" t="s">
        <v>1990</v>
      </c>
      <c r="E1725" s="10">
        <v>751220680040031</v>
      </c>
      <c r="F1725" s="8">
        <v>30</v>
      </c>
      <c r="G1725" s="8">
        <v>54</v>
      </c>
      <c r="H1725" s="8">
        <v>84</v>
      </c>
      <c r="I1725" s="11">
        <v>18149760</v>
      </c>
      <c r="J1725" s="11">
        <v>16536240</v>
      </c>
      <c r="K1725" s="12">
        <v>18149760</v>
      </c>
      <c r="L1725" s="12">
        <v>16536240</v>
      </c>
      <c r="M1725" s="12">
        <f t="shared" si="62"/>
        <v>14519808</v>
      </c>
      <c r="N1725" s="12">
        <f t="shared" si="62"/>
        <v>13228992</v>
      </c>
      <c r="O1725" s="95">
        <v>23594688</v>
      </c>
      <c r="P1725" s="32">
        <f t="shared" si="63"/>
        <v>0.3</v>
      </c>
      <c r="Q1725" s="12"/>
      <c r="S1725" s="32"/>
    </row>
    <row r="1726" spans="1:24" ht="24" hidden="1" customHeight="1" x14ac:dyDescent="0.2">
      <c r="A1726" s="13">
        <v>1688</v>
      </c>
      <c r="B1726" s="14" t="s">
        <v>1899</v>
      </c>
      <c r="C1726" s="14" t="s">
        <v>1979</v>
      </c>
      <c r="D1726" s="14" t="s">
        <v>1991</v>
      </c>
      <c r="E1726" s="15">
        <v>751220680030001</v>
      </c>
      <c r="F1726" s="13">
        <v>24</v>
      </c>
      <c r="G1726" s="13">
        <v>68</v>
      </c>
      <c r="H1726" s="13">
        <v>92</v>
      </c>
      <c r="I1726" s="11">
        <v>19774240</v>
      </c>
      <c r="J1726" s="11">
        <v>17967733.333333332</v>
      </c>
      <c r="K1726" s="11">
        <v>19774240</v>
      </c>
      <c r="L1726" s="11">
        <v>17967733.333333332</v>
      </c>
      <c r="M1726" s="11">
        <f t="shared" si="62"/>
        <v>15819392</v>
      </c>
      <c r="N1726" s="11">
        <f t="shared" si="62"/>
        <v>14374186.666666666</v>
      </c>
      <c r="O1726" s="95">
        <v>25706512</v>
      </c>
      <c r="P1726" s="32">
        <f t="shared" si="63"/>
        <v>0.3</v>
      </c>
      <c r="S1726" s="32"/>
    </row>
    <row r="1727" spans="1:24" ht="24" hidden="1" customHeight="1" x14ac:dyDescent="0.2">
      <c r="A1727" s="8">
        <v>1689</v>
      </c>
      <c r="B1727" s="9" t="s">
        <v>1899</v>
      </c>
      <c r="C1727" s="9" t="s">
        <v>1979</v>
      </c>
      <c r="D1727" s="9" t="s">
        <v>1992</v>
      </c>
      <c r="E1727" s="10">
        <v>751220680020001</v>
      </c>
      <c r="F1727" s="8">
        <v>26</v>
      </c>
      <c r="G1727" s="8">
        <v>100</v>
      </c>
      <c r="H1727" s="8">
        <v>126</v>
      </c>
      <c r="I1727" s="11">
        <v>26987200</v>
      </c>
      <c r="J1727" s="11">
        <v>24533813.333333332</v>
      </c>
      <c r="K1727" s="12">
        <v>26987200</v>
      </c>
      <c r="L1727" s="12">
        <v>24533813.333333332</v>
      </c>
      <c r="M1727" s="12">
        <f t="shared" si="62"/>
        <v>21589760</v>
      </c>
      <c r="N1727" s="12">
        <f t="shared" si="62"/>
        <v>19627050.666666668</v>
      </c>
      <c r="O1727" s="95">
        <v>35083360</v>
      </c>
      <c r="P1727" s="32">
        <f t="shared" si="63"/>
        <v>0.3</v>
      </c>
      <c r="S1727" s="32"/>
    </row>
    <row r="1728" spans="1:24" ht="24" hidden="1" customHeight="1" x14ac:dyDescent="0.2">
      <c r="A1728" s="13">
        <v>1690</v>
      </c>
      <c r="B1728" s="14" t="s">
        <v>1899</v>
      </c>
      <c r="C1728" s="14" t="s">
        <v>1979</v>
      </c>
      <c r="D1728" s="14" t="s">
        <v>1993</v>
      </c>
      <c r="E1728" s="15" t="s">
        <v>1994</v>
      </c>
      <c r="F1728" s="13">
        <v>128</v>
      </c>
      <c r="G1728" s="13">
        <v>292</v>
      </c>
      <c r="H1728" s="13">
        <v>420</v>
      </c>
      <c r="I1728" s="11">
        <v>101052480</v>
      </c>
      <c r="J1728" s="11">
        <v>87615760</v>
      </c>
      <c r="K1728" s="11">
        <v>101052480</v>
      </c>
      <c r="L1728" s="11">
        <v>87615760</v>
      </c>
      <c r="M1728" s="11">
        <f t="shared" si="62"/>
        <v>80841984</v>
      </c>
      <c r="N1728" s="11">
        <f t="shared" si="62"/>
        <v>70092608</v>
      </c>
      <c r="O1728" s="95">
        <v>131368224</v>
      </c>
      <c r="P1728" s="32">
        <f t="shared" si="63"/>
        <v>0.3</v>
      </c>
      <c r="R1728" s="65"/>
      <c r="S1728" s="75"/>
      <c r="T1728" s="65"/>
      <c r="U1728"/>
      <c r="V1728"/>
      <c r="W1728"/>
      <c r="X1728"/>
    </row>
    <row r="1729" spans="1:24" ht="24" hidden="1" customHeight="1" x14ac:dyDescent="0.2">
      <c r="A1729" s="8">
        <v>1691</v>
      </c>
      <c r="B1729" s="9" t="s">
        <v>1899</v>
      </c>
      <c r="C1729" s="9" t="s">
        <v>1979</v>
      </c>
      <c r="D1729" s="9" t="s">
        <v>1995</v>
      </c>
      <c r="E1729" s="10">
        <v>751520680020001</v>
      </c>
      <c r="F1729" s="8">
        <v>116</v>
      </c>
      <c r="G1729" s="8">
        <v>169</v>
      </c>
      <c r="H1729" s="8">
        <v>285</v>
      </c>
      <c r="I1729" s="11">
        <v>60408480</v>
      </c>
      <c r="J1729" s="11">
        <v>54976480</v>
      </c>
      <c r="K1729" s="12">
        <v>60408480</v>
      </c>
      <c r="L1729" s="12">
        <v>54976480</v>
      </c>
      <c r="M1729" s="12">
        <f t="shared" si="62"/>
        <v>48326784</v>
      </c>
      <c r="N1729" s="12">
        <f t="shared" si="62"/>
        <v>43981184</v>
      </c>
      <c r="O1729" s="95">
        <v>78531024</v>
      </c>
      <c r="P1729" s="32">
        <f t="shared" si="63"/>
        <v>0.3</v>
      </c>
      <c r="R1729" s="65"/>
      <c r="S1729" s="75"/>
      <c r="T1729" s="65"/>
      <c r="U1729"/>
      <c r="V1729"/>
      <c r="W1729"/>
      <c r="X1729"/>
    </row>
    <row r="1730" spans="1:24" ht="24" hidden="1" customHeight="1" x14ac:dyDescent="0.2">
      <c r="A1730" s="13">
        <v>1692</v>
      </c>
      <c r="B1730" s="14" t="s">
        <v>1899</v>
      </c>
      <c r="C1730" s="14" t="s">
        <v>1979</v>
      </c>
      <c r="D1730" s="14" t="s">
        <v>1996</v>
      </c>
      <c r="E1730" s="15" t="s">
        <v>1997</v>
      </c>
      <c r="F1730" s="13">
        <v>116</v>
      </c>
      <c r="G1730" s="13">
        <v>169</v>
      </c>
      <c r="H1730" s="13">
        <v>285</v>
      </c>
      <c r="I1730" s="11">
        <v>67898880</v>
      </c>
      <c r="J1730" s="11">
        <v>59922240</v>
      </c>
      <c r="K1730" s="11">
        <v>67898880</v>
      </c>
      <c r="L1730" s="11">
        <v>59922240</v>
      </c>
      <c r="M1730" s="11">
        <f t="shared" si="62"/>
        <v>54319104</v>
      </c>
      <c r="N1730" s="11">
        <f t="shared" si="62"/>
        <v>47937792</v>
      </c>
      <c r="O1730" s="95">
        <v>88268544</v>
      </c>
      <c r="P1730" s="32">
        <f t="shared" si="63"/>
        <v>0.3</v>
      </c>
      <c r="R1730" s="65"/>
      <c r="S1730" s="75"/>
      <c r="T1730" s="65"/>
      <c r="U1730"/>
      <c r="V1730"/>
      <c r="W1730"/>
      <c r="X1730"/>
    </row>
    <row r="1731" spans="1:24" ht="24" hidden="1" customHeight="1" x14ac:dyDescent="0.2">
      <c r="A1731" s="8">
        <v>1693</v>
      </c>
      <c r="B1731" s="9" t="s">
        <v>1899</v>
      </c>
      <c r="C1731" s="9" t="s">
        <v>1979</v>
      </c>
      <c r="D1731" s="9" t="s">
        <v>1998</v>
      </c>
      <c r="E1731" s="10">
        <v>751220680040041</v>
      </c>
      <c r="F1731" s="8">
        <v>22</v>
      </c>
      <c r="G1731" s="8">
        <v>49</v>
      </c>
      <c r="H1731" s="8">
        <v>71</v>
      </c>
      <c r="I1731" s="11">
        <v>15908640</v>
      </c>
      <c r="J1731" s="11">
        <v>14384000</v>
      </c>
      <c r="K1731" s="12">
        <v>15908640</v>
      </c>
      <c r="L1731" s="12">
        <v>14384000</v>
      </c>
      <c r="M1731" s="12">
        <f t="shared" si="62"/>
        <v>12726912</v>
      </c>
      <c r="N1731" s="12">
        <f t="shared" si="62"/>
        <v>11507200</v>
      </c>
      <c r="O1731" s="95">
        <v>20681232</v>
      </c>
      <c r="P1731" s="32">
        <f t="shared" si="63"/>
        <v>0.3</v>
      </c>
      <c r="Q1731"/>
      <c r="R1731" s="65"/>
      <c r="S1731" s="75"/>
      <c r="T1731" s="65"/>
      <c r="U1731"/>
      <c r="V1731"/>
      <c r="W1731"/>
      <c r="X1731"/>
    </row>
    <row r="1732" spans="1:24" ht="24" customHeight="1" x14ac:dyDescent="0.2">
      <c r="A1732" s="13">
        <v>1694</v>
      </c>
      <c r="B1732" s="14" t="s">
        <v>1899</v>
      </c>
      <c r="C1732" s="14" t="s">
        <v>1979</v>
      </c>
      <c r="D1732" s="14" t="s">
        <v>1999</v>
      </c>
      <c r="E1732" s="15">
        <v>141240680010001</v>
      </c>
      <c r="F1732" s="13">
        <v>30</v>
      </c>
      <c r="G1732" s="13">
        <v>60</v>
      </c>
      <c r="H1732" s="13">
        <v>90</v>
      </c>
      <c r="I1732" s="11">
        <v>27842813.333333332</v>
      </c>
      <c r="J1732" s="11">
        <v>25399040</v>
      </c>
      <c r="K1732" s="11">
        <v>27842813.333333332</v>
      </c>
      <c r="L1732" s="11">
        <v>25399040</v>
      </c>
      <c r="M1732" s="11">
        <f t="shared" si="62"/>
        <v>22274250.666666668</v>
      </c>
      <c r="N1732" s="11">
        <f t="shared" si="62"/>
        <v>20319232</v>
      </c>
      <c r="O1732" s="101">
        <v>60000000</v>
      </c>
      <c r="P1732" s="32">
        <f t="shared" si="63"/>
        <v>1.1549546477822406</v>
      </c>
      <c r="Q1732"/>
      <c r="R1732" s="2">
        <v>666666.66666666663</v>
      </c>
      <c r="S1732" s="99"/>
      <c r="T1732" s="65"/>
      <c r="U1732"/>
      <c r="V1732"/>
      <c r="W1732"/>
      <c r="X1732"/>
    </row>
    <row r="1733" spans="1:24" ht="24" hidden="1" customHeight="1" x14ac:dyDescent="0.2">
      <c r="A1733" s="8">
        <v>1695</v>
      </c>
      <c r="B1733" s="9" t="s">
        <v>1899</v>
      </c>
      <c r="C1733" s="9" t="s">
        <v>1979</v>
      </c>
      <c r="D1733" s="9" t="s">
        <v>2000</v>
      </c>
      <c r="E1733" s="10">
        <v>132140680010001</v>
      </c>
      <c r="F1733" s="8">
        <v>94</v>
      </c>
      <c r="G1733" s="8">
        <v>134</v>
      </c>
      <c r="H1733" s="8">
        <v>228</v>
      </c>
      <c r="I1733" s="11">
        <v>67322426.666666672</v>
      </c>
      <c r="J1733" s="11">
        <v>61086213.333333336</v>
      </c>
      <c r="K1733" s="12">
        <v>67322426.666666672</v>
      </c>
      <c r="L1733" s="12">
        <v>61086213.333333336</v>
      </c>
      <c r="M1733" s="12">
        <f t="shared" si="62"/>
        <v>53857941.333333343</v>
      </c>
      <c r="N1733" s="12">
        <f t="shared" si="62"/>
        <v>48868970.666666672</v>
      </c>
      <c r="O1733" s="95">
        <v>87519154.666666672</v>
      </c>
      <c r="P1733" s="32">
        <f t="shared" si="63"/>
        <v>0.3</v>
      </c>
      <c r="Q1733"/>
      <c r="R1733" s="65"/>
      <c r="S1733" s="75"/>
      <c r="T1733" s="65"/>
      <c r="U1733"/>
      <c r="V1733"/>
      <c r="W1733"/>
      <c r="X1733"/>
    </row>
    <row r="1734" spans="1:24" ht="24" hidden="1" customHeight="1" x14ac:dyDescent="0.2">
      <c r="A1734" s="13">
        <v>1696</v>
      </c>
      <c r="B1734" s="14" t="s">
        <v>1899</v>
      </c>
      <c r="C1734" s="14" t="s">
        <v>1979</v>
      </c>
      <c r="D1734" s="14" t="s">
        <v>2001</v>
      </c>
      <c r="E1734" s="15">
        <v>214140680010001</v>
      </c>
      <c r="F1734" s="13">
        <v>69</v>
      </c>
      <c r="G1734" s="13">
        <v>131</v>
      </c>
      <c r="H1734" s="13">
        <v>200</v>
      </c>
      <c r="I1734" s="11">
        <v>59437146.666666664</v>
      </c>
      <c r="J1734" s="11">
        <v>53768026.666666664</v>
      </c>
      <c r="K1734" s="11">
        <v>59437146.666666664</v>
      </c>
      <c r="L1734" s="11">
        <v>53768026.666666664</v>
      </c>
      <c r="M1734" s="11">
        <f t="shared" si="62"/>
        <v>47549717.333333336</v>
      </c>
      <c r="N1734" s="11">
        <f t="shared" si="62"/>
        <v>43014421.333333336</v>
      </c>
      <c r="O1734" s="96">
        <v>72000000</v>
      </c>
      <c r="P1734" s="32">
        <f t="shared" si="63"/>
        <v>0.21136366797329442</v>
      </c>
      <c r="Q1734"/>
      <c r="R1734" s="2">
        <v>360000</v>
      </c>
      <c r="S1734" s="75"/>
      <c r="T1734" s="65"/>
      <c r="U1734"/>
      <c r="V1734"/>
      <c r="W1734"/>
      <c r="X1734"/>
    </row>
    <row r="1735" spans="1:24" ht="24" hidden="1" customHeight="1" x14ac:dyDescent="0.2">
      <c r="A1735" s="8">
        <v>1697</v>
      </c>
      <c r="B1735" s="9" t="s">
        <v>1899</v>
      </c>
      <c r="C1735" s="9" t="s">
        <v>1979</v>
      </c>
      <c r="D1735" s="9" t="s">
        <v>2002</v>
      </c>
      <c r="E1735" s="10" t="s">
        <v>2003</v>
      </c>
      <c r="F1735" s="8">
        <v>37</v>
      </c>
      <c r="G1735" s="8">
        <v>50</v>
      </c>
      <c r="H1735" s="8">
        <v>87</v>
      </c>
      <c r="I1735" s="11">
        <v>21868560</v>
      </c>
      <c r="J1735" s="11">
        <v>19295640</v>
      </c>
      <c r="K1735" s="12">
        <v>21868560</v>
      </c>
      <c r="L1735" s="12">
        <v>19295640</v>
      </c>
      <c r="M1735" s="12">
        <f t="shared" si="62"/>
        <v>17494848</v>
      </c>
      <c r="N1735" s="12">
        <f t="shared" si="62"/>
        <v>15436512</v>
      </c>
      <c r="O1735" s="95">
        <v>28429128</v>
      </c>
      <c r="P1735" s="32">
        <f t="shared" si="63"/>
        <v>0.3</v>
      </c>
      <c r="Q1735"/>
      <c r="R1735" s="65"/>
      <c r="S1735" s="75"/>
      <c r="T1735" s="65"/>
      <c r="U1735"/>
      <c r="V1735"/>
      <c r="W1735"/>
      <c r="X1735"/>
    </row>
    <row r="1736" spans="1:24" ht="24" customHeight="1" x14ac:dyDescent="0.2">
      <c r="A1736" s="13">
        <v>1698</v>
      </c>
      <c r="B1736" s="14" t="s">
        <v>1899</v>
      </c>
      <c r="C1736" s="14" t="s">
        <v>1979</v>
      </c>
      <c r="D1736" s="14" t="s">
        <v>2004</v>
      </c>
      <c r="E1736" s="15">
        <v>132140680010051</v>
      </c>
      <c r="F1736" s="13">
        <v>35</v>
      </c>
      <c r="G1736" s="13">
        <v>15</v>
      </c>
      <c r="H1736" s="13">
        <v>50</v>
      </c>
      <c r="I1736" s="11">
        <v>15143226.666666666</v>
      </c>
      <c r="J1736" s="11">
        <v>13778826.666666666</v>
      </c>
      <c r="K1736" s="11">
        <v>15143226.666666666</v>
      </c>
      <c r="L1736" s="11">
        <v>13778826.666666666</v>
      </c>
      <c r="M1736" s="11">
        <f t="shared" si="62"/>
        <v>12114581.333333334</v>
      </c>
      <c r="N1736" s="11">
        <f t="shared" si="62"/>
        <v>11023061.333333334</v>
      </c>
      <c r="O1736" s="101">
        <v>50000000</v>
      </c>
      <c r="P1736" s="32">
        <f t="shared" si="63"/>
        <v>2.3018062200746301</v>
      </c>
      <c r="Q1736"/>
      <c r="R1736" s="65"/>
      <c r="S1736" s="99"/>
      <c r="T1736" s="65"/>
      <c r="U1736"/>
      <c r="V1736"/>
      <c r="W1736"/>
      <c r="X1736"/>
    </row>
    <row r="1737" spans="1:24" ht="24" hidden="1" customHeight="1" x14ac:dyDescent="0.2">
      <c r="A1737" s="8">
        <v>1699</v>
      </c>
      <c r="B1737" s="9" t="s">
        <v>1899</v>
      </c>
      <c r="C1737" s="9" t="s">
        <v>1979</v>
      </c>
      <c r="D1737" s="9" t="s">
        <v>2005</v>
      </c>
      <c r="E1737" s="10">
        <v>816020680140001</v>
      </c>
      <c r="F1737" s="8">
        <v>31</v>
      </c>
      <c r="G1737" s="8">
        <v>105</v>
      </c>
      <c r="H1737" s="8">
        <v>136</v>
      </c>
      <c r="I1737" s="11">
        <v>31002720</v>
      </c>
      <c r="J1737" s="11">
        <v>28385440</v>
      </c>
      <c r="K1737" s="12">
        <v>31002720</v>
      </c>
      <c r="L1737" s="12">
        <v>28385440</v>
      </c>
      <c r="M1737" s="12">
        <f t="shared" si="62"/>
        <v>24802176</v>
      </c>
      <c r="N1737" s="12">
        <f t="shared" si="62"/>
        <v>22708352</v>
      </c>
      <c r="O1737" s="95">
        <v>40303536</v>
      </c>
      <c r="P1737" s="32">
        <f t="shared" si="63"/>
        <v>0.3</v>
      </c>
      <c r="Q1737"/>
      <c r="R1737" s="65"/>
      <c r="S1737" s="75"/>
      <c r="T1737" s="65"/>
      <c r="U1737"/>
      <c r="V1737"/>
      <c r="W1737"/>
      <c r="X1737"/>
    </row>
    <row r="1738" spans="1:24" ht="24" hidden="1" customHeight="1" x14ac:dyDescent="0.2">
      <c r="A1738" s="13">
        <v>1700</v>
      </c>
      <c r="B1738" s="14" t="s">
        <v>1899</v>
      </c>
      <c r="C1738" s="14" t="s">
        <v>1979</v>
      </c>
      <c r="D1738" s="14" t="s">
        <v>2006</v>
      </c>
      <c r="E1738" s="15">
        <v>751220680000081</v>
      </c>
      <c r="F1738" s="13">
        <v>28</v>
      </c>
      <c r="G1738" s="13">
        <v>42</v>
      </c>
      <c r="H1738" s="13">
        <v>70</v>
      </c>
      <c r="I1738" s="11">
        <v>15556320</v>
      </c>
      <c r="J1738" s="11">
        <v>14008640</v>
      </c>
      <c r="K1738" s="11">
        <v>15556320</v>
      </c>
      <c r="L1738" s="11">
        <v>14008640</v>
      </c>
      <c r="M1738" s="11">
        <f t="shared" si="62"/>
        <v>12445056</v>
      </c>
      <c r="N1738" s="11">
        <f t="shared" si="62"/>
        <v>11206912</v>
      </c>
      <c r="O1738" s="95">
        <v>20223216</v>
      </c>
      <c r="P1738" s="32">
        <f t="shared" si="63"/>
        <v>0.3</v>
      </c>
      <c r="Q1738"/>
      <c r="R1738" s="65"/>
      <c r="S1738" s="75"/>
      <c r="T1738" s="65"/>
      <c r="U1738"/>
      <c r="V1738"/>
      <c r="W1738"/>
      <c r="X1738"/>
    </row>
    <row r="1739" spans="1:24" ht="24" customHeight="1" x14ac:dyDescent="0.2">
      <c r="A1739" s="8">
        <v>1701</v>
      </c>
      <c r="B1739" s="9" t="s">
        <v>1899</v>
      </c>
      <c r="C1739" s="9" t="s">
        <v>1979</v>
      </c>
      <c r="D1739" s="9" t="s">
        <v>2007</v>
      </c>
      <c r="E1739" s="10">
        <v>751220680040011</v>
      </c>
      <c r="F1739" s="8">
        <v>25</v>
      </c>
      <c r="G1739" s="8">
        <v>52</v>
      </c>
      <c r="H1739" s="8">
        <v>77</v>
      </c>
      <c r="I1739" s="11">
        <v>17627680</v>
      </c>
      <c r="J1739" s="11">
        <v>16003093.333333334</v>
      </c>
      <c r="K1739" s="12">
        <v>17627680</v>
      </c>
      <c r="L1739" s="12">
        <v>16003093.333333334</v>
      </c>
      <c r="M1739" s="12">
        <f t="shared" si="62"/>
        <v>14102144</v>
      </c>
      <c r="N1739" s="12">
        <f t="shared" si="62"/>
        <v>12802474.666666668</v>
      </c>
      <c r="O1739" s="101">
        <v>35000000</v>
      </c>
      <c r="P1739" s="32">
        <f t="shared" si="63"/>
        <v>0.98551369210242079</v>
      </c>
      <c r="Q1739"/>
    </row>
    <row r="1740" spans="1:24" ht="24" hidden="1" customHeight="1" x14ac:dyDescent="0.2">
      <c r="A1740" s="13">
        <v>1702</v>
      </c>
      <c r="B1740" s="14" t="s">
        <v>1899</v>
      </c>
      <c r="C1740" s="14" t="s">
        <v>1979</v>
      </c>
      <c r="D1740" s="14" t="s">
        <v>2008</v>
      </c>
      <c r="E1740" s="15" t="s">
        <v>2009</v>
      </c>
      <c r="F1740" s="13">
        <v>28</v>
      </c>
      <c r="G1740" s="13">
        <v>42</v>
      </c>
      <c r="H1740" s="13">
        <v>70</v>
      </c>
      <c r="I1740" s="11">
        <v>17013600</v>
      </c>
      <c r="J1740" s="11">
        <v>14903760</v>
      </c>
      <c r="K1740" s="11">
        <v>17013600</v>
      </c>
      <c r="L1740" s="11">
        <v>14903760</v>
      </c>
      <c r="M1740" s="11">
        <f t="shared" si="62"/>
        <v>13610880</v>
      </c>
      <c r="N1740" s="11">
        <f t="shared" si="62"/>
        <v>11923008</v>
      </c>
      <c r="O1740" s="95">
        <v>22117680</v>
      </c>
      <c r="P1740" s="32">
        <f t="shared" si="63"/>
        <v>0.3</v>
      </c>
      <c r="Q1740"/>
      <c r="S1740" s="32"/>
    </row>
    <row r="1741" spans="1:24" ht="24" customHeight="1" x14ac:dyDescent="0.2">
      <c r="A1741" s="8">
        <v>1703</v>
      </c>
      <c r="B1741" s="9" t="s">
        <v>1899</v>
      </c>
      <c r="C1741" s="9" t="s">
        <v>1979</v>
      </c>
      <c r="D1741" s="9" t="s">
        <v>2010</v>
      </c>
      <c r="E1741" s="10" t="s">
        <v>2011</v>
      </c>
      <c r="F1741" s="8">
        <v>14</v>
      </c>
      <c r="G1741" s="8">
        <v>60</v>
      </c>
      <c r="H1741" s="8">
        <v>74</v>
      </c>
      <c r="I1741" s="11">
        <v>16884800</v>
      </c>
      <c r="J1741" s="11">
        <v>15034746.666666666</v>
      </c>
      <c r="K1741" s="12">
        <f>I1741+(I1741*0.05)</f>
        <v>17729040</v>
      </c>
      <c r="L1741" s="12">
        <f>J1741+(J1741*0.05)</f>
        <v>15786484</v>
      </c>
      <c r="M1741" s="12">
        <f t="shared" si="62"/>
        <v>14183232</v>
      </c>
      <c r="N1741" s="12">
        <f t="shared" si="62"/>
        <v>12629187.200000001</v>
      </c>
      <c r="O1741" s="101">
        <v>35000000</v>
      </c>
      <c r="P1741" s="32">
        <f t="shared" si="63"/>
        <v>0.97416216557692914</v>
      </c>
      <c r="Q1741"/>
    </row>
    <row r="1742" spans="1:24" ht="24" customHeight="1" x14ac:dyDescent="0.2">
      <c r="A1742" s="13">
        <v>1704</v>
      </c>
      <c r="B1742" s="14" t="s">
        <v>1899</v>
      </c>
      <c r="C1742" s="14" t="s">
        <v>1979</v>
      </c>
      <c r="D1742" s="14" t="s">
        <v>2012</v>
      </c>
      <c r="E1742" s="15" t="s">
        <v>2013</v>
      </c>
      <c r="F1742" s="13">
        <v>11</v>
      </c>
      <c r="G1742" s="13">
        <v>39</v>
      </c>
      <c r="H1742" s="13">
        <v>50</v>
      </c>
      <c r="I1742" s="11">
        <v>12736560</v>
      </c>
      <c r="J1742" s="11">
        <v>11119480</v>
      </c>
      <c r="K1742" s="11">
        <f t="shared" ref="K1742:L1743" si="64">I1742+(I1742*0.05)</f>
        <v>13373388</v>
      </c>
      <c r="L1742" s="11">
        <f t="shared" si="64"/>
        <v>11675454</v>
      </c>
      <c r="M1742" s="11">
        <f t="shared" si="62"/>
        <v>10698710.4</v>
      </c>
      <c r="N1742" s="11">
        <f t="shared" si="62"/>
        <v>9340363.2000000011</v>
      </c>
      <c r="O1742" s="101">
        <v>35000000</v>
      </c>
      <c r="P1742" s="32">
        <f t="shared" si="63"/>
        <v>1.6171378561662908</v>
      </c>
      <c r="Q1742"/>
    </row>
    <row r="1743" spans="1:24" ht="24" hidden="1" customHeight="1" x14ac:dyDescent="0.2">
      <c r="A1743" s="8">
        <v>1705</v>
      </c>
      <c r="B1743" s="9" t="s">
        <v>1899</v>
      </c>
      <c r="C1743" s="9" t="s">
        <v>1979</v>
      </c>
      <c r="D1743" s="9" t="s">
        <v>2014</v>
      </c>
      <c r="E1743" s="10">
        <v>751220680060001</v>
      </c>
      <c r="F1743" s="8">
        <v>60</v>
      </c>
      <c r="G1743" s="8">
        <v>270</v>
      </c>
      <c r="H1743" s="8">
        <v>330</v>
      </c>
      <c r="I1743" s="11">
        <v>79508160</v>
      </c>
      <c r="J1743" s="11">
        <v>69566400</v>
      </c>
      <c r="K1743" s="12">
        <f t="shared" si="64"/>
        <v>83483568</v>
      </c>
      <c r="L1743" s="12">
        <f t="shared" si="64"/>
        <v>73044720</v>
      </c>
      <c r="M1743" s="12">
        <f t="shared" si="62"/>
        <v>66786854.400000006</v>
      </c>
      <c r="N1743" s="12">
        <f t="shared" si="62"/>
        <v>58435776</v>
      </c>
      <c r="O1743" s="96">
        <v>90000000</v>
      </c>
      <c r="P1743" s="32">
        <f t="shared" si="63"/>
        <v>7.8056462560392725E-2</v>
      </c>
      <c r="Q1743"/>
      <c r="S1743" s="32"/>
    </row>
    <row r="1744" spans="1:24" ht="24" hidden="1" customHeight="1" x14ac:dyDescent="0.2">
      <c r="A1744" s="13">
        <v>1706</v>
      </c>
      <c r="B1744" s="14" t="s">
        <v>1899</v>
      </c>
      <c r="C1744" s="14" t="s">
        <v>2015</v>
      </c>
      <c r="D1744" s="14" t="s">
        <v>2016</v>
      </c>
      <c r="E1744" s="15">
        <v>213341070100031</v>
      </c>
      <c r="F1744" s="13">
        <v>15</v>
      </c>
      <c r="G1744" s="13">
        <v>35</v>
      </c>
      <c r="H1744" s="13">
        <v>50</v>
      </c>
      <c r="I1744" s="11">
        <v>15041853.333333334</v>
      </c>
      <c r="J1744" s="11">
        <v>13742533.333333334</v>
      </c>
      <c r="K1744" s="11">
        <v>15041853.333333334</v>
      </c>
      <c r="L1744" s="11">
        <v>13742533.333333334</v>
      </c>
      <c r="M1744" s="11">
        <f t="shared" si="62"/>
        <v>12033482.666666668</v>
      </c>
      <c r="N1744" s="11">
        <f t="shared" si="62"/>
        <v>10994026.666666668</v>
      </c>
      <c r="O1744" s="93">
        <v>19554409.333333336</v>
      </c>
      <c r="P1744" s="32">
        <f t="shared" si="63"/>
        <v>0.3000000000000001</v>
      </c>
      <c r="S1744" s="32"/>
    </row>
    <row r="1745" spans="1:24" ht="24" hidden="1" customHeight="1" x14ac:dyDescent="0.2">
      <c r="A1745" s="8">
        <v>1707</v>
      </c>
      <c r="B1745" s="9" t="s">
        <v>1899</v>
      </c>
      <c r="C1745" s="9" t="s">
        <v>2015</v>
      </c>
      <c r="D1745" s="9" t="s">
        <v>2017</v>
      </c>
      <c r="E1745" s="10">
        <v>214341070010001</v>
      </c>
      <c r="F1745" s="8">
        <v>36</v>
      </c>
      <c r="G1745" s="8">
        <v>84</v>
      </c>
      <c r="H1745" s="8">
        <v>120</v>
      </c>
      <c r="I1745" s="11">
        <v>35712186.666666664</v>
      </c>
      <c r="J1745" s="11">
        <v>32454986.666666668</v>
      </c>
      <c r="K1745" s="12">
        <v>35712186.666666664</v>
      </c>
      <c r="L1745" s="12">
        <v>32454986.666666668</v>
      </c>
      <c r="M1745" s="12">
        <f t="shared" si="62"/>
        <v>28569749.333333332</v>
      </c>
      <c r="N1745" s="12">
        <f t="shared" si="62"/>
        <v>25963989.333333336</v>
      </c>
      <c r="O1745" s="93">
        <v>46425842.666666664</v>
      </c>
      <c r="P1745" s="32">
        <f t="shared" si="63"/>
        <v>0.30000000000000004</v>
      </c>
      <c r="S1745" s="32"/>
    </row>
    <row r="1746" spans="1:24" ht="24" hidden="1" customHeight="1" x14ac:dyDescent="0.2">
      <c r="A1746" s="13">
        <v>1708</v>
      </c>
      <c r="B1746" s="14" t="s">
        <v>1899</v>
      </c>
      <c r="C1746" s="14" t="s">
        <v>2018</v>
      </c>
      <c r="D1746" s="14" t="s">
        <v>2019</v>
      </c>
      <c r="E1746" s="15">
        <v>313331050020011</v>
      </c>
      <c r="F1746" s="13">
        <v>15</v>
      </c>
      <c r="G1746" s="13">
        <v>45</v>
      </c>
      <c r="H1746" s="13">
        <v>60</v>
      </c>
      <c r="I1746" s="11">
        <v>14968253.333333334</v>
      </c>
      <c r="J1746" s="11">
        <v>13535520</v>
      </c>
      <c r="K1746" s="11">
        <v>14968253.333333334</v>
      </c>
      <c r="L1746" s="11">
        <v>13535520</v>
      </c>
      <c r="M1746" s="11">
        <f t="shared" si="62"/>
        <v>11974602.666666668</v>
      </c>
      <c r="N1746" s="11">
        <f t="shared" si="62"/>
        <v>10828416</v>
      </c>
      <c r="O1746" s="93">
        <v>19458729.333333336</v>
      </c>
      <c r="P1746" s="32">
        <f t="shared" si="63"/>
        <v>0.3000000000000001</v>
      </c>
      <c r="S1746" s="32"/>
    </row>
    <row r="1747" spans="1:24" ht="24" hidden="1" customHeight="1" x14ac:dyDescent="0.2">
      <c r="A1747" s="8">
        <v>1709</v>
      </c>
      <c r="B1747" s="9" t="s">
        <v>1899</v>
      </c>
      <c r="C1747" s="9" t="s">
        <v>2018</v>
      </c>
      <c r="D1747" s="9" t="s">
        <v>2020</v>
      </c>
      <c r="E1747" s="10">
        <v>611121050990001</v>
      </c>
      <c r="F1747" s="8">
        <v>145</v>
      </c>
      <c r="G1747" s="8">
        <v>175</v>
      </c>
      <c r="H1747" s="8">
        <v>320</v>
      </c>
      <c r="I1747" s="11">
        <v>67373440</v>
      </c>
      <c r="J1747" s="11">
        <v>60020373.333333336</v>
      </c>
      <c r="K1747" s="12">
        <v>67373440</v>
      </c>
      <c r="L1747" s="12">
        <v>60020373.333333336</v>
      </c>
      <c r="M1747" s="12">
        <f t="shared" si="62"/>
        <v>53898752</v>
      </c>
      <c r="N1747" s="12">
        <f t="shared" si="62"/>
        <v>48016298.666666672</v>
      </c>
      <c r="O1747" s="93">
        <v>87585472</v>
      </c>
      <c r="P1747" s="32">
        <f t="shared" si="63"/>
        <v>0.3</v>
      </c>
      <c r="S1747" s="32"/>
    </row>
    <row r="1748" spans="1:24" ht="24" hidden="1" customHeight="1" x14ac:dyDescent="0.2">
      <c r="A1748" s="13">
        <v>1710</v>
      </c>
      <c r="B1748" s="14" t="s">
        <v>1899</v>
      </c>
      <c r="C1748" s="14" t="s">
        <v>2018</v>
      </c>
      <c r="D1748" s="14" t="s">
        <v>2021</v>
      </c>
      <c r="E1748" s="15">
        <v>226941050120001</v>
      </c>
      <c r="F1748" s="13">
        <v>52</v>
      </c>
      <c r="G1748" s="13">
        <v>123</v>
      </c>
      <c r="H1748" s="13">
        <v>175</v>
      </c>
      <c r="I1748" s="11">
        <v>50678106.666666664</v>
      </c>
      <c r="J1748" s="11">
        <v>46122266.666666664</v>
      </c>
      <c r="K1748" s="11">
        <v>50678106.666666664</v>
      </c>
      <c r="L1748" s="11">
        <v>46122266.666666664</v>
      </c>
      <c r="M1748" s="11">
        <f t="shared" si="62"/>
        <v>40542485.333333336</v>
      </c>
      <c r="N1748" s="11">
        <f t="shared" si="62"/>
        <v>36897813.333333336</v>
      </c>
      <c r="O1748" s="93">
        <v>65881538.666666664</v>
      </c>
      <c r="P1748" s="32">
        <f t="shared" si="63"/>
        <v>0.3</v>
      </c>
      <c r="S1748" s="32"/>
    </row>
    <row r="1749" spans="1:24" ht="24" hidden="1" customHeight="1" x14ac:dyDescent="0.2">
      <c r="A1749" s="8">
        <v>1711</v>
      </c>
      <c r="B1749" s="9" t="s">
        <v>1899</v>
      </c>
      <c r="C1749" s="9" t="s">
        <v>2018</v>
      </c>
      <c r="D1749" s="9" t="s">
        <v>2022</v>
      </c>
      <c r="E1749" s="10">
        <v>611121050060002</v>
      </c>
      <c r="F1749" s="8">
        <v>91</v>
      </c>
      <c r="G1749" s="8">
        <v>203</v>
      </c>
      <c r="H1749" s="8">
        <v>294</v>
      </c>
      <c r="I1749" s="11">
        <v>61875360</v>
      </c>
      <c r="J1749" s="11">
        <v>55856880</v>
      </c>
      <c r="K1749" s="12">
        <v>61875360</v>
      </c>
      <c r="L1749" s="12">
        <v>55856880</v>
      </c>
      <c r="M1749" s="12">
        <f t="shared" si="62"/>
        <v>49500288</v>
      </c>
      <c r="N1749" s="12">
        <f t="shared" si="62"/>
        <v>44685504</v>
      </c>
      <c r="O1749" s="93">
        <v>80437968</v>
      </c>
      <c r="P1749" s="32">
        <f t="shared" si="63"/>
        <v>0.3</v>
      </c>
      <c r="S1749" s="32"/>
    </row>
    <row r="1750" spans="1:24" s="2" customFormat="1" ht="24" hidden="1" customHeight="1" x14ac:dyDescent="0.2">
      <c r="A1750" s="13">
        <v>1712</v>
      </c>
      <c r="B1750" s="14" t="s">
        <v>1899</v>
      </c>
      <c r="C1750" s="14" t="s">
        <v>2018</v>
      </c>
      <c r="D1750" s="14" t="s">
        <v>2023</v>
      </c>
      <c r="E1750" s="15">
        <v>611121050840001</v>
      </c>
      <c r="F1750" s="13">
        <v>38</v>
      </c>
      <c r="G1750" s="13">
        <v>111</v>
      </c>
      <c r="H1750" s="13">
        <v>149</v>
      </c>
      <c r="I1750" s="11">
        <v>31943680</v>
      </c>
      <c r="J1750" s="11">
        <v>28578293.333333332</v>
      </c>
      <c r="K1750" s="11">
        <v>31943680</v>
      </c>
      <c r="L1750" s="11">
        <v>28578293.333333332</v>
      </c>
      <c r="M1750" s="11">
        <f t="shared" si="62"/>
        <v>25554944</v>
      </c>
      <c r="N1750" s="11">
        <f t="shared" si="62"/>
        <v>22862634.666666668</v>
      </c>
      <c r="O1750" s="93">
        <v>41526784</v>
      </c>
      <c r="P1750" s="32">
        <f t="shared" si="63"/>
        <v>0.3</v>
      </c>
      <c r="S1750" s="32"/>
      <c r="U1750" s="3"/>
      <c r="V1750" s="3"/>
      <c r="W1750" s="3"/>
      <c r="X1750" s="3"/>
    </row>
    <row r="1751" spans="1:24" s="2" customFormat="1" ht="24" hidden="1" customHeight="1" x14ac:dyDescent="0.2">
      <c r="A1751" s="8">
        <v>1713</v>
      </c>
      <c r="B1751" s="9" t="s">
        <v>1899</v>
      </c>
      <c r="C1751" s="9" t="s">
        <v>2018</v>
      </c>
      <c r="D1751" s="9" t="s">
        <v>2024</v>
      </c>
      <c r="E1751" s="10">
        <v>312231050200001</v>
      </c>
      <c r="F1751" s="8">
        <v>61</v>
      </c>
      <c r="G1751" s="8">
        <v>237</v>
      </c>
      <c r="H1751" s="8">
        <v>298</v>
      </c>
      <c r="I1751" s="11">
        <v>72887653.333333328</v>
      </c>
      <c r="J1751" s="11">
        <v>65869280</v>
      </c>
      <c r="K1751" s="12">
        <v>72887653.333333328</v>
      </c>
      <c r="L1751" s="12">
        <v>65869280</v>
      </c>
      <c r="M1751" s="12">
        <f t="shared" si="62"/>
        <v>58310122.666666664</v>
      </c>
      <c r="N1751" s="12">
        <f t="shared" si="62"/>
        <v>52695424</v>
      </c>
      <c r="O1751" s="93">
        <v>94753949.333333328</v>
      </c>
      <c r="P1751" s="32">
        <f t="shared" si="63"/>
        <v>0.30000000000000004</v>
      </c>
      <c r="S1751" s="32"/>
      <c r="U1751" s="3"/>
      <c r="V1751" s="3"/>
      <c r="W1751" s="3"/>
      <c r="X1751" s="3"/>
    </row>
    <row r="1752" spans="1:24" s="2" customFormat="1" ht="24" hidden="1" customHeight="1" x14ac:dyDescent="0.2">
      <c r="A1752" s="13">
        <v>1714</v>
      </c>
      <c r="B1752" s="14" t="s">
        <v>1899</v>
      </c>
      <c r="C1752" s="14" t="s">
        <v>2018</v>
      </c>
      <c r="D1752" s="14" t="s">
        <v>2025</v>
      </c>
      <c r="E1752" s="15">
        <v>226941050330001</v>
      </c>
      <c r="F1752" s="13">
        <v>145</v>
      </c>
      <c r="G1752" s="13">
        <v>55</v>
      </c>
      <c r="H1752" s="13">
        <v>200</v>
      </c>
      <c r="I1752" s="11">
        <v>58569893.333333336</v>
      </c>
      <c r="J1752" s="11">
        <v>53338053.333333336</v>
      </c>
      <c r="K1752" s="11">
        <v>58569893.333333336</v>
      </c>
      <c r="L1752" s="11">
        <v>53338053.333333336</v>
      </c>
      <c r="M1752" s="11">
        <f t="shared" si="62"/>
        <v>46855914.666666672</v>
      </c>
      <c r="N1752" s="11">
        <f t="shared" si="62"/>
        <v>42670442.666666672</v>
      </c>
      <c r="O1752" s="93">
        <v>76140861.333333343</v>
      </c>
      <c r="P1752" s="32">
        <f t="shared" si="63"/>
        <v>0.3000000000000001</v>
      </c>
      <c r="S1752" s="32"/>
      <c r="U1752" s="3"/>
      <c r="V1752" s="3"/>
      <c r="W1752" s="3"/>
      <c r="X1752" s="3"/>
    </row>
    <row r="1753" spans="1:24" s="2" customFormat="1" ht="24" hidden="1" customHeight="1" x14ac:dyDescent="0.2">
      <c r="A1753" s="8">
        <v>1715</v>
      </c>
      <c r="B1753" s="9" t="s">
        <v>1899</v>
      </c>
      <c r="C1753" s="9" t="s">
        <v>2018</v>
      </c>
      <c r="D1753" s="9" t="s">
        <v>2026</v>
      </c>
      <c r="E1753" s="10">
        <v>226941050340001</v>
      </c>
      <c r="F1753" s="8">
        <v>128</v>
      </c>
      <c r="G1753" s="8">
        <v>235</v>
      </c>
      <c r="H1753" s="8">
        <v>363</v>
      </c>
      <c r="I1753" s="11">
        <v>119078500</v>
      </c>
      <c r="J1753" s="11">
        <v>104791120</v>
      </c>
      <c r="K1753" s="12">
        <v>119078500</v>
      </c>
      <c r="L1753" s="12">
        <v>104791120</v>
      </c>
      <c r="M1753" s="12">
        <f t="shared" si="62"/>
        <v>95262800</v>
      </c>
      <c r="N1753" s="12">
        <f t="shared" si="62"/>
        <v>83832896</v>
      </c>
      <c r="O1753" s="93">
        <v>154802050</v>
      </c>
      <c r="P1753" s="32">
        <f t="shared" si="63"/>
        <v>0.3</v>
      </c>
      <c r="S1753" s="32"/>
      <c r="U1753" s="3"/>
      <c r="V1753" s="3"/>
      <c r="W1753" s="3"/>
      <c r="X1753" s="3"/>
    </row>
    <row r="1754" spans="1:24" s="2" customFormat="1" ht="24" hidden="1" customHeight="1" x14ac:dyDescent="0.2">
      <c r="A1754" s="13">
        <v>1716</v>
      </c>
      <c r="B1754" s="14" t="s">
        <v>1899</v>
      </c>
      <c r="C1754" s="14" t="s">
        <v>2018</v>
      </c>
      <c r="D1754" s="14" t="s">
        <v>2027</v>
      </c>
      <c r="E1754" s="15">
        <v>611121050990011</v>
      </c>
      <c r="F1754" s="13">
        <v>12</v>
      </c>
      <c r="G1754" s="13">
        <v>18</v>
      </c>
      <c r="H1754" s="13">
        <v>30</v>
      </c>
      <c r="I1754" s="11">
        <v>7202880</v>
      </c>
      <c r="J1754" s="11">
        <v>6257760</v>
      </c>
      <c r="K1754" s="11">
        <v>7202880</v>
      </c>
      <c r="L1754" s="11">
        <v>6257760</v>
      </c>
      <c r="M1754" s="11">
        <f t="shared" si="62"/>
        <v>5762304</v>
      </c>
      <c r="N1754" s="11">
        <f t="shared" si="62"/>
        <v>5006208</v>
      </c>
      <c r="O1754" s="93">
        <v>9363744</v>
      </c>
      <c r="P1754" s="32">
        <f t="shared" si="63"/>
        <v>0.3</v>
      </c>
      <c r="S1754" s="32"/>
      <c r="U1754" s="3"/>
      <c r="V1754" s="3"/>
      <c r="W1754" s="3"/>
      <c r="X1754" s="3"/>
    </row>
    <row r="1755" spans="1:24" s="2" customFormat="1" ht="24" hidden="1" customHeight="1" x14ac:dyDescent="0.2">
      <c r="A1755" s="8">
        <v>1717</v>
      </c>
      <c r="B1755" s="9" t="s">
        <v>1899</v>
      </c>
      <c r="C1755" s="9" t="s">
        <v>2018</v>
      </c>
      <c r="D1755" s="9" t="s">
        <v>2028</v>
      </c>
      <c r="E1755" s="10">
        <v>522321050370001</v>
      </c>
      <c r="F1755" s="8">
        <v>39</v>
      </c>
      <c r="G1755" s="8">
        <v>71</v>
      </c>
      <c r="H1755" s="8">
        <v>110</v>
      </c>
      <c r="I1755" s="11">
        <v>23389600</v>
      </c>
      <c r="J1755" s="11">
        <v>21027173.333333332</v>
      </c>
      <c r="K1755" s="12">
        <v>23389600</v>
      </c>
      <c r="L1755" s="12">
        <v>21027173.333333332</v>
      </c>
      <c r="M1755" s="12">
        <f t="shared" si="62"/>
        <v>18711680</v>
      </c>
      <c r="N1755" s="12">
        <f t="shared" si="62"/>
        <v>16821738.666666668</v>
      </c>
      <c r="O1755" s="93">
        <v>30406480</v>
      </c>
      <c r="P1755" s="32">
        <f t="shared" si="63"/>
        <v>0.3</v>
      </c>
      <c r="S1755" s="32"/>
      <c r="U1755" s="3"/>
      <c r="V1755" s="3"/>
      <c r="W1755" s="3"/>
      <c r="X1755" s="3"/>
    </row>
    <row r="1756" spans="1:24" s="2" customFormat="1" ht="24" hidden="1" customHeight="1" x14ac:dyDescent="0.2">
      <c r="A1756" s="13">
        <v>1718</v>
      </c>
      <c r="B1756" s="14" t="s">
        <v>1899</v>
      </c>
      <c r="C1756" s="14" t="s">
        <v>2018</v>
      </c>
      <c r="D1756" s="14" t="s">
        <v>2029</v>
      </c>
      <c r="E1756" s="15">
        <v>521121050380002</v>
      </c>
      <c r="F1756" s="13">
        <v>105</v>
      </c>
      <c r="G1756" s="13">
        <v>151</v>
      </c>
      <c r="H1756" s="13">
        <v>256</v>
      </c>
      <c r="I1756" s="11">
        <v>53685760</v>
      </c>
      <c r="J1756" s="11">
        <v>48343013.333333336</v>
      </c>
      <c r="K1756" s="11">
        <v>53685760</v>
      </c>
      <c r="L1756" s="11">
        <v>48343013.333333336</v>
      </c>
      <c r="M1756" s="11">
        <f t="shared" si="62"/>
        <v>42948608</v>
      </c>
      <c r="N1756" s="11">
        <f t="shared" si="62"/>
        <v>38674410.666666672</v>
      </c>
      <c r="O1756" s="93">
        <v>69791488</v>
      </c>
      <c r="P1756" s="32">
        <f t="shared" si="63"/>
        <v>0.3</v>
      </c>
      <c r="S1756" s="32"/>
      <c r="U1756" s="3"/>
      <c r="V1756" s="3"/>
      <c r="W1756" s="3"/>
      <c r="X1756" s="3"/>
    </row>
    <row r="1757" spans="1:24" s="2" customFormat="1" ht="24" hidden="1" customHeight="1" x14ac:dyDescent="0.2">
      <c r="A1757" s="8">
        <v>1719</v>
      </c>
      <c r="B1757" s="9" t="s">
        <v>1899</v>
      </c>
      <c r="C1757" s="9" t="s">
        <v>2018</v>
      </c>
      <c r="D1757" s="9" t="s">
        <v>2030</v>
      </c>
      <c r="E1757" s="10">
        <v>611121050920001</v>
      </c>
      <c r="F1757" s="8">
        <v>73</v>
      </c>
      <c r="G1757" s="8">
        <v>127</v>
      </c>
      <c r="H1757" s="8">
        <v>200</v>
      </c>
      <c r="I1757" s="11">
        <v>42382720</v>
      </c>
      <c r="J1757" s="11">
        <v>38650213.333333336</v>
      </c>
      <c r="K1757" s="12">
        <v>42382720</v>
      </c>
      <c r="L1757" s="12">
        <v>38650213.333333336</v>
      </c>
      <c r="M1757" s="12">
        <f t="shared" si="62"/>
        <v>33906176</v>
      </c>
      <c r="N1757" s="12">
        <f t="shared" si="62"/>
        <v>30920170.666666672</v>
      </c>
      <c r="O1757" s="93">
        <v>55097536</v>
      </c>
      <c r="P1757" s="32">
        <f t="shared" si="63"/>
        <v>0.3</v>
      </c>
      <c r="S1757" s="32"/>
      <c r="U1757" s="3"/>
      <c r="V1757" s="3"/>
      <c r="W1757" s="3"/>
      <c r="X1757" s="3"/>
    </row>
    <row r="1758" spans="1:24" s="2" customFormat="1" ht="24" hidden="1" customHeight="1" x14ac:dyDescent="0.2">
      <c r="A1758" s="13">
        <v>1720</v>
      </c>
      <c r="B1758" s="14" t="s">
        <v>1899</v>
      </c>
      <c r="C1758" s="14" t="s">
        <v>2018</v>
      </c>
      <c r="D1758" s="14" t="s">
        <v>2031</v>
      </c>
      <c r="E1758" s="15">
        <v>611121050910001</v>
      </c>
      <c r="F1758" s="13">
        <v>112</v>
      </c>
      <c r="G1758" s="13">
        <v>146</v>
      </c>
      <c r="H1758" s="13">
        <v>258</v>
      </c>
      <c r="I1758" s="11">
        <v>54594240</v>
      </c>
      <c r="J1758" s="11">
        <v>49658960</v>
      </c>
      <c r="K1758" s="11">
        <v>54594240</v>
      </c>
      <c r="L1758" s="11">
        <v>49658960</v>
      </c>
      <c r="M1758" s="11">
        <f t="shared" si="62"/>
        <v>43675392</v>
      </c>
      <c r="N1758" s="11">
        <f t="shared" si="62"/>
        <v>39727168</v>
      </c>
      <c r="O1758" s="93">
        <v>70972512</v>
      </c>
      <c r="P1758" s="32">
        <f t="shared" si="63"/>
        <v>0.3</v>
      </c>
      <c r="S1758" s="32"/>
      <c r="U1758" s="3"/>
      <c r="V1758" s="3"/>
      <c r="W1758" s="3"/>
      <c r="X1758" s="3"/>
    </row>
    <row r="1759" spans="1:24" s="2" customFormat="1" ht="24" hidden="1" customHeight="1" x14ac:dyDescent="0.2">
      <c r="A1759" s="8">
        <v>1721</v>
      </c>
      <c r="B1759" s="9" t="s">
        <v>1899</v>
      </c>
      <c r="C1759" s="9" t="s">
        <v>2018</v>
      </c>
      <c r="D1759" s="9" t="s">
        <v>2032</v>
      </c>
      <c r="E1759" s="10">
        <v>226941050390001</v>
      </c>
      <c r="F1759" s="8">
        <v>161</v>
      </c>
      <c r="G1759" s="8">
        <v>265</v>
      </c>
      <c r="H1759" s="8">
        <v>426</v>
      </c>
      <c r="I1759" s="11">
        <v>123052320</v>
      </c>
      <c r="J1759" s="11">
        <v>111846160</v>
      </c>
      <c r="K1759" s="12">
        <v>123052320</v>
      </c>
      <c r="L1759" s="12">
        <v>111846160</v>
      </c>
      <c r="M1759" s="12">
        <f t="shared" si="62"/>
        <v>98441856</v>
      </c>
      <c r="N1759" s="12">
        <f t="shared" si="62"/>
        <v>89476928</v>
      </c>
      <c r="O1759" s="93">
        <v>159968016</v>
      </c>
      <c r="P1759" s="32">
        <f t="shared" si="63"/>
        <v>0.3</v>
      </c>
      <c r="S1759" s="32"/>
      <c r="U1759" s="3"/>
      <c r="V1759" s="3"/>
      <c r="W1759" s="3"/>
      <c r="X1759" s="3"/>
    </row>
    <row r="1760" spans="1:24" s="2" customFormat="1" ht="24" hidden="1" customHeight="1" x14ac:dyDescent="0.2">
      <c r="A1760" s="13">
        <v>1722</v>
      </c>
      <c r="B1760" s="14" t="s">
        <v>1899</v>
      </c>
      <c r="C1760" s="14" t="s">
        <v>2018</v>
      </c>
      <c r="D1760" s="14" t="s">
        <v>2033</v>
      </c>
      <c r="E1760" s="15">
        <v>611121050810041</v>
      </c>
      <c r="F1760" s="13">
        <v>19</v>
      </c>
      <c r="G1760" s="13">
        <v>31</v>
      </c>
      <c r="H1760" s="13">
        <v>50</v>
      </c>
      <c r="I1760" s="11">
        <v>10856000</v>
      </c>
      <c r="J1760" s="11">
        <v>9752346.666666666</v>
      </c>
      <c r="K1760" s="11">
        <v>10856000</v>
      </c>
      <c r="L1760" s="11">
        <v>9752346.666666666</v>
      </c>
      <c r="M1760" s="11">
        <f t="shared" si="62"/>
        <v>8684800</v>
      </c>
      <c r="N1760" s="11">
        <f t="shared" si="62"/>
        <v>7801877.333333333</v>
      </c>
      <c r="O1760" s="93">
        <v>14112800</v>
      </c>
      <c r="P1760" s="32">
        <f t="shared" si="63"/>
        <v>0.3</v>
      </c>
      <c r="S1760" s="32"/>
      <c r="U1760" s="3"/>
      <c r="V1760" s="3"/>
      <c r="W1760" s="3"/>
      <c r="X1760" s="3"/>
    </row>
    <row r="1761" spans="1:24" s="2" customFormat="1" ht="24" hidden="1" customHeight="1" x14ac:dyDescent="0.2">
      <c r="A1761" s="8">
        <v>1723</v>
      </c>
      <c r="B1761" s="9" t="s">
        <v>1899</v>
      </c>
      <c r="C1761" s="9" t="s">
        <v>2018</v>
      </c>
      <c r="D1761" s="9" t="s">
        <v>2034</v>
      </c>
      <c r="E1761" s="10">
        <v>611121050820021</v>
      </c>
      <c r="F1761" s="8">
        <v>21</v>
      </c>
      <c r="G1761" s="8">
        <v>29</v>
      </c>
      <c r="H1761" s="8">
        <v>50</v>
      </c>
      <c r="I1761" s="11">
        <v>10726880</v>
      </c>
      <c r="J1761" s="11">
        <v>9658826.666666666</v>
      </c>
      <c r="K1761" s="12">
        <v>10726880</v>
      </c>
      <c r="L1761" s="12">
        <v>9658826.666666666</v>
      </c>
      <c r="M1761" s="12">
        <f t="shared" si="62"/>
        <v>8581504</v>
      </c>
      <c r="N1761" s="12">
        <f t="shared" si="62"/>
        <v>7727061.333333333</v>
      </c>
      <c r="O1761" s="93">
        <v>13944944</v>
      </c>
      <c r="P1761" s="32">
        <f t="shared" si="63"/>
        <v>0.3</v>
      </c>
      <c r="S1761" s="32"/>
      <c r="U1761" s="3"/>
      <c r="V1761" s="3"/>
      <c r="W1761" s="3"/>
      <c r="X1761" s="3"/>
    </row>
    <row r="1762" spans="1:24" s="2" customFormat="1" ht="24" hidden="1" customHeight="1" x14ac:dyDescent="0.2">
      <c r="A1762" s="13">
        <v>1724</v>
      </c>
      <c r="B1762" s="14" t="s">
        <v>1899</v>
      </c>
      <c r="C1762" s="14" t="s">
        <v>2018</v>
      </c>
      <c r="D1762" s="14" t="s">
        <v>2035</v>
      </c>
      <c r="E1762" s="15">
        <v>611121050810061</v>
      </c>
      <c r="F1762" s="13">
        <v>34</v>
      </c>
      <c r="G1762" s="13">
        <v>12</v>
      </c>
      <c r="H1762" s="13">
        <v>46</v>
      </c>
      <c r="I1762" s="11">
        <v>9797440</v>
      </c>
      <c r="J1762" s="11">
        <v>8849653.333333334</v>
      </c>
      <c r="K1762" s="11">
        <v>9797440</v>
      </c>
      <c r="L1762" s="11">
        <v>8849653.333333334</v>
      </c>
      <c r="M1762" s="11">
        <f t="shared" si="62"/>
        <v>7837952</v>
      </c>
      <c r="N1762" s="11">
        <f t="shared" si="62"/>
        <v>7079722.6666666679</v>
      </c>
      <c r="O1762" s="93">
        <v>12736672</v>
      </c>
      <c r="P1762" s="32">
        <f t="shared" si="63"/>
        <v>0.3</v>
      </c>
      <c r="S1762" s="32"/>
      <c r="U1762" s="3"/>
      <c r="V1762" s="3"/>
      <c r="W1762" s="3"/>
      <c r="X1762" s="3"/>
    </row>
    <row r="1763" spans="1:24" s="2" customFormat="1" ht="24" hidden="1" customHeight="1" x14ac:dyDescent="0.2">
      <c r="A1763" s="8">
        <v>1725</v>
      </c>
      <c r="B1763" s="9" t="s">
        <v>1899</v>
      </c>
      <c r="C1763" s="9" t="s">
        <v>2018</v>
      </c>
      <c r="D1763" s="9" t="s">
        <v>2036</v>
      </c>
      <c r="E1763" s="10">
        <v>611121050810011</v>
      </c>
      <c r="F1763" s="8">
        <v>22</v>
      </c>
      <c r="G1763" s="8">
        <v>24</v>
      </c>
      <c r="H1763" s="8">
        <v>46</v>
      </c>
      <c r="I1763" s="11">
        <v>9876640</v>
      </c>
      <c r="J1763" s="11">
        <v>8923573.333333334</v>
      </c>
      <c r="K1763" s="12">
        <v>9876640</v>
      </c>
      <c r="L1763" s="12">
        <v>8923573.333333334</v>
      </c>
      <c r="M1763" s="12">
        <f t="shared" si="62"/>
        <v>7901312</v>
      </c>
      <c r="N1763" s="12">
        <f t="shared" si="62"/>
        <v>7138858.6666666679</v>
      </c>
      <c r="O1763" s="93">
        <v>12839632</v>
      </c>
      <c r="P1763" s="32">
        <f t="shared" si="63"/>
        <v>0.3</v>
      </c>
      <c r="S1763" s="32"/>
      <c r="U1763" s="3"/>
      <c r="V1763" s="3"/>
      <c r="W1763" s="3"/>
      <c r="X1763" s="3"/>
    </row>
    <row r="1764" spans="1:24" s="2" customFormat="1" ht="24" hidden="1" customHeight="1" x14ac:dyDescent="0.2">
      <c r="A1764" s="13">
        <v>1726</v>
      </c>
      <c r="B1764" s="14" t="s">
        <v>1899</v>
      </c>
      <c r="C1764" s="14" t="s">
        <v>2018</v>
      </c>
      <c r="D1764" s="14" t="s">
        <v>2037</v>
      </c>
      <c r="E1764" s="15">
        <v>611121050810021</v>
      </c>
      <c r="F1764" s="13">
        <v>26</v>
      </c>
      <c r="G1764" s="13">
        <v>22</v>
      </c>
      <c r="H1764" s="13">
        <v>48</v>
      </c>
      <c r="I1764" s="11">
        <v>10266560</v>
      </c>
      <c r="J1764" s="11">
        <v>9253946.666666666</v>
      </c>
      <c r="K1764" s="11">
        <v>10266560</v>
      </c>
      <c r="L1764" s="11">
        <v>9253946.666666666</v>
      </c>
      <c r="M1764" s="11">
        <f t="shared" si="62"/>
        <v>8213248</v>
      </c>
      <c r="N1764" s="11">
        <f t="shared" si="62"/>
        <v>7403157.333333333</v>
      </c>
      <c r="O1764" s="93">
        <v>13346528</v>
      </c>
      <c r="P1764" s="32">
        <f t="shared" si="63"/>
        <v>0.3</v>
      </c>
      <c r="S1764" s="32"/>
      <c r="U1764" s="3"/>
      <c r="V1764" s="3"/>
      <c r="W1764" s="3"/>
      <c r="X1764" s="3"/>
    </row>
    <row r="1765" spans="1:24" s="2" customFormat="1" ht="24" hidden="1" customHeight="1" x14ac:dyDescent="0.2">
      <c r="A1765" s="8">
        <v>1727</v>
      </c>
      <c r="B1765" s="9" t="s">
        <v>1899</v>
      </c>
      <c r="C1765" s="9" t="s">
        <v>2018</v>
      </c>
      <c r="D1765" s="9" t="s">
        <v>2038</v>
      </c>
      <c r="E1765" s="10">
        <v>611121050820011</v>
      </c>
      <c r="F1765" s="8">
        <v>22</v>
      </c>
      <c r="G1765" s="8">
        <v>24</v>
      </c>
      <c r="H1765" s="8">
        <v>46</v>
      </c>
      <c r="I1765" s="11">
        <v>9876640</v>
      </c>
      <c r="J1765" s="11">
        <v>8923573.333333334</v>
      </c>
      <c r="K1765" s="12">
        <v>9876640</v>
      </c>
      <c r="L1765" s="12">
        <v>8923573.333333334</v>
      </c>
      <c r="M1765" s="12">
        <f t="shared" si="62"/>
        <v>7901312</v>
      </c>
      <c r="N1765" s="12">
        <f t="shared" si="62"/>
        <v>7138858.6666666679</v>
      </c>
      <c r="O1765" s="93">
        <v>12839632</v>
      </c>
      <c r="P1765" s="32">
        <f t="shared" si="63"/>
        <v>0.3</v>
      </c>
      <c r="S1765" s="32"/>
      <c r="U1765" s="3"/>
      <c r="V1765" s="3"/>
      <c r="W1765" s="3"/>
      <c r="X1765" s="3"/>
    </row>
    <row r="1766" spans="1:24" s="2" customFormat="1" ht="24" hidden="1" customHeight="1" x14ac:dyDescent="0.2">
      <c r="A1766" s="13">
        <v>1728</v>
      </c>
      <c r="B1766" s="14" t="s">
        <v>1899</v>
      </c>
      <c r="C1766" s="14" t="s">
        <v>2018</v>
      </c>
      <c r="D1766" s="14" t="s">
        <v>2039</v>
      </c>
      <c r="E1766" s="15">
        <v>611121050810071</v>
      </c>
      <c r="F1766" s="13">
        <v>22</v>
      </c>
      <c r="G1766" s="13">
        <v>24</v>
      </c>
      <c r="H1766" s="13">
        <v>46</v>
      </c>
      <c r="I1766" s="11">
        <v>9876640</v>
      </c>
      <c r="J1766" s="11">
        <v>8923573.333333334</v>
      </c>
      <c r="K1766" s="11">
        <v>9876640</v>
      </c>
      <c r="L1766" s="11">
        <v>8923573.333333334</v>
      </c>
      <c r="M1766" s="11">
        <f t="shared" si="62"/>
        <v>7901312</v>
      </c>
      <c r="N1766" s="11">
        <f t="shared" si="62"/>
        <v>7138858.6666666679</v>
      </c>
      <c r="O1766" s="93">
        <v>12839632</v>
      </c>
      <c r="P1766" s="32">
        <f t="shared" si="63"/>
        <v>0.3</v>
      </c>
      <c r="S1766" s="32"/>
      <c r="U1766" s="3"/>
      <c r="V1766" s="3"/>
      <c r="W1766" s="3"/>
      <c r="X1766" s="3"/>
    </row>
    <row r="1767" spans="1:24" s="2" customFormat="1" ht="24" hidden="1" customHeight="1" x14ac:dyDescent="0.2">
      <c r="A1767" s="8">
        <v>1729</v>
      </c>
      <c r="B1767" s="9" t="s">
        <v>1899</v>
      </c>
      <c r="C1767" s="9" t="s">
        <v>2018</v>
      </c>
      <c r="D1767" s="9" t="s">
        <v>2040</v>
      </c>
      <c r="E1767" s="10">
        <v>611121050800061</v>
      </c>
      <c r="F1767" s="8">
        <v>22</v>
      </c>
      <c r="G1767" s="8">
        <v>24</v>
      </c>
      <c r="H1767" s="8">
        <v>46</v>
      </c>
      <c r="I1767" s="11">
        <v>9876640</v>
      </c>
      <c r="J1767" s="11">
        <v>8970613.333333334</v>
      </c>
      <c r="K1767" s="12">
        <v>9876640</v>
      </c>
      <c r="L1767" s="12">
        <v>8970613.333333334</v>
      </c>
      <c r="M1767" s="12">
        <f t="shared" si="62"/>
        <v>7901312</v>
      </c>
      <c r="N1767" s="12">
        <f t="shared" si="62"/>
        <v>7176490.6666666679</v>
      </c>
      <c r="O1767" s="93">
        <v>12839632</v>
      </c>
      <c r="P1767" s="32">
        <f t="shared" si="63"/>
        <v>0.3</v>
      </c>
      <c r="S1767" s="32"/>
      <c r="U1767" s="3"/>
      <c r="V1767" s="3"/>
      <c r="W1767" s="3"/>
      <c r="X1767" s="3"/>
    </row>
    <row r="1768" spans="1:24" s="2" customFormat="1" ht="24" hidden="1" customHeight="1" x14ac:dyDescent="0.2">
      <c r="A1768" s="13">
        <v>1730</v>
      </c>
      <c r="B1768" s="14" t="s">
        <v>1899</v>
      </c>
      <c r="C1768" s="14" t="s">
        <v>2018</v>
      </c>
      <c r="D1768" s="14" t="s">
        <v>2041</v>
      </c>
      <c r="E1768" s="15">
        <v>611121050800021</v>
      </c>
      <c r="F1768" s="13">
        <v>22</v>
      </c>
      <c r="G1768" s="13">
        <v>24</v>
      </c>
      <c r="H1768" s="13">
        <v>46</v>
      </c>
      <c r="I1768" s="11">
        <v>9876640</v>
      </c>
      <c r="J1768" s="11">
        <v>8923573.333333334</v>
      </c>
      <c r="K1768" s="11">
        <v>9876640</v>
      </c>
      <c r="L1768" s="11">
        <v>8923573.333333334</v>
      </c>
      <c r="M1768" s="11">
        <f t="shared" ref="M1768:N1773" si="65">K1768*0.8</f>
        <v>7901312</v>
      </c>
      <c r="N1768" s="11">
        <f t="shared" si="65"/>
        <v>7138858.6666666679</v>
      </c>
      <c r="O1768" s="93">
        <v>12839632</v>
      </c>
      <c r="P1768" s="32">
        <f t="shared" si="63"/>
        <v>0.3</v>
      </c>
      <c r="S1768" s="32"/>
      <c r="U1768" s="3"/>
      <c r="V1768" s="3"/>
      <c r="W1768" s="3"/>
      <c r="X1768" s="3"/>
    </row>
    <row r="1769" spans="1:24" s="2" customFormat="1" ht="24" hidden="1" customHeight="1" x14ac:dyDescent="0.2">
      <c r="A1769" s="8">
        <v>1731</v>
      </c>
      <c r="B1769" s="9" t="s">
        <v>1899</v>
      </c>
      <c r="C1769" s="9" t="s">
        <v>2018</v>
      </c>
      <c r="D1769" s="9" t="s">
        <v>2042</v>
      </c>
      <c r="E1769" s="10">
        <v>332231050130101</v>
      </c>
      <c r="F1769" s="8">
        <v>15</v>
      </c>
      <c r="G1769" s="8">
        <v>30</v>
      </c>
      <c r="H1769" s="8">
        <v>45</v>
      </c>
      <c r="I1769" s="11">
        <v>11179266.666666666</v>
      </c>
      <c r="J1769" s="11">
        <v>10081920</v>
      </c>
      <c r="K1769" s="12">
        <v>11179266.666666666</v>
      </c>
      <c r="L1769" s="12">
        <v>10081920</v>
      </c>
      <c r="M1769" s="12">
        <f t="shared" si="65"/>
        <v>8943413.333333334</v>
      </c>
      <c r="N1769" s="12">
        <f>L1769*0.8</f>
        <v>8065536</v>
      </c>
      <c r="O1769" s="93">
        <v>14533046.666666666</v>
      </c>
      <c r="P1769" s="32">
        <f t="shared" si="63"/>
        <v>0.30000000000000004</v>
      </c>
      <c r="S1769" s="32"/>
      <c r="U1769" s="3"/>
      <c r="V1769" s="3"/>
      <c r="W1769" s="3"/>
      <c r="X1769" s="3"/>
    </row>
    <row r="1770" spans="1:24" s="2" customFormat="1" ht="24" hidden="1" customHeight="1" x14ac:dyDescent="0.2">
      <c r="A1770" s="13">
        <v>1732</v>
      </c>
      <c r="B1770" s="14" t="s">
        <v>1899</v>
      </c>
      <c r="C1770" s="14" t="s">
        <v>2043</v>
      </c>
      <c r="D1770" s="14" t="s">
        <v>2044</v>
      </c>
      <c r="E1770" s="15">
        <v>723320690030011</v>
      </c>
      <c r="F1770" s="13">
        <v>17</v>
      </c>
      <c r="G1770" s="13">
        <v>50</v>
      </c>
      <c r="H1770" s="13">
        <v>67</v>
      </c>
      <c r="I1770" s="11">
        <v>14437920</v>
      </c>
      <c r="J1770" s="11">
        <v>13041760</v>
      </c>
      <c r="K1770" s="11">
        <v>14437920</v>
      </c>
      <c r="L1770" s="11">
        <v>13041760</v>
      </c>
      <c r="M1770" s="11">
        <f t="shared" si="65"/>
        <v>11550336</v>
      </c>
      <c r="N1770" s="11">
        <f t="shared" si="65"/>
        <v>10433408</v>
      </c>
      <c r="O1770" s="93">
        <v>17325504</v>
      </c>
      <c r="P1770" s="32">
        <f t="shared" si="63"/>
        <v>0.2</v>
      </c>
      <c r="S1770" s="32"/>
      <c r="U1770" s="3"/>
      <c r="V1770" s="3"/>
      <c r="W1770" s="3"/>
      <c r="X1770" s="3"/>
    </row>
    <row r="1771" spans="1:24" s="2" customFormat="1" ht="24" hidden="1" customHeight="1" x14ac:dyDescent="0.2">
      <c r="A1771" s="8">
        <v>1733</v>
      </c>
      <c r="B1771" s="9" t="s">
        <v>1899</v>
      </c>
      <c r="C1771" s="9" t="s">
        <v>2045</v>
      </c>
      <c r="D1771" s="9" t="s">
        <v>2046</v>
      </c>
      <c r="E1771" s="10">
        <v>314330710160011</v>
      </c>
      <c r="F1771" s="8">
        <v>23</v>
      </c>
      <c r="G1771" s="8">
        <v>69</v>
      </c>
      <c r="H1771" s="8">
        <v>92</v>
      </c>
      <c r="I1771" s="11">
        <v>26166440</v>
      </c>
      <c r="J1771" s="11">
        <v>22947600</v>
      </c>
      <c r="K1771" s="12">
        <v>26166440</v>
      </c>
      <c r="L1771" s="12">
        <v>22947600</v>
      </c>
      <c r="M1771" s="12">
        <f t="shared" si="65"/>
        <v>20933152</v>
      </c>
      <c r="N1771" s="12">
        <f t="shared" si="65"/>
        <v>18358080</v>
      </c>
      <c r="O1771" s="93">
        <v>31399728</v>
      </c>
      <c r="P1771" s="32">
        <f t="shared" si="63"/>
        <v>0.2</v>
      </c>
      <c r="S1771" s="32"/>
      <c r="U1771" s="3"/>
      <c r="V1771" s="3"/>
      <c r="W1771" s="3"/>
      <c r="X1771" s="3"/>
    </row>
    <row r="1772" spans="1:24" s="2" customFormat="1" ht="24" hidden="1" customHeight="1" x14ac:dyDescent="0.2">
      <c r="A1772" s="13">
        <v>1734</v>
      </c>
      <c r="B1772" s="14" t="s">
        <v>1899</v>
      </c>
      <c r="C1772" s="14" t="s">
        <v>2045</v>
      </c>
      <c r="D1772" s="14" t="s">
        <v>2047</v>
      </c>
      <c r="E1772" s="15">
        <v>213340710040001</v>
      </c>
      <c r="F1772" s="13">
        <v>40</v>
      </c>
      <c r="G1772" s="13">
        <v>61</v>
      </c>
      <c r="H1772" s="13">
        <v>101</v>
      </c>
      <c r="I1772" s="11">
        <v>33277440</v>
      </c>
      <c r="J1772" s="11">
        <v>29362480</v>
      </c>
      <c r="K1772" s="11">
        <v>33277440</v>
      </c>
      <c r="L1772" s="11">
        <v>29362480</v>
      </c>
      <c r="M1772" s="11">
        <f t="shared" si="65"/>
        <v>26621952</v>
      </c>
      <c r="N1772" s="11">
        <f t="shared" si="65"/>
        <v>23489984</v>
      </c>
      <c r="O1772" s="93">
        <v>39932928</v>
      </c>
      <c r="P1772" s="32">
        <f t="shared" si="63"/>
        <v>0.2</v>
      </c>
      <c r="S1772" s="32"/>
      <c r="U1772" s="3"/>
      <c r="V1772" s="3"/>
      <c r="W1772" s="3"/>
      <c r="X1772" s="3"/>
    </row>
    <row r="1773" spans="1:24" s="2" customFormat="1" ht="24" hidden="1" customHeight="1" x14ac:dyDescent="0.2">
      <c r="A1773" s="8">
        <v>1735</v>
      </c>
      <c r="B1773" s="9" t="s">
        <v>1899</v>
      </c>
      <c r="C1773" s="9" t="s">
        <v>2045</v>
      </c>
      <c r="D1773" s="9" t="s">
        <v>2048</v>
      </c>
      <c r="E1773" s="10">
        <v>213340710070281</v>
      </c>
      <c r="F1773" s="8">
        <v>18</v>
      </c>
      <c r="G1773" s="8">
        <v>31</v>
      </c>
      <c r="H1773" s="8">
        <v>49</v>
      </c>
      <c r="I1773" s="11">
        <v>16415480</v>
      </c>
      <c r="J1773" s="11">
        <v>14379960</v>
      </c>
      <c r="K1773" s="12">
        <v>16415480</v>
      </c>
      <c r="L1773" s="12">
        <v>14379960</v>
      </c>
      <c r="M1773" s="12">
        <f t="shared" si="65"/>
        <v>13132384</v>
      </c>
      <c r="N1773" s="12">
        <f t="shared" si="65"/>
        <v>11503968</v>
      </c>
      <c r="O1773" s="93">
        <v>19698576</v>
      </c>
      <c r="P1773" s="32">
        <f t="shared" si="63"/>
        <v>0.2</v>
      </c>
      <c r="S1773" s="32"/>
      <c r="U1773" s="3"/>
      <c r="V1773" s="3"/>
      <c r="W1773" s="3"/>
      <c r="X1773" s="3"/>
    </row>
    <row r="1774" spans="1:24" s="2" customFormat="1" ht="24" customHeight="1" x14ac:dyDescent="0.2">
      <c r="A1774" s="3"/>
      <c r="B1774" s="1"/>
      <c r="C1774" s="1"/>
      <c r="D1774" s="1"/>
      <c r="E1774" s="4"/>
      <c r="F1774" s="3"/>
      <c r="G1774" s="3"/>
      <c r="H1774" s="3"/>
      <c r="O1774" s="93"/>
      <c r="P1774" s="32"/>
      <c r="S1774" s="98"/>
      <c r="U1774" s="3"/>
      <c r="V1774" s="3"/>
      <c r="W1774" s="3"/>
      <c r="X1774" s="3"/>
    </row>
    <row r="1775" spans="1:24" s="2" customFormat="1" ht="24" customHeight="1" x14ac:dyDescent="0.2">
      <c r="A1775" s="3"/>
      <c r="B1775" s="243" t="s">
        <v>2127</v>
      </c>
      <c r="C1775" s="243"/>
      <c r="D1775" s="243"/>
      <c r="E1775" s="243"/>
      <c r="F1775" s="243"/>
      <c r="G1775" s="243"/>
      <c r="H1775" s="243"/>
      <c r="I1775" s="243"/>
      <c r="J1775" s="243"/>
      <c r="K1775" s="243"/>
      <c r="L1775"/>
      <c r="M1775"/>
      <c r="N1775"/>
      <c r="O1775" s="103"/>
      <c r="P1775" s="19"/>
      <c r="Q1775" s="65"/>
      <c r="S1775" s="98"/>
      <c r="U1775" s="3"/>
      <c r="V1775" s="3"/>
      <c r="W1775" s="3"/>
      <c r="X1775" s="3"/>
    </row>
    <row r="1776" spans="1:24" s="2" customFormat="1" ht="24" customHeight="1" x14ac:dyDescent="0.2">
      <c r="A1776" s="3"/>
      <c r="B1776" s="13" t="s">
        <v>0</v>
      </c>
      <c r="C1776" s="14" t="s">
        <v>2050</v>
      </c>
      <c r="D1776" s="14" t="s">
        <v>2051</v>
      </c>
      <c r="E1776" s="14" t="s">
        <v>4</v>
      </c>
      <c r="F1776" s="244" t="s">
        <v>2052</v>
      </c>
      <c r="G1776" s="244"/>
      <c r="H1776" s="244"/>
      <c r="I1776" s="14" t="s">
        <v>2053</v>
      </c>
      <c r="J1776" s="11"/>
      <c r="K1776" s="11" t="s">
        <v>2053</v>
      </c>
      <c r="L1776"/>
      <c r="M1776"/>
      <c r="N1776"/>
      <c r="O1776" s="103"/>
      <c r="P1776" s="19"/>
      <c r="Q1776" s="65"/>
      <c r="S1776" s="98"/>
      <c r="U1776" s="3"/>
      <c r="V1776" s="3"/>
      <c r="W1776" s="3"/>
      <c r="X1776" s="3"/>
    </row>
    <row r="1777" spans="1:24" s="2" customFormat="1" ht="24" customHeight="1" x14ac:dyDescent="0.2">
      <c r="A1777" s="3"/>
      <c r="B1777" s="8">
        <v>1</v>
      </c>
      <c r="C1777" s="238" t="s">
        <v>2054</v>
      </c>
      <c r="D1777" s="9" t="s">
        <v>2055</v>
      </c>
      <c r="E1777" s="9">
        <v>5141300001</v>
      </c>
      <c r="F1777" s="245">
        <v>30</v>
      </c>
      <c r="G1777" s="245"/>
      <c r="H1777" s="245"/>
      <c r="I1777" s="9">
        <v>11000000</v>
      </c>
      <c r="J1777" s="11"/>
      <c r="K1777" s="19">
        <v>11000000</v>
      </c>
      <c r="L1777"/>
      <c r="M1777"/>
      <c r="N1777"/>
      <c r="O1777" s="103"/>
      <c r="P1777" s="19"/>
      <c r="Q1777" s="65"/>
      <c r="S1777" s="98"/>
      <c r="U1777" s="3"/>
      <c r="V1777" s="3"/>
      <c r="W1777" s="3"/>
      <c r="X1777" s="3"/>
    </row>
    <row r="1778" spans="1:24" s="2" customFormat="1" ht="24" customHeight="1" x14ac:dyDescent="0.2">
      <c r="A1778" s="3"/>
      <c r="B1778" s="13">
        <v>2</v>
      </c>
      <c r="C1778" s="238"/>
      <c r="D1778" s="14" t="s">
        <v>2056</v>
      </c>
      <c r="E1778" s="14">
        <v>5141300002</v>
      </c>
      <c r="F1778" s="244">
        <v>30</v>
      </c>
      <c r="G1778" s="244"/>
      <c r="H1778" s="244"/>
      <c r="I1778" s="14">
        <v>7000000</v>
      </c>
      <c r="J1778" s="11"/>
      <c r="K1778" s="11">
        <v>7000000</v>
      </c>
      <c r="L1778"/>
      <c r="M1778"/>
      <c r="N1778"/>
      <c r="O1778" s="103"/>
      <c r="P1778" s="19"/>
      <c r="Q1778" s="65"/>
      <c r="S1778" s="98"/>
      <c r="U1778" s="3"/>
      <c r="V1778" s="3"/>
      <c r="W1778" s="3"/>
      <c r="X1778" s="3"/>
    </row>
    <row r="1779" spans="1:24" s="2" customFormat="1" ht="24" customHeight="1" x14ac:dyDescent="0.2">
      <c r="A1779" s="3"/>
      <c r="B1779" s="8">
        <v>3</v>
      </c>
      <c r="C1779" s="238"/>
      <c r="D1779" s="9" t="s">
        <v>2057</v>
      </c>
      <c r="E1779" s="9">
        <v>5141300003</v>
      </c>
      <c r="F1779" s="245">
        <v>30</v>
      </c>
      <c r="G1779" s="245"/>
      <c r="H1779" s="245"/>
      <c r="I1779" s="9">
        <v>12000000</v>
      </c>
      <c r="J1779" s="11"/>
      <c r="K1779" s="19">
        <v>12000000</v>
      </c>
      <c r="L1779"/>
      <c r="M1779"/>
      <c r="N1779"/>
      <c r="O1779" s="103"/>
      <c r="P1779" s="19"/>
      <c r="Q1779" s="65"/>
      <c r="S1779" s="98"/>
      <c r="U1779" s="3"/>
      <c r="V1779" s="3"/>
      <c r="W1779" s="3"/>
      <c r="X1779" s="3"/>
    </row>
    <row r="1780" spans="1:24" s="2" customFormat="1" ht="24" customHeight="1" x14ac:dyDescent="0.2">
      <c r="A1780" s="3"/>
      <c r="B1780" s="13">
        <v>4</v>
      </c>
      <c r="C1780" s="238"/>
      <c r="D1780" s="14" t="s">
        <v>2058</v>
      </c>
      <c r="E1780" s="14">
        <v>5141300004</v>
      </c>
      <c r="F1780" s="244">
        <v>30</v>
      </c>
      <c r="G1780" s="244"/>
      <c r="H1780" s="244"/>
      <c r="I1780" s="14">
        <v>6500000</v>
      </c>
      <c r="J1780" s="11"/>
      <c r="K1780" s="11">
        <v>6500000</v>
      </c>
      <c r="L1780"/>
      <c r="M1780"/>
      <c r="N1780"/>
      <c r="O1780" s="103"/>
      <c r="P1780" s="19"/>
      <c r="Q1780" s="65"/>
      <c r="S1780" s="98"/>
      <c r="U1780" s="3"/>
      <c r="V1780" s="3"/>
      <c r="W1780" s="3"/>
      <c r="X1780" s="3"/>
    </row>
    <row r="1781" spans="1:24" s="2" customFormat="1" ht="24" customHeight="1" x14ac:dyDescent="0.2">
      <c r="A1781" s="3"/>
      <c r="B1781" s="8">
        <v>5</v>
      </c>
      <c r="C1781" s="238"/>
      <c r="D1781" s="9" t="s">
        <v>2059</v>
      </c>
      <c r="E1781" s="9">
        <v>5141300005</v>
      </c>
      <c r="F1781" s="245">
        <v>30</v>
      </c>
      <c r="G1781" s="245"/>
      <c r="H1781" s="245"/>
      <c r="I1781" s="9">
        <v>17000000</v>
      </c>
      <c r="J1781" s="11"/>
      <c r="K1781" s="19">
        <v>17000000</v>
      </c>
      <c r="L1781"/>
      <c r="M1781"/>
      <c r="N1781"/>
      <c r="O1781" s="103"/>
      <c r="P1781" s="19"/>
      <c r="Q1781" s="65"/>
      <c r="S1781" s="98"/>
      <c r="U1781" s="3"/>
      <c r="V1781" s="3"/>
      <c r="W1781" s="3"/>
      <c r="X1781" s="3"/>
    </row>
    <row r="1782" spans="1:24" s="2" customFormat="1" ht="24" customHeight="1" x14ac:dyDescent="0.2">
      <c r="A1782" s="3"/>
      <c r="B1782" s="13">
        <v>6</v>
      </c>
      <c r="C1782" s="238"/>
      <c r="D1782" s="14" t="s">
        <v>2060</v>
      </c>
      <c r="E1782" s="14">
        <v>5141300006</v>
      </c>
      <c r="F1782" s="244">
        <v>30</v>
      </c>
      <c r="G1782" s="244"/>
      <c r="H1782" s="244"/>
      <c r="I1782" s="14">
        <v>20000000</v>
      </c>
      <c r="J1782" s="11"/>
      <c r="K1782" s="11">
        <v>20000000</v>
      </c>
      <c r="L1782"/>
      <c r="M1782"/>
      <c r="N1782"/>
      <c r="O1782" s="103"/>
      <c r="P1782" s="19"/>
      <c r="Q1782" s="65"/>
      <c r="S1782" s="98"/>
      <c r="U1782" s="3"/>
      <c r="V1782" s="3"/>
      <c r="W1782" s="3"/>
      <c r="X1782" s="3"/>
    </row>
    <row r="1783" spans="1:24" s="2" customFormat="1" ht="24" customHeight="1" x14ac:dyDescent="0.2">
      <c r="A1783" s="3"/>
      <c r="B1783" s="8">
        <v>7</v>
      </c>
      <c r="C1783" s="238"/>
      <c r="D1783" s="9" t="s">
        <v>2061</v>
      </c>
      <c r="E1783" s="9">
        <v>5141300007</v>
      </c>
      <c r="F1783" s="245">
        <v>30</v>
      </c>
      <c r="G1783" s="245"/>
      <c r="H1783" s="245"/>
      <c r="I1783" s="9">
        <v>18000000</v>
      </c>
      <c r="J1783" s="11"/>
      <c r="K1783" s="19">
        <v>18000000</v>
      </c>
      <c r="L1783"/>
      <c r="M1783"/>
      <c r="N1783"/>
      <c r="O1783" s="103"/>
      <c r="P1783" s="19"/>
      <c r="Q1783" s="65"/>
      <c r="S1783" s="98"/>
      <c r="U1783" s="3"/>
      <c r="V1783" s="3"/>
      <c r="W1783" s="3"/>
      <c r="X1783" s="3"/>
    </row>
    <row r="1784" spans="1:24" s="2" customFormat="1" ht="24" customHeight="1" x14ac:dyDescent="0.2">
      <c r="A1784" s="3"/>
      <c r="B1784" s="13">
        <v>8</v>
      </c>
      <c r="C1784" s="238"/>
      <c r="D1784" s="14" t="s">
        <v>2062</v>
      </c>
      <c r="E1784" s="14">
        <v>5141300008</v>
      </c>
      <c r="F1784" s="244">
        <v>30</v>
      </c>
      <c r="G1784" s="244"/>
      <c r="H1784" s="244"/>
      <c r="I1784" s="14">
        <v>25500000</v>
      </c>
      <c r="J1784" s="11"/>
      <c r="K1784" s="11">
        <v>25500000</v>
      </c>
      <c r="L1784"/>
      <c r="M1784"/>
      <c r="N1784"/>
      <c r="O1784" s="103"/>
      <c r="P1784" s="19"/>
      <c r="Q1784" s="65"/>
      <c r="S1784" s="98"/>
      <c r="U1784" s="3"/>
      <c r="V1784" s="3"/>
      <c r="W1784" s="3"/>
      <c r="X1784" s="3"/>
    </row>
    <row r="1785" spans="1:24" s="2" customFormat="1" ht="24" customHeight="1" x14ac:dyDescent="0.2">
      <c r="A1785" s="3"/>
      <c r="B1785" s="8">
        <v>9</v>
      </c>
      <c r="C1785" s="238"/>
      <c r="D1785" s="9" t="s">
        <v>2063</v>
      </c>
      <c r="E1785" s="9">
        <v>5141300009</v>
      </c>
      <c r="F1785" s="245">
        <v>30</v>
      </c>
      <c r="G1785" s="245"/>
      <c r="H1785" s="245"/>
      <c r="I1785" s="9">
        <v>8000000</v>
      </c>
      <c r="J1785" s="11"/>
      <c r="K1785" s="19">
        <v>8000000</v>
      </c>
      <c r="L1785"/>
      <c r="M1785"/>
      <c r="N1785"/>
      <c r="O1785" s="103"/>
      <c r="P1785" s="19"/>
      <c r="Q1785" s="65"/>
      <c r="S1785" s="98"/>
      <c r="U1785" s="3"/>
      <c r="V1785" s="3"/>
      <c r="W1785" s="3"/>
      <c r="X1785" s="3"/>
    </row>
    <row r="1786" spans="1:24" s="2" customFormat="1" ht="24" customHeight="1" x14ac:dyDescent="0.2">
      <c r="A1786" s="3"/>
      <c r="B1786" s="13">
        <v>10</v>
      </c>
      <c r="C1786" s="238"/>
      <c r="D1786" s="14" t="s">
        <v>2064</v>
      </c>
      <c r="E1786" s="14">
        <v>5141300010</v>
      </c>
      <c r="F1786" s="244">
        <v>30</v>
      </c>
      <c r="G1786" s="244"/>
      <c r="H1786" s="244"/>
      <c r="I1786" s="14">
        <v>13000000</v>
      </c>
      <c r="J1786" s="11"/>
      <c r="K1786" s="11">
        <v>13000000</v>
      </c>
      <c r="L1786"/>
      <c r="M1786"/>
      <c r="N1786"/>
      <c r="O1786" s="103"/>
      <c r="P1786" s="19"/>
      <c r="Q1786" s="65"/>
      <c r="S1786" s="98"/>
      <c r="U1786" s="3"/>
      <c r="V1786" s="3"/>
      <c r="W1786" s="3"/>
      <c r="X1786" s="3"/>
    </row>
    <row r="1787" spans="1:24" s="2" customFormat="1" ht="24" customHeight="1" x14ac:dyDescent="0.2">
      <c r="A1787" s="3"/>
      <c r="B1787" s="8">
        <v>11</v>
      </c>
      <c r="C1787" s="238"/>
      <c r="D1787" s="9" t="s">
        <v>2065</v>
      </c>
      <c r="E1787" s="9">
        <v>5141300011</v>
      </c>
      <c r="F1787" s="245">
        <v>30</v>
      </c>
      <c r="G1787" s="245"/>
      <c r="H1787" s="245"/>
      <c r="I1787" s="9">
        <v>6500000</v>
      </c>
      <c r="J1787" s="11"/>
      <c r="K1787" s="19">
        <v>6500000</v>
      </c>
      <c r="L1787"/>
      <c r="M1787"/>
      <c r="N1787"/>
      <c r="O1787" s="103"/>
      <c r="P1787" s="19"/>
      <c r="Q1787" s="65"/>
      <c r="S1787" s="98"/>
      <c r="U1787" s="3"/>
      <c r="V1787" s="3"/>
      <c r="W1787" s="3"/>
      <c r="X1787" s="3"/>
    </row>
    <row r="1788" spans="1:24" s="2" customFormat="1" ht="24" customHeight="1" thickBot="1" x14ac:dyDescent="0.25">
      <c r="A1788" s="3"/>
      <c r="B1788" s="13">
        <v>12</v>
      </c>
      <c r="C1788" s="238"/>
      <c r="D1788" s="21" t="s">
        <v>2066</v>
      </c>
      <c r="E1788" s="21">
        <v>5141300012</v>
      </c>
      <c r="F1788" s="248">
        <v>30</v>
      </c>
      <c r="G1788" s="248"/>
      <c r="H1788" s="248"/>
      <c r="I1788" s="21">
        <v>17000000</v>
      </c>
      <c r="J1788" s="24"/>
      <c r="K1788" s="24">
        <v>17000000</v>
      </c>
      <c r="L1788"/>
      <c r="M1788"/>
      <c r="N1788"/>
      <c r="O1788" s="103"/>
      <c r="P1788" s="19"/>
      <c r="Q1788" s="65"/>
      <c r="S1788" s="98"/>
      <c r="U1788" s="3"/>
      <c r="V1788" s="3"/>
      <c r="W1788" s="3"/>
      <c r="X1788" s="3"/>
    </row>
    <row r="1789" spans="1:24" s="2" customFormat="1" ht="24" customHeight="1" thickTop="1" x14ac:dyDescent="0.2">
      <c r="A1789" s="3"/>
      <c r="B1789" s="8">
        <v>13</v>
      </c>
      <c r="C1789" s="235" t="s">
        <v>2067</v>
      </c>
      <c r="D1789" s="20" t="s">
        <v>2068</v>
      </c>
      <c r="E1789" s="20">
        <v>5141500001</v>
      </c>
      <c r="F1789" s="249">
        <v>30</v>
      </c>
      <c r="G1789" s="249"/>
      <c r="H1789" s="249"/>
      <c r="I1789" s="20">
        <v>13000000</v>
      </c>
      <c r="J1789" s="22"/>
      <c r="K1789" s="23">
        <v>13000000</v>
      </c>
      <c r="L1789"/>
      <c r="M1789"/>
      <c r="N1789"/>
      <c r="O1789" s="103"/>
      <c r="P1789" s="19"/>
      <c r="Q1789" s="65"/>
      <c r="S1789" s="98"/>
      <c r="U1789" s="3"/>
      <c r="V1789" s="3"/>
      <c r="W1789" s="3"/>
      <c r="X1789" s="3"/>
    </row>
    <row r="1790" spans="1:24" s="2" customFormat="1" ht="24" customHeight="1" x14ac:dyDescent="0.2">
      <c r="A1790" s="3"/>
      <c r="B1790" s="13">
        <v>14</v>
      </c>
      <c r="C1790" s="235"/>
      <c r="D1790" s="14" t="s">
        <v>2069</v>
      </c>
      <c r="E1790" s="14">
        <v>5141500002</v>
      </c>
      <c r="F1790" s="244">
        <v>30</v>
      </c>
      <c r="G1790" s="244"/>
      <c r="H1790" s="244"/>
      <c r="I1790" s="14">
        <v>17500000</v>
      </c>
      <c r="J1790" s="11"/>
      <c r="K1790" s="11">
        <v>17500000</v>
      </c>
      <c r="L1790"/>
      <c r="M1790"/>
      <c r="N1790"/>
      <c r="O1790" s="103"/>
      <c r="P1790" s="19"/>
      <c r="Q1790" s="65"/>
      <c r="S1790" s="98"/>
      <c r="U1790" s="3"/>
      <c r="V1790" s="3"/>
      <c r="W1790" s="3"/>
      <c r="X1790" s="3"/>
    </row>
    <row r="1791" spans="1:24" s="2" customFormat="1" ht="24" customHeight="1" x14ac:dyDescent="0.2">
      <c r="A1791" s="3"/>
      <c r="B1791" s="8">
        <v>15</v>
      </c>
      <c r="C1791" s="235"/>
      <c r="D1791" s="9" t="s">
        <v>2070</v>
      </c>
      <c r="E1791" s="9">
        <v>5141500003</v>
      </c>
      <c r="F1791" s="245">
        <v>30</v>
      </c>
      <c r="G1791" s="245"/>
      <c r="H1791" s="245"/>
      <c r="I1791" s="9">
        <v>10000000</v>
      </c>
      <c r="J1791" s="11"/>
      <c r="K1791" s="19">
        <v>10000000</v>
      </c>
      <c r="L1791"/>
      <c r="M1791"/>
      <c r="N1791"/>
      <c r="O1791" s="103"/>
      <c r="P1791" s="19"/>
      <c r="Q1791" s="65"/>
      <c r="S1791" s="98"/>
      <c r="U1791" s="3"/>
      <c r="V1791" s="3"/>
      <c r="W1791" s="3"/>
      <c r="X1791" s="3"/>
    </row>
    <row r="1792" spans="1:24" s="2" customFormat="1" ht="24" customHeight="1" x14ac:dyDescent="0.2">
      <c r="A1792" s="3"/>
      <c r="B1792" s="13">
        <v>16</v>
      </c>
      <c r="C1792" s="235"/>
      <c r="D1792" s="14" t="s">
        <v>2071</v>
      </c>
      <c r="E1792" s="14">
        <v>5141500004</v>
      </c>
      <c r="F1792" s="244">
        <v>30</v>
      </c>
      <c r="G1792" s="244"/>
      <c r="H1792" s="244"/>
      <c r="I1792" s="14">
        <v>8500000</v>
      </c>
      <c r="J1792" s="11"/>
      <c r="K1792" s="11">
        <v>8500000</v>
      </c>
      <c r="L1792"/>
      <c r="M1792"/>
      <c r="N1792"/>
      <c r="O1792" s="103"/>
      <c r="P1792" s="19"/>
      <c r="Q1792" s="65"/>
      <c r="S1792" s="98"/>
      <c r="U1792" s="3"/>
      <c r="V1792" s="3"/>
      <c r="W1792" s="3"/>
      <c r="X1792" s="3"/>
    </row>
    <row r="1793" spans="1:24" s="2" customFormat="1" ht="24" customHeight="1" thickBot="1" x14ac:dyDescent="0.25">
      <c r="A1793" s="3"/>
      <c r="B1793" s="8">
        <v>17</v>
      </c>
      <c r="C1793" s="236"/>
      <c r="D1793" s="26" t="s">
        <v>2072</v>
      </c>
      <c r="E1793" s="26">
        <v>5141500005</v>
      </c>
      <c r="F1793" s="246">
        <v>30</v>
      </c>
      <c r="G1793" s="246"/>
      <c r="H1793" s="246"/>
      <c r="I1793" s="26">
        <v>9000000</v>
      </c>
      <c r="J1793" s="24"/>
      <c r="K1793" s="27">
        <v>9000000</v>
      </c>
      <c r="L1793"/>
      <c r="M1793"/>
      <c r="N1793"/>
      <c r="O1793" s="103"/>
      <c r="P1793" s="19"/>
      <c r="Q1793" s="65"/>
      <c r="S1793" s="98"/>
      <c r="U1793" s="3"/>
      <c r="V1793" s="3"/>
      <c r="W1793" s="3"/>
      <c r="X1793" s="3"/>
    </row>
    <row r="1794" spans="1:24" s="2" customFormat="1" ht="24" customHeight="1" thickTop="1" x14ac:dyDescent="0.2">
      <c r="A1794" s="3"/>
      <c r="B1794" s="13">
        <v>18</v>
      </c>
      <c r="C1794" s="240" t="s">
        <v>2073</v>
      </c>
      <c r="D1794" s="25" t="s">
        <v>2074</v>
      </c>
      <c r="E1794" s="25">
        <v>5141600001</v>
      </c>
      <c r="F1794" s="247">
        <v>30</v>
      </c>
      <c r="G1794" s="247"/>
      <c r="H1794" s="247"/>
      <c r="I1794" s="25">
        <v>15000000</v>
      </c>
      <c r="J1794" s="22"/>
      <c r="K1794" s="22">
        <v>15000000</v>
      </c>
      <c r="L1794"/>
      <c r="M1794"/>
      <c r="N1794"/>
      <c r="O1794" s="103"/>
      <c r="P1794" s="19"/>
      <c r="Q1794" s="65"/>
      <c r="S1794" s="98"/>
      <c r="U1794" s="3"/>
      <c r="V1794" s="3"/>
      <c r="W1794" s="3"/>
      <c r="X1794" s="3"/>
    </row>
    <row r="1795" spans="1:24" s="2" customFormat="1" ht="24" customHeight="1" x14ac:dyDescent="0.2">
      <c r="A1795" s="3"/>
      <c r="B1795" s="8">
        <v>19</v>
      </c>
      <c r="C1795" s="241"/>
      <c r="D1795" s="9" t="s">
        <v>2075</v>
      </c>
      <c r="E1795" s="9">
        <v>5141600002</v>
      </c>
      <c r="F1795" s="245">
        <v>30</v>
      </c>
      <c r="G1795" s="245"/>
      <c r="H1795" s="245"/>
      <c r="I1795" s="9">
        <v>12000000</v>
      </c>
      <c r="J1795" s="11"/>
      <c r="K1795" s="19">
        <v>12000000</v>
      </c>
      <c r="L1795"/>
      <c r="M1795"/>
      <c r="N1795"/>
      <c r="O1795" s="103"/>
      <c r="P1795" s="19"/>
      <c r="Q1795" s="65"/>
      <c r="S1795" s="98"/>
      <c r="U1795" s="3"/>
      <c r="V1795" s="3"/>
      <c r="W1795" s="3"/>
      <c r="X1795" s="3"/>
    </row>
    <row r="1796" spans="1:24" s="2" customFormat="1" ht="24" customHeight="1" x14ac:dyDescent="0.2">
      <c r="A1796" s="3"/>
      <c r="B1796" s="13">
        <v>20</v>
      </c>
      <c r="C1796" s="241"/>
      <c r="D1796" s="14" t="s">
        <v>2076</v>
      </c>
      <c r="E1796" s="14">
        <v>5141600003</v>
      </c>
      <c r="F1796" s="244">
        <v>30</v>
      </c>
      <c r="G1796" s="244"/>
      <c r="H1796" s="244"/>
      <c r="I1796" s="14">
        <v>5500000</v>
      </c>
      <c r="J1796" s="11"/>
      <c r="K1796" s="11">
        <v>5500000</v>
      </c>
      <c r="L1796"/>
      <c r="M1796"/>
      <c r="N1796"/>
      <c r="O1796" s="103"/>
      <c r="P1796" s="19"/>
      <c r="Q1796" s="65"/>
      <c r="S1796" s="98"/>
      <c r="U1796" s="3"/>
      <c r="V1796" s="3"/>
      <c r="W1796" s="3"/>
      <c r="X1796" s="3"/>
    </row>
    <row r="1797" spans="1:24" s="2" customFormat="1" ht="24" customHeight="1" x14ac:dyDescent="0.2">
      <c r="A1797" s="3"/>
      <c r="B1797" s="8">
        <v>21</v>
      </c>
      <c r="C1797" s="241"/>
      <c r="D1797" s="9" t="s">
        <v>2077</v>
      </c>
      <c r="E1797" s="9">
        <v>5141600004</v>
      </c>
      <c r="F1797" s="245">
        <v>30</v>
      </c>
      <c r="G1797" s="245"/>
      <c r="H1797" s="245"/>
      <c r="I1797" s="9">
        <v>5500000</v>
      </c>
      <c r="J1797" s="11"/>
      <c r="K1797" s="19">
        <v>5500000</v>
      </c>
      <c r="L1797"/>
      <c r="M1797"/>
      <c r="N1797"/>
      <c r="O1797" s="103"/>
      <c r="P1797" s="19"/>
      <c r="Q1797" s="65"/>
      <c r="S1797" s="98"/>
      <c r="U1797" s="3"/>
      <c r="V1797" s="3"/>
      <c r="W1797" s="3"/>
      <c r="X1797" s="3"/>
    </row>
    <row r="1798" spans="1:24" s="2" customFormat="1" ht="24" customHeight="1" x14ac:dyDescent="0.2">
      <c r="A1798" s="3"/>
      <c r="B1798" s="13">
        <v>22</v>
      </c>
      <c r="C1798" s="241"/>
      <c r="D1798" s="14" t="s">
        <v>2078</v>
      </c>
      <c r="E1798" s="14">
        <v>5141600005</v>
      </c>
      <c r="F1798" s="244">
        <v>30</v>
      </c>
      <c r="G1798" s="244"/>
      <c r="H1798" s="244"/>
      <c r="I1798" s="14">
        <v>4500000</v>
      </c>
      <c r="J1798" s="11"/>
      <c r="K1798" s="11">
        <v>4500000</v>
      </c>
      <c r="L1798"/>
      <c r="M1798"/>
      <c r="N1798"/>
      <c r="O1798" s="103"/>
      <c r="P1798" s="19"/>
      <c r="Q1798" s="65"/>
      <c r="S1798" s="98"/>
      <c r="U1798" s="3"/>
      <c r="V1798" s="3"/>
      <c r="W1798" s="3"/>
      <c r="X1798" s="3"/>
    </row>
    <row r="1799" spans="1:24" s="2" customFormat="1" ht="24" customHeight="1" x14ac:dyDescent="0.2">
      <c r="A1799" s="3"/>
      <c r="B1799" s="8">
        <v>23</v>
      </c>
      <c r="C1799" s="241"/>
      <c r="D1799" s="9" t="s">
        <v>2079</v>
      </c>
      <c r="E1799" s="9">
        <v>5141600006</v>
      </c>
      <c r="F1799" s="245">
        <v>30</v>
      </c>
      <c r="G1799" s="245"/>
      <c r="H1799" s="245"/>
      <c r="I1799" s="9">
        <v>12500000</v>
      </c>
      <c r="J1799" s="11"/>
      <c r="K1799" s="19">
        <v>12500000</v>
      </c>
      <c r="L1799"/>
      <c r="M1799"/>
      <c r="N1799"/>
      <c r="O1799" s="103"/>
      <c r="P1799" s="19"/>
      <c r="Q1799" s="65"/>
      <c r="S1799" s="98"/>
      <c r="U1799" s="3"/>
      <c r="V1799" s="3"/>
      <c r="W1799" s="3"/>
      <c r="X1799" s="3"/>
    </row>
    <row r="1800" spans="1:24" s="2" customFormat="1" ht="24" customHeight="1" x14ac:dyDescent="0.2">
      <c r="A1800" s="3"/>
      <c r="B1800" s="13">
        <v>24</v>
      </c>
      <c r="C1800" s="241"/>
      <c r="D1800" s="14" t="s">
        <v>2080</v>
      </c>
      <c r="E1800" s="14">
        <v>5141600007</v>
      </c>
      <c r="F1800" s="244">
        <v>30</v>
      </c>
      <c r="G1800" s="244"/>
      <c r="H1800" s="244"/>
      <c r="I1800" s="14">
        <v>32000000</v>
      </c>
      <c r="J1800" s="11"/>
      <c r="K1800" s="11">
        <v>32000000</v>
      </c>
      <c r="L1800"/>
      <c r="M1800"/>
      <c r="N1800"/>
      <c r="O1800" s="103"/>
      <c r="P1800" s="19"/>
      <c r="Q1800" s="65"/>
      <c r="S1800" s="98"/>
      <c r="U1800" s="3"/>
      <c r="V1800" s="3"/>
      <c r="W1800" s="3"/>
      <c r="X1800" s="3"/>
    </row>
    <row r="1801" spans="1:24" s="2" customFormat="1" ht="24" customHeight="1" x14ac:dyDescent="0.2">
      <c r="A1801" s="3"/>
      <c r="B1801" s="8">
        <v>25</v>
      </c>
      <c r="C1801" s="241"/>
      <c r="D1801" s="9" t="s">
        <v>2081</v>
      </c>
      <c r="E1801" s="9">
        <v>5141600008</v>
      </c>
      <c r="F1801" s="245">
        <v>30</v>
      </c>
      <c r="G1801" s="245"/>
      <c r="H1801" s="245"/>
      <c r="I1801" s="9">
        <v>15000000</v>
      </c>
      <c r="J1801" s="11"/>
      <c r="K1801" s="19">
        <v>15000000</v>
      </c>
      <c r="L1801"/>
      <c r="M1801"/>
      <c r="N1801"/>
      <c r="O1801" s="103"/>
      <c r="P1801" s="19"/>
      <c r="Q1801" s="65"/>
      <c r="S1801" s="98"/>
      <c r="U1801" s="3"/>
      <c r="V1801" s="3"/>
      <c r="W1801" s="3"/>
      <c r="X1801" s="3"/>
    </row>
    <row r="1802" spans="1:24" s="2" customFormat="1" ht="24" customHeight="1" x14ac:dyDescent="0.2">
      <c r="A1802" s="3"/>
      <c r="B1802" s="13">
        <v>26</v>
      </c>
      <c r="C1802" s="241"/>
      <c r="D1802" s="14" t="s">
        <v>2082</v>
      </c>
      <c r="E1802" s="14">
        <v>5141600009</v>
      </c>
      <c r="F1802" s="244">
        <v>30</v>
      </c>
      <c r="G1802" s="244"/>
      <c r="H1802" s="244"/>
      <c r="I1802" s="14">
        <v>10500000</v>
      </c>
      <c r="J1802" s="11"/>
      <c r="K1802" s="11">
        <v>10500000</v>
      </c>
      <c r="L1802"/>
      <c r="M1802"/>
      <c r="N1802"/>
      <c r="O1802" s="103"/>
      <c r="P1802" s="19"/>
      <c r="Q1802" s="65"/>
      <c r="S1802" s="98"/>
      <c r="U1802" s="3"/>
      <c r="V1802" s="3"/>
      <c r="W1802" s="3"/>
      <c r="X1802" s="3"/>
    </row>
    <row r="1803" spans="1:24" s="2" customFormat="1" ht="24" customHeight="1" thickBot="1" x14ac:dyDescent="0.25">
      <c r="A1803" s="3"/>
      <c r="B1803" s="8">
        <v>27</v>
      </c>
      <c r="C1803" s="242"/>
      <c r="D1803" s="26" t="s">
        <v>2083</v>
      </c>
      <c r="E1803" s="26">
        <v>5141600010</v>
      </c>
      <c r="F1803" s="246">
        <v>30</v>
      </c>
      <c r="G1803" s="246"/>
      <c r="H1803" s="246"/>
      <c r="I1803" s="26">
        <v>10000000</v>
      </c>
      <c r="J1803" s="24"/>
      <c r="K1803" s="27">
        <v>10000000</v>
      </c>
      <c r="L1803"/>
      <c r="M1803"/>
      <c r="N1803"/>
      <c r="O1803" s="103"/>
      <c r="P1803" s="19"/>
      <c r="Q1803" s="65"/>
      <c r="S1803" s="98"/>
      <c r="U1803" s="3"/>
      <c r="V1803" s="3"/>
      <c r="W1803" s="3"/>
      <c r="X1803" s="3"/>
    </row>
    <row r="1804" spans="1:24" s="2" customFormat="1" ht="24" customHeight="1" thickTop="1" x14ac:dyDescent="0.2">
      <c r="A1804" s="3"/>
      <c r="B1804" s="13">
        <v>28</v>
      </c>
      <c r="C1804" s="234" t="s">
        <v>2084</v>
      </c>
      <c r="D1804" s="25" t="s">
        <v>2085</v>
      </c>
      <c r="E1804" s="25">
        <v>5141100001</v>
      </c>
      <c r="F1804" s="247">
        <v>30</v>
      </c>
      <c r="G1804" s="247"/>
      <c r="H1804" s="247"/>
      <c r="I1804" s="25">
        <v>7000000</v>
      </c>
      <c r="J1804" s="22"/>
      <c r="K1804" s="22">
        <v>7000000</v>
      </c>
      <c r="L1804"/>
      <c r="M1804"/>
      <c r="N1804"/>
      <c r="O1804" s="103"/>
      <c r="P1804" s="19"/>
      <c r="Q1804" s="65"/>
      <c r="S1804" s="98"/>
      <c r="U1804" s="3"/>
      <c r="V1804" s="3"/>
      <c r="W1804" s="3"/>
      <c r="X1804" s="3"/>
    </row>
    <row r="1805" spans="1:24" s="2" customFormat="1" ht="24" customHeight="1" x14ac:dyDescent="0.2">
      <c r="A1805" s="3"/>
      <c r="B1805" s="8">
        <v>29</v>
      </c>
      <c r="C1805" s="235"/>
      <c r="D1805" s="9" t="s">
        <v>2086</v>
      </c>
      <c r="E1805" s="9">
        <v>5141100002</v>
      </c>
      <c r="F1805" s="245">
        <v>30</v>
      </c>
      <c r="G1805" s="245"/>
      <c r="H1805" s="245"/>
      <c r="I1805" s="9">
        <v>8000000</v>
      </c>
      <c r="J1805" s="11"/>
      <c r="K1805" s="19">
        <v>8000000</v>
      </c>
      <c r="L1805"/>
      <c r="M1805"/>
      <c r="N1805"/>
      <c r="O1805" s="103"/>
      <c r="P1805" s="19"/>
      <c r="Q1805" s="65"/>
      <c r="S1805" s="98"/>
      <c r="U1805" s="3"/>
      <c r="V1805" s="3"/>
      <c r="W1805" s="3"/>
      <c r="X1805" s="3"/>
    </row>
    <row r="1806" spans="1:24" s="2" customFormat="1" ht="24" customHeight="1" x14ac:dyDescent="0.2">
      <c r="A1806" s="3"/>
      <c r="B1806" s="13">
        <v>30</v>
      </c>
      <c r="C1806" s="235"/>
      <c r="D1806" s="14" t="s">
        <v>2087</v>
      </c>
      <c r="E1806" s="14">
        <v>5141100003</v>
      </c>
      <c r="F1806" s="244">
        <v>30</v>
      </c>
      <c r="G1806" s="244"/>
      <c r="H1806" s="244"/>
      <c r="I1806" s="14">
        <v>6500000</v>
      </c>
      <c r="J1806" s="11"/>
      <c r="K1806" s="11">
        <v>6500000</v>
      </c>
      <c r="L1806"/>
      <c r="M1806"/>
      <c r="N1806"/>
      <c r="O1806" s="103"/>
      <c r="P1806" s="19"/>
      <c r="Q1806" s="65"/>
      <c r="S1806" s="98"/>
      <c r="U1806" s="3"/>
      <c r="V1806" s="3"/>
      <c r="W1806" s="3"/>
      <c r="X1806" s="3"/>
    </row>
    <row r="1807" spans="1:24" s="2" customFormat="1" ht="24" customHeight="1" x14ac:dyDescent="0.2">
      <c r="A1807" s="3"/>
      <c r="B1807" s="8">
        <v>31</v>
      </c>
      <c r="C1807" s="235"/>
      <c r="D1807" s="9" t="s">
        <v>2088</v>
      </c>
      <c r="E1807" s="9">
        <v>5141100004</v>
      </c>
      <c r="F1807" s="245">
        <v>30</v>
      </c>
      <c r="G1807" s="245"/>
      <c r="H1807" s="245"/>
      <c r="I1807" s="9">
        <v>7000000</v>
      </c>
      <c r="J1807" s="11"/>
      <c r="K1807" s="19">
        <v>7000000</v>
      </c>
      <c r="L1807"/>
      <c r="M1807"/>
      <c r="N1807"/>
      <c r="O1807" s="103"/>
      <c r="P1807" s="19"/>
      <c r="Q1807" s="65"/>
      <c r="S1807" s="98"/>
      <c r="U1807" s="3"/>
      <c r="V1807" s="3"/>
      <c r="W1807" s="3"/>
      <c r="X1807" s="3"/>
    </row>
    <row r="1808" spans="1:24" s="2" customFormat="1" ht="24" customHeight="1" x14ac:dyDescent="0.2">
      <c r="A1808" s="3"/>
      <c r="B1808" s="13">
        <v>32</v>
      </c>
      <c r="C1808" s="235"/>
      <c r="D1808" s="14" t="s">
        <v>2089</v>
      </c>
      <c r="E1808" s="14">
        <v>5141100005</v>
      </c>
      <c r="F1808" s="244">
        <v>30</v>
      </c>
      <c r="G1808" s="244"/>
      <c r="H1808" s="244"/>
      <c r="I1808" s="14">
        <v>13500000</v>
      </c>
      <c r="J1808" s="11"/>
      <c r="K1808" s="11">
        <v>13500000</v>
      </c>
      <c r="L1808"/>
      <c r="M1808"/>
      <c r="N1808"/>
      <c r="O1808" s="103"/>
      <c r="P1808" s="19"/>
      <c r="Q1808" s="65"/>
      <c r="S1808" s="98"/>
      <c r="U1808" s="3"/>
      <c r="V1808" s="3"/>
      <c r="W1808" s="3"/>
      <c r="X1808" s="3"/>
    </row>
    <row r="1809" spans="1:24" s="2" customFormat="1" ht="24" customHeight="1" x14ac:dyDescent="0.2">
      <c r="A1809" s="3"/>
      <c r="B1809" s="8">
        <v>33</v>
      </c>
      <c r="C1809" s="235"/>
      <c r="D1809" s="9" t="s">
        <v>2090</v>
      </c>
      <c r="E1809" s="9">
        <v>5141100006</v>
      </c>
      <c r="F1809" s="245">
        <v>30</v>
      </c>
      <c r="G1809" s="245"/>
      <c r="H1809" s="245"/>
      <c r="I1809" s="9">
        <v>11000000</v>
      </c>
      <c r="J1809" s="11"/>
      <c r="K1809" s="19">
        <v>11000000</v>
      </c>
      <c r="L1809"/>
      <c r="M1809"/>
      <c r="N1809"/>
      <c r="O1809" s="103"/>
      <c r="P1809" s="19"/>
      <c r="Q1809" s="65"/>
      <c r="S1809" s="98"/>
      <c r="U1809" s="3"/>
      <c r="V1809" s="3"/>
      <c r="W1809" s="3"/>
      <c r="X1809" s="3"/>
    </row>
    <row r="1810" spans="1:24" s="2" customFormat="1" ht="24" customHeight="1" x14ac:dyDescent="0.2">
      <c r="A1810" s="3"/>
      <c r="B1810" s="13">
        <v>34</v>
      </c>
      <c r="C1810" s="235"/>
      <c r="D1810" s="14" t="s">
        <v>2091</v>
      </c>
      <c r="E1810" s="14">
        <v>5141100007</v>
      </c>
      <c r="F1810" s="244">
        <v>30</v>
      </c>
      <c r="G1810" s="244"/>
      <c r="H1810" s="244"/>
      <c r="I1810" s="14">
        <v>13000000</v>
      </c>
      <c r="J1810" s="11"/>
      <c r="K1810" s="11">
        <v>13000000</v>
      </c>
      <c r="L1810"/>
      <c r="M1810"/>
      <c r="N1810"/>
      <c r="O1810" s="103"/>
      <c r="P1810" s="19"/>
      <c r="Q1810" s="65"/>
      <c r="S1810" s="98"/>
      <c r="U1810" s="3"/>
      <c r="V1810" s="3"/>
      <c r="W1810" s="3"/>
      <c r="X1810" s="3"/>
    </row>
    <row r="1811" spans="1:24" s="2" customFormat="1" ht="24" customHeight="1" x14ac:dyDescent="0.2">
      <c r="A1811" s="3"/>
      <c r="B1811" s="8">
        <v>35</v>
      </c>
      <c r="C1811" s="235"/>
      <c r="D1811" s="9" t="s">
        <v>2092</v>
      </c>
      <c r="E1811" s="9">
        <v>5141100008</v>
      </c>
      <c r="F1811" s="245">
        <v>30</v>
      </c>
      <c r="G1811" s="245"/>
      <c r="H1811" s="245"/>
      <c r="I1811" s="9">
        <v>8000000</v>
      </c>
      <c r="J1811" s="11"/>
      <c r="K1811" s="19">
        <v>8000000</v>
      </c>
      <c r="L1811"/>
      <c r="M1811"/>
      <c r="N1811"/>
      <c r="O1811" s="103"/>
      <c r="P1811" s="19"/>
      <c r="Q1811" s="65"/>
      <c r="S1811" s="98"/>
      <c r="U1811" s="3"/>
      <c r="V1811" s="3"/>
      <c r="W1811" s="3"/>
      <c r="X1811" s="3"/>
    </row>
    <row r="1812" spans="1:24" s="2" customFormat="1" ht="24" customHeight="1" thickBot="1" x14ac:dyDescent="0.25">
      <c r="A1812" s="3"/>
      <c r="B1812" s="13">
        <v>36</v>
      </c>
      <c r="C1812" s="236"/>
      <c r="D1812" s="21" t="s">
        <v>2093</v>
      </c>
      <c r="E1812" s="21">
        <v>5141100009</v>
      </c>
      <c r="F1812" s="248">
        <v>30</v>
      </c>
      <c r="G1812" s="248"/>
      <c r="H1812" s="248"/>
      <c r="I1812" s="21">
        <v>9500000</v>
      </c>
      <c r="J1812" s="24"/>
      <c r="K1812" s="24">
        <v>9500000</v>
      </c>
      <c r="L1812"/>
      <c r="M1812"/>
      <c r="N1812"/>
      <c r="O1812" s="103"/>
      <c r="P1812" s="19"/>
      <c r="Q1812" s="65"/>
      <c r="S1812" s="98"/>
      <c r="U1812" s="3"/>
      <c r="V1812" s="3"/>
      <c r="W1812" s="3"/>
      <c r="X1812" s="3"/>
    </row>
    <row r="1813" spans="1:24" s="2" customFormat="1" ht="24" customHeight="1" thickTop="1" x14ac:dyDescent="0.2">
      <c r="A1813" s="3"/>
      <c r="B1813" s="8">
        <v>37</v>
      </c>
      <c r="C1813" s="237" t="s">
        <v>2094</v>
      </c>
      <c r="D1813" s="20" t="s">
        <v>2095</v>
      </c>
      <c r="E1813" s="20">
        <v>5141200001</v>
      </c>
      <c r="F1813" s="249">
        <v>30</v>
      </c>
      <c r="G1813" s="249"/>
      <c r="H1813" s="249"/>
      <c r="I1813" s="20">
        <v>9500000</v>
      </c>
      <c r="J1813" s="22"/>
      <c r="K1813" s="23">
        <v>9500000</v>
      </c>
      <c r="L1813"/>
      <c r="M1813"/>
      <c r="N1813"/>
      <c r="O1813" s="103"/>
      <c r="P1813" s="19"/>
      <c r="Q1813" s="65"/>
      <c r="S1813" s="98"/>
      <c r="U1813" s="3"/>
      <c r="V1813" s="3"/>
      <c r="W1813" s="3"/>
      <c r="X1813" s="3"/>
    </row>
    <row r="1814" spans="1:24" s="2" customFormat="1" ht="24" customHeight="1" x14ac:dyDescent="0.2">
      <c r="A1814" s="3"/>
      <c r="B1814" s="13">
        <v>38</v>
      </c>
      <c r="C1814" s="238"/>
      <c r="D1814" s="14" t="s">
        <v>2096</v>
      </c>
      <c r="E1814" s="14">
        <v>5142100001</v>
      </c>
      <c r="F1814" s="244">
        <v>30</v>
      </c>
      <c r="G1814" s="244"/>
      <c r="H1814" s="244"/>
      <c r="I1814" s="14">
        <v>11500000</v>
      </c>
      <c r="J1814" s="11"/>
      <c r="K1814" s="11">
        <v>11500000</v>
      </c>
      <c r="L1814"/>
      <c r="M1814"/>
      <c r="N1814"/>
      <c r="O1814" s="103"/>
      <c r="P1814" s="19"/>
      <c r="Q1814" s="65"/>
      <c r="S1814" s="98"/>
      <c r="U1814" s="3"/>
      <c r="V1814" s="3"/>
      <c r="W1814" s="3"/>
      <c r="X1814" s="3"/>
    </row>
    <row r="1815" spans="1:24" s="2" customFormat="1" ht="24" customHeight="1" x14ac:dyDescent="0.2">
      <c r="A1815" s="3"/>
      <c r="B1815" s="8">
        <v>39</v>
      </c>
      <c r="C1815" s="238"/>
      <c r="D1815" s="9" t="s">
        <v>2097</v>
      </c>
      <c r="E1815" s="9">
        <v>5142100002</v>
      </c>
      <c r="F1815" s="245">
        <v>30</v>
      </c>
      <c r="G1815" s="245"/>
      <c r="H1815" s="245"/>
      <c r="I1815" s="9">
        <v>14000000</v>
      </c>
      <c r="J1815" s="11"/>
      <c r="K1815" s="19">
        <v>14000000</v>
      </c>
      <c r="L1815"/>
      <c r="M1815"/>
      <c r="N1815"/>
      <c r="O1815" s="103"/>
      <c r="P1815" s="19"/>
      <c r="Q1815" s="65"/>
      <c r="S1815" s="98"/>
      <c r="U1815" s="3"/>
      <c r="V1815" s="3"/>
      <c r="W1815" s="3"/>
      <c r="X1815" s="3"/>
    </row>
    <row r="1816" spans="1:24" s="2" customFormat="1" ht="24" customHeight="1" x14ac:dyDescent="0.2">
      <c r="A1816" s="3"/>
      <c r="B1816" s="13">
        <v>40</v>
      </c>
      <c r="C1816" s="238"/>
      <c r="D1816" s="14" t="s">
        <v>2098</v>
      </c>
      <c r="E1816" s="14">
        <v>5142100003</v>
      </c>
      <c r="F1816" s="244">
        <v>30</v>
      </c>
      <c r="G1816" s="244"/>
      <c r="H1816" s="244"/>
      <c r="I1816" s="14">
        <v>22000000</v>
      </c>
      <c r="J1816" s="11"/>
      <c r="K1816" s="11">
        <v>22000000</v>
      </c>
      <c r="L1816"/>
      <c r="M1816"/>
      <c r="N1816"/>
      <c r="O1816" s="103"/>
      <c r="P1816" s="97"/>
      <c r="Q1816" s="65"/>
      <c r="S1816" s="98"/>
      <c r="U1816" s="3"/>
      <c r="V1816" s="3"/>
      <c r="W1816" s="3"/>
      <c r="X1816" s="3"/>
    </row>
    <row r="1817" spans="1:24" s="2" customFormat="1" ht="24" customHeight="1" thickBot="1" x14ac:dyDescent="0.25">
      <c r="A1817" s="3"/>
      <c r="B1817" s="8">
        <v>41</v>
      </c>
      <c r="C1817" s="238"/>
      <c r="D1817" s="26" t="s">
        <v>2099</v>
      </c>
      <c r="E1817" s="26">
        <v>5142100004</v>
      </c>
      <c r="F1817" s="246">
        <v>30</v>
      </c>
      <c r="G1817" s="246"/>
      <c r="H1817" s="246"/>
      <c r="I1817" s="26">
        <v>10500000</v>
      </c>
      <c r="J1817" s="24"/>
      <c r="K1817" s="27">
        <v>10500000</v>
      </c>
      <c r="L1817"/>
      <c r="M1817"/>
      <c r="N1817"/>
      <c r="O1817" s="103"/>
      <c r="P1817" s="97"/>
      <c r="Q1817" s="65"/>
      <c r="S1817" s="98"/>
      <c r="U1817" s="3"/>
      <c r="V1817" s="3"/>
      <c r="W1817" s="3"/>
      <c r="X1817" s="3"/>
    </row>
    <row r="1818" spans="1:24" s="2" customFormat="1" ht="24" customHeight="1" thickTop="1" x14ac:dyDescent="0.2">
      <c r="A1818" s="3"/>
      <c r="B1818" s="13">
        <v>42</v>
      </c>
      <c r="C1818" s="235" t="s">
        <v>2100</v>
      </c>
      <c r="D1818" s="25" t="s">
        <v>2101</v>
      </c>
      <c r="E1818" s="25">
        <v>5142200001</v>
      </c>
      <c r="F1818" s="247">
        <v>30</v>
      </c>
      <c r="G1818" s="247"/>
      <c r="H1818" s="247"/>
      <c r="I1818" s="25">
        <v>36500000</v>
      </c>
      <c r="J1818" s="22"/>
      <c r="K1818" s="22">
        <v>36500000</v>
      </c>
      <c r="L1818"/>
      <c r="M1818"/>
      <c r="N1818"/>
      <c r="O1818" s="103"/>
      <c r="P1818" s="97"/>
      <c r="Q1818" s="65"/>
      <c r="S1818" s="98"/>
      <c r="U1818" s="3"/>
      <c r="V1818" s="3"/>
      <c r="W1818" s="3"/>
      <c r="X1818" s="3"/>
    </row>
    <row r="1819" spans="1:24" s="2" customFormat="1" ht="24" customHeight="1" x14ac:dyDescent="0.2">
      <c r="A1819" s="3"/>
      <c r="B1819" s="8">
        <v>43</v>
      </c>
      <c r="C1819" s="235"/>
      <c r="D1819" s="9" t="s">
        <v>2102</v>
      </c>
      <c r="E1819" s="9">
        <v>5142200002</v>
      </c>
      <c r="F1819" s="245">
        <v>30</v>
      </c>
      <c r="G1819" s="245"/>
      <c r="H1819" s="245"/>
      <c r="I1819" s="9">
        <v>10000000</v>
      </c>
      <c r="J1819" s="11"/>
      <c r="K1819" s="19">
        <v>10000000</v>
      </c>
      <c r="L1819"/>
      <c r="M1819"/>
      <c r="N1819"/>
      <c r="O1819" s="103"/>
      <c r="P1819" s="97"/>
      <c r="Q1819" s="65"/>
      <c r="S1819" s="98"/>
      <c r="U1819" s="3"/>
      <c r="V1819" s="3"/>
      <c r="W1819" s="3"/>
      <c r="X1819" s="3"/>
    </row>
    <row r="1820" spans="1:24" s="2" customFormat="1" ht="24" customHeight="1" x14ac:dyDescent="0.2">
      <c r="A1820" s="3"/>
      <c r="B1820" s="13">
        <v>44</v>
      </c>
      <c r="C1820" s="235"/>
      <c r="D1820" s="14" t="s">
        <v>2103</v>
      </c>
      <c r="E1820" s="14">
        <v>5142200003</v>
      </c>
      <c r="F1820" s="244">
        <v>30</v>
      </c>
      <c r="G1820" s="244"/>
      <c r="H1820" s="244"/>
      <c r="I1820" s="14">
        <v>17000000</v>
      </c>
      <c r="J1820" s="11"/>
      <c r="K1820" s="11">
        <v>17000000</v>
      </c>
      <c r="L1820"/>
      <c r="M1820"/>
      <c r="N1820"/>
      <c r="O1820" s="103"/>
      <c r="P1820" s="97"/>
      <c r="Q1820" s="65"/>
      <c r="S1820" s="98"/>
      <c r="U1820" s="3"/>
      <c r="V1820" s="3"/>
      <c r="W1820" s="3"/>
      <c r="X1820" s="3"/>
    </row>
    <row r="1821" spans="1:24" s="2" customFormat="1" ht="24" customHeight="1" x14ac:dyDescent="0.2">
      <c r="A1821" s="3"/>
      <c r="B1821" s="8">
        <v>45</v>
      </c>
      <c r="C1821" s="235"/>
      <c r="D1821" s="9" t="s">
        <v>2104</v>
      </c>
      <c r="E1821" s="9">
        <v>5142200004</v>
      </c>
      <c r="F1821" s="245">
        <v>30</v>
      </c>
      <c r="G1821" s="245"/>
      <c r="H1821" s="245"/>
      <c r="I1821" s="9">
        <v>13500000</v>
      </c>
      <c r="J1821" s="11"/>
      <c r="K1821" s="19">
        <v>13500000</v>
      </c>
      <c r="L1821"/>
      <c r="M1821"/>
      <c r="N1821"/>
      <c r="O1821" s="103"/>
      <c r="P1821" s="97"/>
      <c r="Q1821" s="65"/>
      <c r="S1821" s="98"/>
      <c r="U1821" s="3"/>
      <c r="V1821" s="3"/>
      <c r="W1821" s="3"/>
      <c r="X1821" s="3"/>
    </row>
    <row r="1822" spans="1:24" s="2" customFormat="1" ht="24" customHeight="1" x14ac:dyDescent="0.2">
      <c r="A1822" s="3"/>
      <c r="B1822" s="13">
        <v>46</v>
      </c>
      <c r="C1822" s="235"/>
      <c r="D1822" s="14" t="s">
        <v>2105</v>
      </c>
      <c r="E1822" s="14">
        <v>5142200005</v>
      </c>
      <c r="F1822" s="244">
        <v>30</v>
      </c>
      <c r="G1822" s="244"/>
      <c r="H1822" s="244"/>
      <c r="I1822" s="14">
        <v>26000000</v>
      </c>
      <c r="J1822" s="11"/>
      <c r="K1822" s="11">
        <v>26000000</v>
      </c>
      <c r="L1822"/>
      <c r="M1822"/>
      <c r="N1822"/>
      <c r="O1822" s="103"/>
      <c r="P1822" s="97"/>
      <c r="Q1822" s="65"/>
      <c r="S1822" s="98"/>
      <c r="U1822" s="3"/>
      <c r="V1822" s="3"/>
      <c r="W1822" s="3"/>
      <c r="X1822" s="3"/>
    </row>
    <row r="1823" spans="1:24" s="2" customFormat="1" ht="24" customHeight="1" x14ac:dyDescent="0.2">
      <c r="A1823" s="3"/>
      <c r="B1823" s="8">
        <v>47</v>
      </c>
      <c r="C1823" s="235"/>
      <c r="D1823" s="9" t="s">
        <v>2106</v>
      </c>
      <c r="E1823" s="9">
        <v>5142200006</v>
      </c>
      <c r="F1823" s="245">
        <v>30</v>
      </c>
      <c r="G1823" s="245"/>
      <c r="H1823" s="245"/>
      <c r="I1823" s="9">
        <v>30000000</v>
      </c>
      <c r="J1823" s="11"/>
      <c r="K1823" s="19">
        <v>30000000</v>
      </c>
      <c r="L1823"/>
      <c r="M1823"/>
      <c r="N1823"/>
      <c r="O1823" s="103"/>
      <c r="P1823" s="97"/>
      <c r="Q1823" s="65"/>
      <c r="S1823" s="98"/>
      <c r="U1823" s="3"/>
      <c r="V1823" s="3"/>
      <c r="W1823" s="3"/>
      <c r="X1823" s="3"/>
    </row>
    <row r="1824" spans="1:24" s="2" customFormat="1" ht="24" customHeight="1" thickBot="1" x14ac:dyDescent="0.25">
      <c r="A1824" s="3"/>
      <c r="B1824" s="13">
        <v>48</v>
      </c>
      <c r="C1824" s="235"/>
      <c r="D1824" s="21" t="s">
        <v>2107</v>
      </c>
      <c r="E1824" s="14">
        <v>5142200007</v>
      </c>
      <c r="F1824" s="244">
        <v>30</v>
      </c>
      <c r="G1824" s="244"/>
      <c r="H1824" s="244"/>
      <c r="I1824" s="14">
        <v>15500000</v>
      </c>
      <c r="J1824" s="11"/>
      <c r="K1824" s="11">
        <v>15500000</v>
      </c>
      <c r="L1824"/>
      <c r="M1824"/>
      <c r="N1824"/>
      <c r="O1824" s="103"/>
      <c r="P1824" s="97"/>
      <c r="Q1824" s="65"/>
      <c r="S1824" s="98"/>
      <c r="U1824" s="3"/>
      <c r="V1824" s="3"/>
      <c r="W1824" s="3"/>
      <c r="X1824" s="3"/>
    </row>
    <row r="1825" spans="1:24" s="2" customFormat="1" ht="24" customHeight="1" thickTop="1" x14ac:dyDescent="0.2">
      <c r="A1825" s="3"/>
      <c r="B1825" s="8">
        <v>49</v>
      </c>
      <c r="C1825" s="238" t="s">
        <v>2108</v>
      </c>
      <c r="D1825" s="20" t="s">
        <v>2109</v>
      </c>
      <c r="E1825" s="9">
        <v>5142300001</v>
      </c>
      <c r="F1825" s="245">
        <v>30</v>
      </c>
      <c r="G1825" s="245"/>
      <c r="H1825" s="245"/>
      <c r="I1825" s="9">
        <v>13500000</v>
      </c>
      <c r="J1825" s="11"/>
      <c r="K1825" s="19">
        <v>13500000</v>
      </c>
      <c r="L1825"/>
      <c r="M1825"/>
      <c r="N1825"/>
      <c r="O1825" s="103"/>
      <c r="P1825" s="97"/>
      <c r="Q1825" s="65"/>
      <c r="S1825" s="98"/>
      <c r="U1825" s="3"/>
      <c r="V1825" s="3"/>
      <c r="W1825" s="3"/>
      <c r="X1825" s="3"/>
    </row>
    <row r="1826" spans="1:24" s="2" customFormat="1" ht="24" customHeight="1" x14ac:dyDescent="0.2">
      <c r="A1826" s="3"/>
      <c r="B1826" s="13">
        <v>50</v>
      </c>
      <c r="C1826" s="250"/>
      <c r="D1826" s="14" t="s">
        <v>2110</v>
      </c>
      <c r="E1826" s="14">
        <v>5142300002</v>
      </c>
      <c r="F1826" s="244">
        <v>30</v>
      </c>
      <c r="G1826" s="244"/>
      <c r="H1826" s="244"/>
      <c r="I1826" s="14">
        <v>19000000</v>
      </c>
      <c r="J1826" s="11"/>
      <c r="K1826" s="11">
        <v>19000000</v>
      </c>
      <c r="L1826"/>
      <c r="M1826"/>
      <c r="N1826"/>
      <c r="O1826" s="103"/>
      <c r="P1826" s="97"/>
      <c r="Q1826" s="65"/>
      <c r="S1826" s="98"/>
      <c r="U1826" s="3"/>
      <c r="V1826" s="3"/>
      <c r="W1826" s="3"/>
      <c r="X1826" s="3"/>
    </row>
    <row r="1827" spans="1:24" s="2" customFormat="1" ht="24" customHeight="1" x14ac:dyDescent="0.2">
      <c r="A1827" s="3"/>
      <c r="B1827" s="8">
        <v>51</v>
      </c>
      <c r="C1827" s="250"/>
      <c r="D1827" s="9" t="s">
        <v>2111</v>
      </c>
      <c r="E1827" s="9">
        <v>5142300003</v>
      </c>
      <c r="F1827" s="245">
        <v>30</v>
      </c>
      <c r="G1827" s="245"/>
      <c r="H1827" s="245"/>
      <c r="I1827" s="9">
        <v>16000000</v>
      </c>
      <c r="J1827" s="11"/>
      <c r="K1827" s="19">
        <v>16000000</v>
      </c>
      <c r="L1827"/>
      <c r="M1827"/>
      <c r="N1827"/>
      <c r="O1827" s="103"/>
      <c r="P1827" s="97"/>
      <c r="Q1827" s="65"/>
      <c r="S1827" s="98"/>
      <c r="U1827" s="3"/>
      <c r="V1827" s="3"/>
      <c r="W1827" s="3"/>
      <c r="X1827" s="3"/>
    </row>
    <row r="1828" spans="1:24" s="2" customFormat="1" ht="24" customHeight="1" x14ac:dyDescent="0.2">
      <c r="A1828" s="3"/>
      <c r="B1828" s="13">
        <v>52</v>
      </c>
      <c r="C1828" s="250"/>
      <c r="D1828" s="14" t="s">
        <v>2112</v>
      </c>
      <c r="E1828" s="14">
        <v>5142300004</v>
      </c>
      <c r="F1828" s="244">
        <v>30</v>
      </c>
      <c r="G1828" s="244"/>
      <c r="H1828" s="244"/>
      <c r="I1828" s="14">
        <v>12000000</v>
      </c>
      <c r="J1828" s="11"/>
      <c r="K1828" s="11">
        <v>12000000</v>
      </c>
      <c r="L1828"/>
      <c r="M1828"/>
      <c r="N1828"/>
      <c r="O1828" s="103"/>
      <c r="P1828" s="97"/>
      <c r="Q1828" s="65"/>
      <c r="S1828" s="98"/>
      <c r="U1828" s="3"/>
      <c r="V1828" s="3"/>
      <c r="W1828" s="3"/>
      <c r="X1828" s="3"/>
    </row>
    <row r="1829" spans="1:24" s="2" customFormat="1" ht="24" customHeight="1" thickBot="1" x14ac:dyDescent="0.25">
      <c r="A1829" s="3"/>
      <c r="B1829" s="8">
        <v>53</v>
      </c>
      <c r="C1829" s="251"/>
      <c r="D1829" s="26" t="s">
        <v>2113</v>
      </c>
      <c r="E1829" s="26">
        <v>5142300005</v>
      </c>
      <c r="F1829" s="246">
        <v>30</v>
      </c>
      <c r="G1829" s="246"/>
      <c r="H1829" s="246"/>
      <c r="I1829" s="26">
        <v>8000000</v>
      </c>
      <c r="J1829" s="24"/>
      <c r="K1829" s="27">
        <v>8000000</v>
      </c>
      <c r="L1829"/>
      <c r="M1829"/>
      <c r="N1829"/>
      <c r="O1829" s="103"/>
      <c r="P1829" s="97"/>
      <c r="Q1829" s="65"/>
      <c r="S1829" s="98"/>
      <c r="U1829" s="3"/>
      <c r="V1829" s="3"/>
      <c r="W1829" s="3"/>
      <c r="X1829" s="3"/>
    </row>
    <row r="1830" spans="1:24" s="2" customFormat="1" ht="24" customHeight="1" thickTop="1" x14ac:dyDescent="0.2">
      <c r="A1830" s="3"/>
      <c r="B1830" s="13">
        <v>54</v>
      </c>
      <c r="C1830" s="234" t="s">
        <v>2114</v>
      </c>
      <c r="D1830" s="25" t="s">
        <v>2115</v>
      </c>
      <c r="E1830" s="25">
        <v>1439100001</v>
      </c>
      <c r="F1830" s="247">
        <v>30</v>
      </c>
      <c r="G1830" s="247"/>
      <c r="H1830" s="247"/>
      <c r="I1830" s="25">
        <v>12000000</v>
      </c>
      <c r="J1830" s="22"/>
      <c r="K1830" s="22">
        <v>12000000</v>
      </c>
      <c r="L1830"/>
      <c r="M1830"/>
      <c r="N1830"/>
      <c r="O1830" s="103"/>
      <c r="P1830" s="97"/>
      <c r="Q1830" s="65"/>
      <c r="S1830" s="98"/>
      <c r="U1830" s="3"/>
      <c r="V1830" s="3"/>
      <c r="W1830" s="3"/>
      <c r="X1830" s="3"/>
    </row>
    <row r="1831" spans="1:24" s="2" customFormat="1" ht="24" customHeight="1" x14ac:dyDescent="0.2">
      <c r="A1831" s="3"/>
      <c r="B1831" s="8">
        <v>55</v>
      </c>
      <c r="C1831" s="250"/>
      <c r="D1831" s="9" t="s">
        <v>2116</v>
      </c>
      <c r="E1831" s="9">
        <v>1439100002</v>
      </c>
      <c r="F1831" s="245">
        <v>30</v>
      </c>
      <c r="G1831" s="245"/>
      <c r="H1831" s="245"/>
      <c r="I1831" s="9">
        <v>11000000</v>
      </c>
      <c r="J1831" s="11"/>
      <c r="K1831" s="19">
        <v>11000000</v>
      </c>
      <c r="L1831"/>
      <c r="M1831"/>
      <c r="N1831"/>
      <c r="O1831" s="103"/>
      <c r="P1831" s="97"/>
      <c r="Q1831" s="65"/>
      <c r="S1831" s="98"/>
      <c r="U1831" s="3"/>
      <c r="V1831" s="3"/>
      <c r="W1831" s="3"/>
      <c r="X1831" s="3"/>
    </row>
    <row r="1832" spans="1:24" s="2" customFormat="1" ht="24" customHeight="1" x14ac:dyDescent="0.2">
      <c r="A1832" s="3"/>
      <c r="B1832" s="13">
        <v>56</v>
      </c>
      <c r="C1832" s="250"/>
      <c r="D1832" s="14" t="s">
        <v>2117</v>
      </c>
      <c r="E1832" s="14">
        <v>1439100003</v>
      </c>
      <c r="F1832" s="244">
        <v>30</v>
      </c>
      <c r="G1832" s="244"/>
      <c r="H1832" s="244"/>
      <c r="I1832" s="14">
        <v>11000000</v>
      </c>
      <c r="J1832" s="11"/>
      <c r="K1832" s="11">
        <v>11000000</v>
      </c>
      <c r="L1832"/>
      <c r="M1832"/>
      <c r="N1832"/>
      <c r="O1832" s="103"/>
      <c r="P1832" s="97"/>
      <c r="Q1832" s="65"/>
      <c r="S1832" s="98"/>
      <c r="U1832" s="3"/>
      <c r="V1832" s="3"/>
      <c r="W1832" s="3"/>
      <c r="X1832" s="3"/>
    </row>
    <row r="1833" spans="1:24" s="2" customFormat="1" ht="24" customHeight="1" x14ac:dyDescent="0.2">
      <c r="A1833" s="3"/>
      <c r="B1833" s="8">
        <v>57</v>
      </c>
      <c r="C1833" s="250"/>
      <c r="D1833" s="9" t="s">
        <v>2118</v>
      </c>
      <c r="E1833" s="9">
        <v>1439100004</v>
      </c>
      <c r="F1833" s="245">
        <v>30</v>
      </c>
      <c r="G1833" s="245"/>
      <c r="H1833" s="245"/>
      <c r="I1833" s="9">
        <v>12000000</v>
      </c>
      <c r="J1833" s="11"/>
      <c r="K1833" s="19">
        <v>12000000</v>
      </c>
      <c r="L1833"/>
      <c r="M1833"/>
      <c r="N1833"/>
      <c r="O1833" s="103"/>
      <c r="P1833" s="97"/>
      <c r="Q1833" s="65"/>
      <c r="S1833" s="98"/>
      <c r="U1833" s="3"/>
      <c r="V1833" s="3"/>
      <c r="W1833" s="3"/>
      <c r="X1833" s="3"/>
    </row>
    <row r="1834" spans="1:24" s="2" customFormat="1" ht="24" customHeight="1" x14ac:dyDescent="0.2">
      <c r="A1834" s="3"/>
      <c r="B1834" s="13">
        <v>58</v>
      </c>
      <c r="C1834" s="250"/>
      <c r="D1834" s="14" t="s">
        <v>2119</v>
      </c>
      <c r="E1834" s="14">
        <v>1439100005</v>
      </c>
      <c r="F1834" s="244">
        <v>30</v>
      </c>
      <c r="G1834" s="244"/>
      <c r="H1834" s="244"/>
      <c r="I1834" s="14">
        <v>12500000</v>
      </c>
      <c r="J1834" s="11"/>
      <c r="K1834" s="11">
        <v>12500000</v>
      </c>
      <c r="L1834"/>
      <c r="M1834"/>
      <c r="N1834"/>
      <c r="O1834" s="103"/>
      <c r="P1834" s="97"/>
      <c r="Q1834" s="65"/>
      <c r="S1834" s="98"/>
      <c r="U1834" s="3"/>
      <c r="V1834" s="3"/>
      <c r="W1834" s="3"/>
      <c r="X1834" s="3"/>
    </row>
    <row r="1835" spans="1:24" s="2" customFormat="1" ht="24" customHeight="1" x14ac:dyDescent="0.2">
      <c r="A1835" s="3"/>
      <c r="B1835" s="8">
        <v>59</v>
      </c>
      <c r="C1835" s="250"/>
      <c r="D1835" s="9" t="s">
        <v>2120</v>
      </c>
      <c r="E1835" s="9">
        <v>1439100006</v>
      </c>
      <c r="F1835" s="245">
        <v>30</v>
      </c>
      <c r="G1835" s="245"/>
      <c r="H1835" s="245"/>
      <c r="I1835" s="9">
        <v>6500000</v>
      </c>
      <c r="J1835" s="11"/>
      <c r="K1835" s="19">
        <v>6500000</v>
      </c>
      <c r="L1835"/>
      <c r="M1835"/>
      <c r="N1835"/>
      <c r="O1835" s="103"/>
      <c r="P1835" s="97"/>
      <c r="Q1835" s="65"/>
      <c r="S1835" s="98"/>
      <c r="U1835" s="3"/>
      <c r="V1835" s="3"/>
      <c r="W1835" s="3"/>
      <c r="X1835" s="3"/>
    </row>
    <row r="1836" spans="1:24" s="2" customFormat="1" ht="24" customHeight="1" x14ac:dyDescent="0.2">
      <c r="A1836" s="3"/>
      <c r="B1836" s="13">
        <v>60</v>
      </c>
      <c r="C1836" s="250"/>
      <c r="D1836" s="14" t="s">
        <v>2121</v>
      </c>
      <c r="E1836" s="14">
        <v>1439100007</v>
      </c>
      <c r="F1836" s="244">
        <v>30</v>
      </c>
      <c r="G1836" s="244"/>
      <c r="H1836" s="244"/>
      <c r="I1836" s="14">
        <v>6500000</v>
      </c>
      <c r="J1836" s="11"/>
      <c r="K1836" s="11">
        <v>6500000</v>
      </c>
      <c r="L1836"/>
      <c r="M1836"/>
      <c r="N1836"/>
      <c r="O1836" s="103"/>
      <c r="P1836" s="97"/>
      <c r="Q1836" s="65"/>
      <c r="S1836" s="98"/>
      <c r="U1836" s="3"/>
      <c r="V1836" s="3"/>
      <c r="W1836" s="3"/>
      <c r="X1836" s="3"/>
    </row>
    <row r="1837" spans="1:24" s="2" customFormat="1" ht="24" customHeight="1" x14ac:dyDescent="0.2">
      <c r="A1837" s="3"/>
      <c r="B1837" s="243" t="s">
        <v>2169</v>
      </c>
      <c r="C1837" s="243"/>
      <c r="D1837" s="243"/>
      <c r="E1837" s="243"/>
      <c r="F1837" s="243"/>
      <c r="G1837" s="243"/>
      <c r="H1837" s="243"/>
      <c r="I1837" s="243"/>
      <c r="J1837" s="243"/>
      <c r="K1837" s="243"/>
      <c r="L1837"/>
      <c r="M1837"/>
      <c r="N1837"/>
      <c r="O1837" s="103"/>
      <c r="P1837" s="97"/>
      <c r="Q1837" s="65"/>
      <c r="S1837" s="98"/>
      <c r="U1837" s="3"/>
      <c r="V1837" s="3"/>
      <c r="W1837" s="3"/>
      <c r="X1837" s="3"/>
    </row>
    <row r="1838" spans="1:24" s="2" customFormat="1" ht="24" customHeight="1" x14ac:dyDescent="0.2">
      <c r="A1838" s="3"/>
      <c r="B1838" s="13">
        <v>61</v>
      </c>
      <c r="C1838" s="252"/>
      <c r="D1838" s="14" t="s">
        <v>2130</v>
      </c>
      <c r="E1838" s="14">
        <v>5142600081</v>
      </c>
      <c r="F1838" s="244">
        <v>30</v>
      </c>
      <c r="G1838" s="244"/>
      <c r="H1838" s="244"/>
      <c r="I1838" s="14"/>
      <c r="J1838" s="11"/>
      <c r="K1838" s="11">
        <v>20000000</v>
      </c>
      <c r="L1838"/>
      <c r="M1838"/>
      <c r="N1838"/>
      <c r="O1838" s="103">
        <v>20000000</v>
      </c>
      <c r="P1838" s="32">
        <f>(O1838-K1838)/K1838</f>
        <v>0</v>
      </c>
      <c r="Q1838" s="65"/>
      <c r="S1838" s="98"/>
      <c r="U1838" s="3"/>
      <c r="V1838" s="3"/>
      <c r="W1838" s="3"/>
      <c r="X1838" s="3"/>
    </row>
    <row r="1839" spans="1:24" s="2" customFormat="1" ht="24" customHeight="1" x14ac:dyDescent="0.2">
      <c r="A1839" s="3"/>
      <c r="B1839" s="8">
        <v>62</v>
      </c>
      <c r="C1839" s="253"/>
      <c r="D1839" s="9" t="s">
        <v>2131</v>
      </c>
      <c r="E1839" s="9">
        <v>5142600082</v>
      </c>
      <c r="F1839" s="245">
        <v>30</v>
      </c>
      <c r="G1839" s="245"/>
      <c r="H1839" s="245"/>
      <c r="I1839" s="9"/>
      <c r="J1839" s="11"/>
      <c r="K1839" s="19">
        <v>12000000</v>
      </c>
      <c r="L1839"/>
      <c r="M1839"/>
      <c r="N1839"/>
      <c r="O1839" s="103">
        <v>15000000</v>
      </c>
      <c r="P1839" s="32">
        <f t="shared" ref="P1839:P1879" si="66">(O1839-K1839)/K1839</f>
        <v>0.25</v>
      </c>
      <c r="Q1839" s="65"/>
      <c r="S1839" s="98"/>
      <c r="U1839" s="3"/>
      <c r="V1839" s="3"/>
      <c r="W1839" s="3"/>
      <c r="X1839" s="3"/>
    </row>
    <row r="1840" spans="1:24" s="2" customFormat="1" ht="24" customHeight="1" x14ac:dyDescent="0.2">
      <c r="A1840" s="3"/>
      <c r="B1840" s="13">
        <v>63</v>
      </c>
      <c r="C1840" s="253"/>
      <c r="D1840" s="14" t="s">
        <v>2132</v>
      </c>
      <c r="E1840" s="14">
        <v>5142600083</v>
      </c>
      <c r="F1840" s="244">
        <v>30</v>
      </c>
      <c r="G1840" s="244"/>
      <c r="H1840" s="244"/>
      <c r="I1840" s="14"/>
      <c r="J1840" s="11"/>
      <c r="K1840" s="11">
        <v>9000000</v>
      </c>
      <c r="L1840"/>
      <c r="M1840"/>
      <c r="N1840"/>
      <c r="O1840" s="103">
        <v>9000000</v>
      </c>
      <c r="P1840" s="32">
        <f t="shared" si="66"/>
        <v>0</v>
      </c>
      <c r="Q1840" s="65"/>
      <c r="S1840" s="98"/>
      <c r="U1840" s="3"/>
      <c r="V1840" s="3"/>
      <c r="W1840" s="3"/>
      <c r="X1840" s="3"/>
    </row>
    <row r="1841" spans="1:24" s="2" customFormat="1" ht="24" customHeight="1" x14ac:dyDescent="0.2">
      <c r="A1841" s="3"/>
      <c r="B1841" s="8">
        <v>64</v>
      </c>
      <c r="C1841" s="253"/>
      <c r="D1841" s="9" t="s">
        <v>2099</v>
      </c>
      <c r="E1841" s="9">
        <v>514220570060011</v>
      </c>
      <c r="F1841" s="245">
        <v>43</v>
      </c>
      <c r="G1841" s="245"/>
      <c r="H1841" s="245"/>
      <c r="I1841" s="9"/>
      <c r="J1841" s="11"/>
      <c r="K1841" s="19">
        <v>8500000</v>
      </c>
      <c r="L1841"/>
      <c r="M1841"/>
      <c r="N1841"/>
      <c r="O1841" s="103">
        <v>8500000</v>
      </c>
      <c r="P1841" s="32">
        <f t="shared" si="66"/>
        <v>0</v>
      </c>
      <c r="Q1841" s="65"/>
      <c r="S1841" s="98"/>
      <c r="U1841" s="3"/>
      <c r="V1841" s="3"/>
      <c r="W1841" s="3"/>
      <c r="X1841" s="3"/>
    </row>
    <row r="1842" spans="1:24" s="2" customFormat="1" ht="24" customHeight="1" x14ac:dyDescent="0.2">
      <c r="A1842" s="3"/>
      <c r="B1842" s="13">
        <v>65</v>
      </c>
      <c r="C1842" s="253"/>
      <c r="D1842" s="14" t="s">
        <v>2133</v>
      </c>
      <c r="E1842" s="14">
        <v>5142600084</v>
      </c>
      <c r="F1842" s="244">
        <v>30</v>
      </c>
      <c r="G1842" s="244"/>
      <c r="H1842" s="244"/>
      <c r="I1842" s="14"/>
      <c r="J1842" s="11"/>
      <c r="K1842" s="11">
        <v>8500000</v>
      </c>
      <c r="L1842"/>
      <c r="M1842"/>
      <c r="N1842"/>
      <c r="O1842" s="103">
        <v>30000000</v>
      </c>
      <c r="P1842" s="32">
        <f t="shared" si="66"/>
        <v>2.5294117647058822</v>
      </c>
      <c r="Q1842" s="65"/>
      <c r="S1842" s="98"/>
      <c r="U1842" s="3"/>
      <c r="V1842" s="3"/>
      <c r="W1842" s="3"/>
      <c r="X1842" s="3"/>
    </row>
    <row r="1843" spans="1:24" s="2" customFormat="1" ht="24" customHeight="1" x14ac:dyDescent="0.2">
      <c r="A1843" s="3"/>
      <c r="B1843" s="8">
        <v>66</v>
      </c>
      <c r="C1843" s="253"/>
      <c r="D1843" s="9" t="s">
        <v>2134</v>
      </c>
      <c r="E1843" s="9">
        <v>5142600090</v>
      </c>
      <c r="F1843" s="245">
        <v>30</v>
      </c>
      <c r="G1843" s="245"/>
      <c r="H1843" s="245"/>
      <c r="I1843" s="9"/>
      <c r="J1843" s="11"/>
      <c r="K1843" s="19">
        <v>20000000</v>
      </c>
      <c r="L1843"/>
      <c r="M1843"/>
      <c r="N1843"/>
      <c r="O1843" s="103">
        <v>25000000</v>
      </c>
      <c r="P1843" s="32">
        <f t="shared" si="66"/>
        <v>0.25</v>
      </c>
      <c r="Q1843" s="65"/>
      <c r="S1843" s="98"/>
      <c r="U1843" s="3"/>
      <c r="V1843" s="3"/>
      <c r="W1843" s="3"/>
      <c r="X1843" s="3"/>
    </row>
    <row r="1844" spans="1:24" s="2" customFormat="1" ht="24" customHeight="1" x14ac:dyDescent="0.2">
      <c r="A1844" s="3"/>
      <c r="B1844" s="13">
        <v>67</v>
      </c>
      <c r="C1844" s="253"/>
      <c r="D1844" s="14" t="s">
        <v>2135</v>
      </c>
      <c r="E1844" s="14">
        <v>5142600085</v>
      </c>
      <c r="F1844" s="244">
        <v>30</v>
      </c>
      <c r="G1844" s="244"/>
      <c r="H1844" s="244"/>
      <c r="I1844" s="14"/>
      <c r="J1844" s="11"/>
      <c r="K1844" s="11">
        <v>19500000</v>
      </c>
      <c r="O1844" s="103">
        <v>19500000</v>
      </c>
      <c r="P1844" s="32">
        <f t="shared" si="66"/>
        <v>0</v>
      </c>
      <c r="S1844" s="98"/>
      <c r="U1844" s="3"/>
      <c r="V1844" s="3"/>
      <c r="W1844" s="3"/>
      <c r="X1844" s="3"/>
    </row>
    <row r="1845" spans="1:24" s="2" customFormat="1" ht="24" customHeight="1" x14ac:dyDescent="0.2">
      <c r="A1845" s="3"/>
      <c r="B1845" s="8">
        <v>68</v>
      </c>
      <c r="C1845" s="253"/>
      <c r="D1845" s="9" t="s">
        <v>2136</v>
      </c>
      <c r="E1845" s="9">
        <v>5142600086</v>
      </c>
      <c r="F1845" s="245">
        <v>30</v>
      </c>
      <c r="G1845" s="245"/>
      <c r="H1845" s="245"/>
      <c r="I1845" s="9"/>
      <c r="J1845" s="11"/>
      <c r="K1845" s="19">
        <v>9000000</v>
      </c>
      <c r="O1845" s="103">
        <v>9000000</v>
      </c>
      <c r="P1845" s="32">
        <f t="shared" si="66"/>
        <v>0</v>
      </c>
      <c r="S1845" s="98"/>
      <c r="U1845" s="3"/>
      <c r="V1845" s="3"/>
      <c r="W1845" s="3"/>
      <c r="X1845" s="3"/>
    </row>
    <row r="1846" spans="1:24" s="2" customFormat="1" ht="24" customHeight="1" x14ac:dyDescent="0.2">
      <c r="A1846" s="3"/>
      <c r="B1846" s="13">
        <v>69</v>
      </c>
      <c r="C1846" s="253"/>
      <c r="D1846" s="14" t="s">
        <v>2137</v>
      </c>
      <c r="E1846" s="14">
        <v>5142600087</v>
      </c>
      <c r="F1846" s="244">
        <v>30</v>
      </c>
      <c r="G1846" s="244"/>
      <c r="H1846" s="244"/>
      <c r="I1846" s="14"/>
      <c r="J1846" s="11"/>
      <c r="K1846" s="11">
        <v>11000000</v>
      </c>
      <c r="O1846" s="103">
        <v>11000000</v>
      </c>
      <c r="P1846" s="32">
        <f t="shared" si="66"/>
        <v>0</v>
      </c>
      <c r="S1846" s="98"/>
      <c r="U1846" s="3"/>
      <c r="V1846" s="3"/>
      <c r="W1846" s="3"/>
      <c r="X1846" s="3"/>
    </row>
    <row r="1847" spans="1:24" s="2" customFormat="1" ht="24" customHeight="1" x14ac:dyDescent="0.2">
      <c r="A1847" s="3"/>
      <c r="B1847" s="8">
        <v>70</v>
      </c>
      <c r="C1847" s="253"/>
      <c r="D1847" s="9" t="s">
        <v>2138</v>
      </c>
      <c r="E1847" s="9">
        <v>5142600091</v>
      </c>
      <c r="F1847" s="245">
        <v>30</v>
      </c>
      <c r="G1847" s="245"/>
      <c r="H1847" s="245"/>
      <c r="I1847" s="9"/>
      <c r="J1847" s="11"/>
      <c r="K1847" s="19">
        <v>16000000</v>
      </c>
      <c r="O1847" s="103">
        <v>16000000</v>
      </c>
      <c r="P1847" s="32">
        <f t="shared" si="66"/>
        <v>0</v>
      </c>
      <c r="S1847" s="98"/>
      <c r="U1847" s="3"/>
      <c r="V1847" s="3"/>
      <c r="W1847" s="3"/>
      <c r="X1847" s="3"/>
    </row>
    <row r="1848" spans="1:24" s="2" customFormat="1" ht="24" customHeight="1" x14ac:dyDescent="0.2">
      <c r="A1848" s="3"/>
      <c r="B1848" s="13">
        <v>71</v>
      </c>
      <c r="C1848" s="253"/>
      <c r="D1848" s="14" t="s">
        <v>2139</v>
      </c>
      <c r="E1848" s="14">
        <v>5142600093</v>
      </c>
      <c r="F1848" s="244">
        <v>30</v>
      </c>
      <c r="G1848" s="244"/>
      <c r="H1848" s="244"/>
      <c r="I1848" s="14"/>
      <c r="J1848" s="11"/>
      <c r="K1848" s="11">
        <v>8500000</v>
      </c>
      <c r="O1848" s="103">
        <v>8500000</v>
      </c>
      <c r="P1848" s="32">
        <f t="shared" si="66"/>
        <v>0</v>
      </c>
      <c r="S1848" s="98"/>
      <c r="U1848" s="3"/>
      <c r="V1848" s="3"/>
      <c r="W1848" s="3"/>
      <c r="X1848" s="3"/>
    </row>
    <row r="1849" spans="1:24" s="2" customFormat="1" ht="24" customHeight="1" x14ac:dyDescent="0.2">
      <c r="A1849" s="3"/>
      <c r="B1849" s="8">
        <v>72</v>
      </c>
      <c r="C1849" s="253"/>
      <c r="D1849" s="9" t="s">
        <v>2140</v>
      </c>
      <c r="E1849" s="9">
        <v>5142600092</v>
      </c>
      <c r="F1849" s="245">
        <v>30</v>
      </c>
      <c r="G1849" s="245"/>
      <c r="H1849" s="245"/>
      <c r="I1849" s="9"/>
      <c r="J1849" s="11"/>
      <c r="K1849" s="19">
        <v>8500000</v>
      </c>
      <c r="O1849" s="103">
        <v>8500000</v>
      </c>
      <c r="P1849" s="32">
        <f t="shared" si="66"/>
        <v>0</v>
      </c>
      <c r="S1849" s="98"/>
      <c r="U1849" s="3"/>
      <c r="V1849" s="3"/>
      <c r="W1849" s="3"/>
      <c r="X1849" s="3"/>
    </row>
    <row r="1850" spans="1:24" s="2" customFormat="1" ht="24" customHeight="1" x14ac:dyDescent="0.2">
      <c r="A1850" s="3"/>
      <c r="B1850" s="13">
        <v>73</v>
      </c>
      <c r="C1850" s="253"/>
      <c r="D1850" s="14" t="s">
        <v>2141</v>
      </c>
      <c r="E1850" s="14">
        <v>5142600089</v>
      </c>
      <c r="F1850" s="244">
        <v>30</v>
      </c>
      <c r="G1850" s="244"/>
      <c r="H1850" s="244"/>
      <c r="I1850" s="14"/>
      <c r="J1850" s="11"/>
      <c r="K1850" s="11">
        <v>20000000</v>
      </c>
      <c r="O1850" s="103">
        <v>40000000</v>
      </c>
      <c r="P1850" s="32">
        <f t="shared" si="66"/>
        <v>1</v>
      </c>
      <c r="S1850" s="98"/>
      <c r="U1850" s="3"/>
      <c r="V1850" s="3"/>
      <c r="W1850" s="3"/>
      <c r="X1850" s="3"/>
    </row>
    <row r="1851" spans="1:24" s="2" customFormat="1" ht="24" customHeight="1" x14ac:dyDescent="0.2">
      <c r="A1851" s="3"/>
      <c r="B1851" s="8">
        <v>74</v>
      </c>
      <c r="C1851" s="253"/>
      <c r="D1851" s="9" t="s">
        <v>2142</v>
      </c>
      <c r="E1851" s="9">
        <v>1439100008</v>
      </c>
      <c r="F1851" s="245">
        <v>30</v>
      </c>
      <c r="G1851" s="245"/>
      <c r="H1851" s="245"/>
      <c r="I1851" s="9"/>
      <c r="J1851" s="11"/>
      <c r="K1851" s="19">
        <v>13000000</v>
      </c>
      <c r="O1851" s="103">
        <v>15000000</v>
      </c>
      <c r="P1851" s="32">
        <f t="shared" si="66"/>
        <v>0.15384615384615385</v>
      </c>
      <c r="S1851" s="98"/>
      <c r="U1851" s="3"/>
      <c r="V1851" s="3"/>
      <c r="W1851" s="3"/>
      <c r="X1851" s="3"/>
    </row>
    <row r="1852" spans="1:24" s="2" customFormat="1" ht="24" customHeight="1" x14ac:dyDescent="0.2">
      <c r="A1852" s="3"/>
      <c r="B1852" s="13">
        <v>75</v>
      </c>
      <c r="C1852" s="253"/>
      <c r="D1852" s="14" t="s">
        <v>2143</v>
      </c>
      <c r="E1852" s="14">
        <v>14210000</v>
      </c>
      <c r="F1852" s="244">
        <v>30</v>
      </c>
      <c r="G1852" s="244"/>
      <c r="H1852" s="244"/>
      <c r="I1852" s="14"/>
      <c r="J1852" s="11"/>
      <c r="K1852" s="11">
        <v>8500000</v>
      </c>
      <c r="L1852" s="11">
        <v>8500000</v>
      </c>
      <c r="M1852" s="11">
        <v>8500000</v>
      </c>
      <c r="N1852" s="11">
        <v>8500000</v>
      </c>
      <c r="O1852" s="11">
        <v>8500000</v>
      </c>
      <c r="P1852" s="32">
        <f t="shared" si="66"/>
        <v>0</v>
      </c>
      <c r="S1852" s="98"/>
      <c r="U1852" s="3"/>
      <c r="V1852" s="3"/>
      <c r="W1852" s="3"/>
      <c r="X1852" s="3"/>
    </row>
    <row r="1853" spans="1:24" s="2" customFormat="1" ht="24" customHeight="1" x14ac:dyDescent="0.2">
      <c r="A1853" s="3"/>
      <c r="B1853" s="8">
        <v>76</v>
      </c>
      <c r="C1853" s="253"/>
      <c r="D1853" s="9" t="s">
        <v>2144</v>
      </c>
      <c r="E1853" s="9">
        <v>1439220000</v>
      </c>
      <c r="F1853" s="245">
        <v>30</v>
      </c>
      <c r="G1853" s="245"/>
      <c r="H1853" s="245"/>
      <c r="I1853" s="9"/>
      <c r="J1853" s="11"/>
      <c r="K1853" s="19">
        <v>8500000</v>
      </c>
      <c r="L1853" s="19">
        <v>8500000</v>
      </c>
      <c r="M1853" s="19">
        <v>8500000</v>
      </c>
      <c r="N1853" s="19">
        <v>8500000</v>
      </c>
      <c r="O1853" s="103">
        <v>8500000</v>
      </c>
      <c r="P1853" s="32">
        <f t="shared" si="66"/>
        <v>0</v>
      </c>
      <c r="S1853" s="98"/>
      <c r="U1853" s="3"/>
      <c r="V1853" s="3"/>
      <c r="W1853" s="3"/>
      <c r="X1853" s="3"/>
    </row>
    <row r="1854" spans="1:24" s="2" customFormat="1" ht="24" customHeight="1" x14ac:dyDescent="0.2">
      <c r="A1854" s="3"/>
      <c r="B1854" s="13">
        <v>77</v>
      </c>
      <c r="C1854" s="253"/>
      <c r="D1854" s="14" t="s">
        <v>2145</v>
      </c>
      <c r="E1854" s="14">
        <v>5141600070</v>
      </c>
      <c r="F1854" s="244">
        <v>30</v>
      </c>
      <c r="G1854" s="244"/>
      <c r="H1854" s="244"/>
      <c r="I1854" s="14"/>
      <c r="J1854" s="11"/>
      <c r="K1854" s="11">
        <v>15000000</v>
      </c>
      <c r="O1854" s="103">
        <v>20000000</v>
      </c>
      <c r="P1854" s="32">
        <f t="shared" si="66"/>
        <v>0.33333333333333331</v>
      </c>
      <c r="S1854" s="98"/>
      <c r="U1854" s="3"/>
      <c r="V1854" s="3"/>
      <c r="W1854" s="3"/>
      <c r="X1854" s="3"/>
    </row>
    <row r="1855" spans="1:24" s="2" customFormat="1" ht="24" customHeight="1" x14ac:dyDescent="0.2">
      <c r="A1855" s="3"/>
      <c r="B1855" s="8">
        <v>78</v>
      </c>
      <c r="C1855" s="253"/>
      <c r="D1855" s="9" t="s">
        <v>2146</v>
      </c>
      <c r="E1855" s="9">
        <v>5141600073</v>
      </c>
      <c r="F1855" s="245">
        <v>30</v>
      </c>
      <c r="G1855" s="245"/>
      <c r="H1855" s="245"/>
      <c r="I1855" s="9"/>
      <c r="J1855" s="11"/>
      <c r="K1855" s="19">
        <v>11000000</v>
      </c>
      <c r="L1855" s="19">
        <v>11000000</v>
      </c>
      <c r="M1855" s="19">
        <v>11000000</v>
      </c>
      <c r="N1855" s="19">
        <v>11000000</v>
      </c>
      <c r="O1855" s="103">
        <v>11000000</v>
      </c>
      <c r="P1855" s="32">
        <f t="shared" si="66"/>
        <v>0</v>
      </c>
      <c r="S1855" s="98"/>
      <c r="U1855" s="3"/>
      <c r="V1855" s="3"/>
      <c r="W1855" s="3"/>
      <c r="X1855" s="3"/>
    </row>
    <row r="1856" spans="1:24" s="2" customFormat="1" ht="24" customHeight="1" x14ac:dyDescent="0.2">
      <c r="A1856" s="3"/>
      <c r="B1856" s="13">
        <v>79</v>
      </c>
      <c r="C1856" s="253"/>
      <c r="D1856" s="14" t="s">
        <v>2147</v>
      </c>
      <c r="E1856" s="14">
        <v>5141600074</v>
      </c>
      <c r="F1856" s="244">
        <v>30</v>
      </c>
      <c r="G1856" s="244"/>
      <c r="H1856" s="244"/>
      <c r="I1856" s="14"/>
      <c r="J1856" s="11"/>
      <c r="K1856" s="11">
        <v>11000000</v>
      </c>
      <c r="L1856" s="11">
        <v>11000000</v>
      </c>
      <c r="M1856" s="11">
        <v>11000000</v>
      </c>
      <c r="N1856" s="11">
        <v>11000000</v>
      </c>
      <c r="O1856" s="11">
        <v>11000000</v>
      </c>
      <c r="P1856" s="32">
        <f t="shared" si="66"/>
        <v>0</v>
      </c>
      <c r="S1856" s="98"/>
      <c r="U1856" s="3"/>
      <c r="V1856" s="3"/>
      <c r="W1856" s="3"/>
      <c r="X1856" s="3"/>
    </row>
    <row r="1857" spans="1:24" s="2" customFormat="1" ht="24" customHeight="1" x14ac:dyDescent="0.2">
      <c r="A1857" s="3"/>
      <c r="B1857" s="8">
        <v>80</v>
      </c>
      <c r="C1857" s="253"/>
      <c r="D1857" s="9" t="s">
        <v>2148</v>
      </c>
      <c r="E1857" s="9">
        <v>5141600075</v>
      </c>
      <c r="F1857" s="245">
        <v>30</v>
      </c>
      <c r="G1857" s="245"/>
      <c r="H1857" s="245"/>
      <c r="I1857" s="9"/>
      <c r="J1857" s="11"/>
      <c r="K1857" s="19">
        <v>8000000</v>
      </c>
      <c r="O1857" s="103">
        <v>8000000</v>
      </c>
      <c r="P1857" s="32">
        <f t="shared" si="66"/>
        <v>0</v>
      </c>
      <c r="S1857" s="98"/>
      <c r="U1857" s="3"/>
      <c r="V1857" s="3"/>
      <c r="W1857" s="3"/>
      <c r="X1857" s="3"/>
    </row>
    <row r="1858" spans="1:24" s="2" customFormat="1" ht="24" customHeight="1" x14ac:dyDescent="0.2">
      <c r="A1858" s="3"/>
      <c r="B1858" s="13">
        <v>81</v>
      </c>
      <c r="C1858" s="253"/>
      <c r="D1858" s="14" t="s">
        <v>2149</v>
      </c>
      <c r="E1858" s="14">
        <v>5141600076</v>
      </c>
      <c r="F1858" s="244">
        <v>30</v>
      </c>
      <c r="G1858" s="244"/>
      <c r="H1858" s="244"/>
      <c r="I1858" s="14"/>
      <c r="J1858" s="11"/>
      <c r="K1858" s="11">
        <v>9000000</v>
      </c>
      <c r="O1858" s="103">
        <v>15000000</v>
      </c>
      <c r="P1858" s="32">
        <f t="shared" si="66"/>
        <v>0.66666666666666663</v>
      </c>
      <c r="S1858" s="98"/>
      <c r="U1858" s="3"/>
      <c r="V1858" s="3"/>
      <c r="W1858" s="3"/>
      <c r="X1858" s="3"/>
    </row>
    <row r="1859" spans="1:24" s="2" customFormat="1" ht="24" customHeight="1" x14ac:dyDescent="0.2">
      <c r="A1859" s="3"/>
      <c r="B1859" s="8">
        <v>82</v>
      </c>
      <c r="C1859" s="253"/>
      <c r="D1859" s="9" t="s">
        <v>2150</v>
      </c>
      <c r="E1859" s="9">
        <v>5141600077</v>
      </c>
      <c r="F1859" s="245">
        <v>30</v>
      </c>
      <c r="G1859" s="245"/>
      <c r="H1859" s="245"/>
      <c r="I1859" s="9"/>
      <c r="J1859" s="11"/>
      <c r="K1859" s="19">
        <v>13000000</v>
      </c>
      <c r="O1859" s="103">
        <v>20000000</v>
      </c>
      <c r="P1859" s="32">
        <f t="shared" si="66"/>
        <v>0.53846153846153844</v>
      </c>
      <c r="S1859" s="98"/>
      <c r="U1859" s="3"/>
      <c r="V1859" s="3"/>
      <c r="W1859" s="3"/>
      <c r="X1859" s="3"/>
    </row>
    <row r="1860" spans="1:24" s="2" customFormat="1" ht="24" customHeight="1" x14ac:dyDescent="0.2">
      <c r="A1860" s="3"/>
      <c r="B1860" s="13">
        <v>83</v>
      </c>
      <c r="C1860" s="253"/>
      <c r="D1860" s="14" t="s">
        <v>2151</v>
      </c>
      <c r="E1860" s="14">
        <v>5141600078</v>
      </c>
      <c r="F1860" s="244">
        <v>30</v>
      </c>
      <c r="G1860" s="244"/>
      <c r="H1860" s="244"/>
      <c r="I1860" s="14"/>
      <c r="J1860" s="11"/>
      <c r="K1860" s="11">
        <v>26000000</v>
      </c>
      <c r="L1860" s="11">
        <v>26000000</v>
      </c>
      <c r="M1860" s="11">
        <v>26000000</v>
      </c>
      <c r="N1860" s="11">
        <v>26000000</v>
      </c>
      <c r="O1860" s="11">
        <v>26000000</v>
      </c>
      <c r="P1860" s="32">
        <f t="shared" si="66"/>
        <v>0</v>
      </c>
      <c r="S1860" s="98"/>
      <c r="U1860" s="3"/>
      <c r="V1860" s="3"/>
      <c r="W1860" s="3"/>
      <c r="X1860" s="3"/>
    </row>
    <row r="1861" spans="1:24" s="2" customFormat="1" ht="24" customHeight="1" x14ac:dyDescent="0.2">
      <c r="A1861" s="3"/>
      <c r="B1861" s="8">
        <v>84</v>
      </c>
      <c r="C1861" s="253"/>
      <c r="D1861" s="9" t="s">
        <v>2152</v>
      </c>
      <c r="E1861" s="9">
        <v>5142610070</v>
      </c>
      <c r="F1861" s="245">
        <v>30</v>
      </c>
      <c r="G1861" s="245"/>
      <c r="H1861" s="245"/>
      <c r="I1861" s="9"/>
      <c r="J1861" s="11"/>
      <c r="K1861" s="19">
        <v>20000000</v>
      </c>
      <c r="O1861" s="103">
        <v>20000000</v>
      </c>
      <c r="P1861" s="32">
        <f t="shared" si="66"/>
        <v>0</v>
      </c>
      <c r="S1861" s="98"/>
      <c r="U1861" s="3"/>
      <c r="V1861" s="3"/>
      <c r="W1861" s="3"/>
      <c r="X1861" s="3"/>
    </row>
    <row r="1862" spans="1:24" s="2" customFormat="1" ht="24" customHeight="1" x14ac:dyDescent="0.2">
      <c r="A1862" s="3"/>
      <c r="B1862" s="13">
        <v>85</v>
      </c>
      <c r="C1862" s="253"/>
      <c r="D1862" s="14" t="s">
        <v>2153</v>
      </c>
      <c r="E1862" s="14">
        <v>514260077</v>
      </c>
      <c r="F1862" s="244">
        <v>30</v>
      </c>
      <c r="G1862" s="244"/>
      <c r="H1862" s="244"/>
      <c r="I1862" s="14"/>
      <c r="J1862" s="11"/>
      <c r="K1862" s="11">
        <v>7000000</v>
      </c>
      <c r="L1862" s="11">
        <v>7000000</v>
      </c>
      <c r="M1862" s="11">
        <v>7000000</v>
      </c>
      <c r="N1862" s="11">
        <v>7000000</v>
      </c>
      <c r="O1862" s="11">
        <v>7000000</v>
      </c>
      <c r="P1862" s="32">
        <f t="shared" si="66"/>
        <v>0</v>
      </c>
      <c r="S1862" s="98"/>
      <c r="U1862" s="3"/>
      <c r="V1862" s="3"/>
      <c r="W1862" s="3"/>
      <c r="X1862" s="3"/>
    </row>
    <row r="1863" spans="1:24" s="2" customFormat="1" ht="24" customHeight="1" x14ac:dyDescent="0.2">
      <c r="A1863" s="3"/>
      <c r="B1863" s="8">
        <v>86</v>
      </c>
      <c r="C1863" s="253"/>
      <c r="D1863" s="9" t="s">
        <v>2154</v>
      </c>
      <c r="E1863" s="9">
        <v>514260078</v>
      </c>
      <c r="F1863" s="245">
        <v>30</v>
      </c>
      <c r="G1863" s="245"/>
      <c r="H1863" s="245"/>
      <c r="I1863" s="9"/>
      <c r="J1863" s="11"/>
      <c r="K1863" s="19">
        <v>25000000</v>
      </c>
      <c r="L1863" s="19">
        <v>25000000</v>
      </c>
      <c r="M1863" s="19">
        <v>25000000</v>
      </c>
      <c r="N1863" s="19">
        <v>25000000</v>
      </c>
      <c r="O1863" s="103">
        <v>25000000</v>
      </c>
      <c r="P1863" s="32">
        <f t="shared" si="66"/>
        <v>0</v>
      </c>
      <c r="S1863" s="98"/>
      <c r="U1863" s="3"/>
      <c r="V1863" s="3"/>
      <c r="W1863" s="3"/>
      <c r="X1863" s="3"/>
    </row>
    <row r="1864" spans="1:24" s="2" customFormat="1" ht="24" customHeight="1" x14ac:dyDescent="0.2">
      <c r="A1864" s="3"/>
      <c r="B1864" s="13">
        <v>87</v>
      </c>
      <c r="C1864" s="253"/>
      <c r="D1864" s="14" t="s">
        <v>2155</v>
      </c>
      <c r="E1864" s="14">
        <v>5142600079</v>
      </c>
      <c r="F1864" s="244">
        <v>30</v>
      </c>
      <c r="G1864" s="244"/>
      <c r="H1864" s="244"/>
      <c r="I1864" s="14"/>
      <c r="J1864" s="11"/>
      <c r="K1864" s="11">
        <v>20000000</v>
      </c>
      <c r="O1864" s="103">
        <v>30000000</v>
      </c>
      <c r="P1864" s="32">
        <f t="shared" si="66"/>
        <v>0.5</v>
      </c>
      <c r="S1864" s="98"/>
      <c r="U1864" s="3"/>
      <c r="V1864" s="3"/>
      <c r="W1864" s="3"/>
      <c r="X1864" s="3"/>
    </row>
    <row r="1865" spans="1:24" s="2" customFormat="1" ht="24" customHeight="1" x14ac:dyDescent="0.2">
      <c r="A1865" s="3"/>
      <c r="B1865" s="8">
        <v>88</v>
      </c>
      <c r="C1865" s="253"/>
      <c r="D1865" s="9" t="s">
        <v>2156</v>
      </c>
      <c r="E1865" s="9">
        <v>5142600080</v>
      </c>
      <c r="F1865" s="245">
        <v>30</v>
      </c>
      <c r="G1865" s="245"/>
      <c r="H1865" s="245"/>
      <c r="I1865" s="9"/>
      <c r="J1865" s="11"/>
      <c r="K1865" s="19">
        <v>15000000</v>
      </c>
      <c r="O1865" s="103">
        <v>30000000</v>
      </c>
      <c r="P1865" s="32">
        <f t="shared" si="66"/>
        <v>1</v>
      </c>
      <c r="S1865" s="98"/>
      <c r="U1865" s="3"/>
      <c r="V1865" s="3"/>
      <c r="W1865" s="3"/>
      <c r="X1865" s="3"/>
    </row>
    <row r="1866" spans="1:24" s="2" customFormat="1" ht="24" customHeight="1" x14ac:dyDescent="0.2">
      <c r="A1866" s="3"/>
      <c r="B1866" s="13">
        <v>89</v>
      </c>
      <c r="C1866" s="253"/>
      <c r="D1866" s="14" t="s">
        <v>2157</v>
      </c>
      <c r="E1866" s="14">
        <v>5142600082</v>
      </c>
      <c r="F1866" s="244">
        <v>30</v>
      </c>
      <c r="G1866" s="244"/>
      <c r="H1866" s="244"/>
      <c r="I1866" s="14"/>
      <c r="J1866" s="11"/>
      <c r="K1866" s="11">
        <v>14500000</v>
      </c>
      <c r="O1866" s="103">
        <v>15000000</v>
      </c>
      <c r="P1866" s="32">
        <f t="shared" si="66"/>
        <v>3.4482758620689655E-2</v>
      </c>
      <c r="S1866" s="98"/>
      <c r="U1866" s="3"/>
      <c r="V1866" s="3"/>
      <c r="W1866" s="3"/>
      <c r="X1866" s="3"/>
    </row>
    <row r="1867" spans="1:24" s="2" customFormat="1" ht="24" customHeight="1" x14ac:dyDescent="0.2">
      <c r="A1867" s="3"/>
      <c r="B1867" s="8">
        <v>90</v>
      </c>
      <c r="C1867" s="253"/>
      <c r="D1867" s="9" t="s">
        <v>2158</v>
      </c>
      <c r="E1867" s="9">
        <v>5142640000</v>
      </c>
      <c r="F1867" s="245">
        <v>150</v>
      </c>
      <c r="G1867" s="245"/>
      <c r="H1867" s="245"/>
      <c r="I1867" s="9"/>
      <c r="J1867" s="11"/>
      <c r="K1867" s="19">
        <v>60000000</v>
      </c>
      <c r="L1867" s="19">
        <v>60000000</v>
      </c>
      <c r="M1867" s="19">
        <v>60000000</v>
      </c>
      <c r="N1867" s="19">
        <v>60000000</v>
      </c>
      <c r="O1867" s="103">
        <v>60000000</v>
      </c>
      <c r="P1867" s="32">
        <f t="shared" si="66"/>
        <v>0</v>
      </c>
      <c r="S1867" s="98"/>
      <c r="U1867" s="3"/>
      <c r="V1867" s="3"/>
      <c r="W1867" s="3"/>
      <c r="X1867" s="3"/>
    </row>
    <row r="1868" spans="1:24" s="2" customFormat="1" ht="24" customHeight="1" x14ac:dyDescent="0.2">
      <c r="A1868" s="3"/>
      <c r="B1868" s="13">
        <v>91</v>
      </c>
      <c r="C1868" s="253"/>
      <c r="D1868" s="14" t="s">
        <v>2159</v>
      </c>
      <c r="E1868" s="14">
        <v>5142200007</v>
      </c>
      <c r="F1868" s="244">
        <v>30</v>
      </c>
      <c r="G1868" s="244"/>
      <c r="H1868" s="244"/>
      <c r="I1868" s="14"/>
      <c r="J1868" s="11"/>
      <c r="K1868" s="11">
        <v>18500000</v>
      </c>
      <c r="O1868" s="103">
        <v>18500000</v>
      </c>
      <c r="P1868" s="32">
        <f t="shared" si="66"/>
        <v>0</v>
      </c>
      <c r="S1868" s="98"/>
      <c r="U1868" s="3"/>
      <c r="V1868" s="3"/>
      <c r="W1868" s="3"/>
      <c r="X1868" s="3"/>
    </row>
    <row r="1869" spans="1:24" s="2" customFormat="1" ht="24" customHeight="1" x14ac:dyDescent="0.2">
      <c r="A1869" s="3"/>
      <c r="B1869" s="8">
        <v>92</v>
      </c>
      <c r="C1869" s="253"/>
      <c r="D1869" s="9" t="s">
        <v>2160</v>
      </c>
      <c r="E1869" s="9">
        <v>5142600085</v>
      </c>
      <c r="F1869" s="245">
        <v>30</v>
      </c>
      <c r="G1869" s="245"/>
      <c r="H1869" s="245"/>
      <c r="I1869" s="9"/>
      <c r="J1869" s="11"/>
      <c r="K1869" s="19">
        <v>18500000</v>
      </c>
      <c r="O1869" s="103">
        <v>19500000</v>
      </c>
      <c r="P1869" s="32">
        <f t="shared" si="66"/>
        <v>5.4054054054054057E-2</v>
      </c>
      <c r="S1869" s="98"/>
      <c r="U1869" s="3"/>
      <c r="V1869" s="3"/>
      <c r="W1869" s="3"/>
      <c r="X1869" s="3"/>
    </row>
    <row r="1870" spans="1:24" s="2" customFormat="1" ht="24" customHeight="1" x14ac:dyDescent="0.2">
      <c r="A1870" s="3"/>
      <c r="B1870" s="28">
        <v>93</v>
      </c>
      <c r="C1870" s="253"/>
      <c r="D1870" s="14" t="s">
        <v>2161</v>
      </c>
      <c r="E1870" s="14">
        <v>5142650000</v>
      </c>
      <c r="F1870" s="244">
        <v>180</v>
      </c>
      <c r="G1870" s="244"/>
      <c r="H1870" s="244"/>
      <c r="I1870" s="14"/>
      <c r="J1870" s="11"/>
      <c r="K1870" s="11">
        <v>80000000</v>
      </c>
      <c r="L1870" s="11">
        <v>80000000</v>
      </c>
      <c r="M1870" s="11">
        <v>80000000</v>
      </c>
      <c r="N1870" s="11">
        <v>80000000</v>
      </c>
      <c r="O1870" s="11">
        <v>80000000</v>
      </c>
      <c r="P1870" s="32">
        <f t="shared" si="66"/>
        <v>0</v>
      </c>
      <c r="S1870" s="98"/>
      <c r="U1870" s="3"/>
      <c r="V1870" s="3"/>
      <c r="W1870" s="3"/>
      <c r="X1870" s="3"/>
    </row>
    <row r="1871" spans="1:24" s="2" customFormat="1" ht="24" customHeight="1" x14ac:dyDescent="0.2">
      <c r="A1871" s="3"/>
      <c r="B1871" s="30">
        <v>94</v>
      </c>
      <c r="C1871" s="254"/>
      <c r="D1871" s="9" t="s">
        <v>2162</v>
      </c>
      <c r="E1871" s="9">
        <v>5142660000</v>
      </c>
      <c r="F1871" s="245">
        <v>120</v>
      </c>
      <c r="G1871" s="245"/>
      <c r="H1871" s="245"/>
      <c r="I1871" s="9"/>
      <c r="J1871" s="11"/>
      <c r="K1871" s="19">
        <v>68000000</v>
      </c>
      <c r="L1871" s="19">
        <v>68000000</v>
      </c>
      <c r="M1871" s="19">
        <v>68000000</v>
      </c>
      <c r="N1871" s="19">
        <v>68000000</v>
      </c>
      <c r="O1871" s="103">
        <v>68000000</v>
      </c>
      <c r="P1871" s="32">
        <f t="shared" si="66"/>
        <v>0</v>
      </c>
      <c r="S1871" s="98"/>
      <c r="U1871" s="3"/>
      <c r="V1871" s="3"/>
      <c r="W1871" s="3"/>
      <c r="X1871" s="3"/>
    </row>
    <row r="1872" spans="1:24" s="2" customFormat="1" ht="24" customHeight="1" x14ac:dyDescent="0.2">
      <c r="A1872" s="3"/>
      <c r="B1872" s="29">
        <v>95</v>
      </c>
      <c r="C1872" s="253"/>
      <c r="D1872" s="14" t="s">
        <v>2098</v>
      </c>
      <c r="E1872" s="14">
        <v>5142100003</v>
      </c>
      <c r="F1872" s="244">
        <v>30</v>
      </c>
      <c r="G1872" s="244"/>
      <c r="H1872" s="244"/>
      <c r="I1872" s="14"/>
      <c r="J1872" s="11"/>
      <c r="K1872" s="11">
        <v>12000000</v>
      </c>
      <c r="O1872" s="103">
        <v>12000000</v>
      </c>
      <c r="P1872" s="32">
        <f t="shared" si="66"/>
        <v>0</v>
      </c>
      <c r="S1872" s="98"/>
      <c r="U1872" s="3"/>
      <c r="V1872" s="3"/>
      <c r="W1872" s="3"/>
      <c r="X1872" s="3"/>
    </row>
    <row r="1873" spans="1:24" s="2" customFormat="1" ht="24" customHeight="1" x14ac:dyDescent="0.2">
      <c r="A1873" s="3"/>
      <c r="B1873" s="8">
        <v>96</v>
      </c>
      <c r="C1873" s="253"/>
      <c r="D1873" s="9" t="s">
        <v>2163</v>
      </c>
      <c r="E1873" s="9">
        <v>5142600088</v>
      </c>
      <c r="F1873" s="245">
        <v>30</v>
      </c>
      <c r="G1873" s="245"/>
      <c r="H1873" s="245"/>
      <c r="I1873" s="9"/>
      <c r="J1873" s="11"/>
      <c r="K1873" s="19">
        <v>14000000</v>
      </c>
      <c r="O1873" s="103">
        <v>14000000</v>
      </c>
      <c r="P1873" s="32">
        <f t="shared" si="66"/>
        <v>0</v>
      </c>
      <c r="S1873" s="98"/>
      <c r="U1873" s="3"/>
      <c r="V1873" s="3"/>
      <c r="W1873" s="3"/>
      <c r="X1873" s="3"/>
    </row>
    <row r="1874" spans="1:24" s="2" customFormat="1" ht="24" customHeight="1" x14ac:dyDescent="0.2">
      <c r="A1874" s="3"/>
      <c r="B1874" s="13">
        <v>97</v>
      </c>
      <c r="C1874" s="253"/>
      <c r="D1874" s="14" t="s">
        <v>2164</v>
      </c>
      <c r="E1874" s="14">
        <v>5142670000</v>
      </c>
      <c r="F1874" s="244">
        <v>30</v>
      </c>
      <c r="G1874" s="244"/>
      <c r="H1874" s="244"/>
      <c r="I1874" s="14"/>
      <c r="J1874" s="11"/>
      <c r="K1874" s="11">
        <v>13500000</v>
      </c>
      <c r="L1874" s="11">
        <v>13500000</v>
      </c>
      <c r="M1874" s="11">
        <v>13500000</v>
      </c>
      <c r="N1874" s="11">
        <v>13500000</v>
      </c>
      <c r="O1874" s="11">
        <v>13500000</v>
      </c>
      <c r="P1874" s="32">
        <f t="shared" si="66"/>
        <v>0</v>
      </c>
      <c r="S1874" s="98"/>
      <c r="U1874" s="3"/>
      <c r="V1874" s="3"/>
      <c r="W1874" s="3"/>
      <c r="X1874" s="3"/>
    </row>
    <row r="1875" spans="1:24" s="2" customFormat="1" ht="24" customHeight="1" x14ac:dyDescent="0.2">
      <c r="A1875" s="3"/>
      <c r="B1875" s="8">
        <v>98</v>
      </c>
      <c r="C1875" s="253"/>
      <c r="D1875" s="9" t="s">
        <v>2165</v>
      </c>
      <c r="E1875" s="9">
        <v>5241610000</v>
      </c>
      <c r="F1875" s="245">
        <v>150</v>
      </c>
      <c r="G1875" s="245"/>
      <c r="H1875" s="245"/>
      <c r="I1875" s="9"/>
      <c r="J1875" s="11"/>
      <c r="K1875" s="19">
        <v>100000000</v>
      </c>
      <c r="L1875" s="19">
        <v>100000000</v>
      </c>
      <c r="M1875" s="19">
        <v>100000000</v>
      </c>
      <c r="N1875" s="19">
        <v>100000000</v>
      </c>
      <c r="O1875" s="103">
        <v>100000000</v>
      </c>
      <c r="P1875" s="32">
        <f t="shared" si="66"/>
        <v>0</v>
      </c>
      <c r="S1875" s="98"/>
      <c r="U1875" s="3"/>
      <c r="V1875" s="3"/>
      <c r="W1875" s="3"/>
      <c r="X1875" s="3"/>
    </row>
    <row r="1876" spans="1:24" s="2" customFormat="1" ht="24" customHeight="1" x14ac:dyDescent="0.2">
      <c r="A1876" s="3"/>
      <c r="B1876" s="13">
        <v>99</v>
      </c>
      <c r="C1876" s="253"/>
      <c r="D1876" s="14" t="s">
        <v>2166</v>
      </c>
      <c r="E1876" s="14">
        <v>5142600072</v>
      </c>
      <c r="F1876" s="244">
        <v>30</v>
      </c>
      <c r="G1876" s="244"/>
      <c r="H1876" s="244"/>
      <c r="I1876" s="14"/>
      <c r="J1876" s="11"/>
      <c r="K1876" s="11">
        <v>19500000</v>
      </c>
      <c r="O1876" s="103">
        <v>19500000</v>
      </c>
      <c r="P1876" s="32">
        <f t="shared" si="66"/>
        <v>0</v>
      </c>
      <c r="S1876" s="98"/>
      <c r="U1876" s="3"/>
      <c r="V1876" s="3"/>
      <c r="W1876" s="3"/>
      <c r="X1876" s="3"/>
    </row>
    <row r="1877" spans="1:24" s="2" customFormat="1" ht="24" customHeight="1" x14ac:dyDescent="0.2">
      <c r="A1877" s="3"/>
      <c r="B1877" s="8">
        <v>100</v>
      </c>
      <c r="C1877" s="253"/>
      <c r="D1877" s="9" t="s">
        <v>2152</v>
      </c>
      <c r="E1877" s="9">
        <v>5142610070</v>
      </c>
      <c r="F1877" s="245">
        <v>30</v>
      </c>
      <c r="G1877" s="245"/>
      <c r="H1877" s="245"/>
      <c r="I1877" s="9"/>
      <c r="J1877" s="11"/>
      <c r="K1877" s="19">
        <v>14000000</v>
      </c>
      <c r="O1877" s="103">
        <v>20000000</v>
      </c>
      <c r="P1877" s="32">
        <f t="shared" si="66"/>
        <v>0.42857142857142855</v>
      </c>
      <c r="S1877" s="98"/>
      <c r="U1877" s="3"/>
      <c r="V1877" s="3"/>
      <c r="W1877" s="3"/>
      <c r="X1877" s="3"/>
    </row>
    <row r="1878" spans="1:24" s="2" customFormat="1" ht="24" customHeight="1" x14ac:dyDescent="0.2">
      <c r="A1878" s="3"/>
      <c r="B1878" s="13">
        <v>101</v>
      </c>
      <c r="C1878" s="253"/>
      <c r="D1878" s="14" t="s">
        <v>2167</v>
      </c>
      <c r="E1878" s="14">
        <v>5141160000</v>
      </c>
      <c r="F1878" s="244">
        <v>180</v>
      </c>
      <c r="G1878" s="244"/>
      <c r="H1878" s="244"/>
      <c r="I1878" s="14"/>
      <c r="J1878" s="11"/>
      <c r="K1878" s="11">
        <v>115000000</v>
      </c>
      <c r="L1878" s="11">
        <v>115000000</v>
      </c>
      <c r="M1878" s="11">
        <v>115000000</v>
      </c>
      <c r="N1878" s="11">
        <v>115000000</v>
      </c>
      <c r="O1878" s="11">
        <v>115000000</v>
      </c>
      <c r="P1878" s="32">
        <f t="shared" si="66"/>
        <v>0</v>
      </c>
      <c r="S1878" s="98"/>
      <c r="U1878" s="3"/>
      <c r="V1878" s="3"/>
      <c r="W1878" s="3"/>
      <c r="X1878" s="3"/>
    </row>
    <row r="1879" spans="1:24" s="2" customFormat="1" ht="24" customHeight="1" x14ac:dyDescent="0.2">
      <c r="A1879" s="3"/>
      <c r="B1879" s="8">
        <v>102</v>
      </c>
      <c r="C1879" s="253"/>
      <c r="D1879" s="9" t="s">
        <v>2168</v>
      </c>
      <c r="E1879" s="9">
        <v>51416120000</v>
      </c>
      <c r="F1879" s="245">
        <v>180</v>
      </c>
      <c r="G1879" s="245"/>
      <c r="H1879" s="245"/>
      <c r="I1879" s="9"/>
      <c r="J1879" s="11"/>
      <c r="K1879" s="19">
        <v>95000000</v>
      </c>
      <c r="L1879" s="19">
        <v>95000000</v>
      </c>
      <c r="M1879" s="19">
        <v>95000000</v>
      </c>
      <c r="N1879" s="19">
        <v>95000000</v>
      </c>
      <c r="O1879" s="103">
        <v>95000000</v>
      </c>
      <c r="P1879" s="32">
        <f t="shared" si="66"/>
        <v>0</v>
      </c>
      <c r="S1879" s="98"/>
      <c r="U1879" s="3"/>
      <c r="V1879" s="3"/>
      <c r="W1879" s="3"/>
      <c r="X1879" s="3"/>
    </row>
    <row r="1880" spans="1:24" s="2" customFormat="1" ht="24" customHeight="1" x14ac:dyDescent="0.2">
      <c r="A1880" s="3"/>
      <c r="B1880" s="1"/>
      <c r="C1880" s="1"/>
      <c r="D1880" s="1"/>
      <c r="E1880" s="4"/>
      <c r="F1880" s="3"/>
      <c r="G1880" s="3"/>
      <c r="H1880" s="3"/>
      <c r="I1880" s="3"/>
      <c r="J1880" s="3"/>
      <c r="O1880" s="93"/>
      <c r="P1880" s="97"/>
      <c r="S1880" s="98"/>
      <c r="U1880" s="3"/>
      <c r="V1880" s="3"/>
      <c r="W1880" s="3"/>
      <c r="X1880" s="3"/>
    </row>
  </sheetData>
  <autoFilter ref="A2:Q1773">
    <filterColumn colId="15">
      <customFilters>
        <customFilter operator="greaterThan" val="0.3"/>
      </customFilters>
    </filterColumn>
  </autoFilter>
  <mergeCells count="115">
    <mergeCell ref="F1876:H1876"/>
    <mergeCell ref="F1877:H1877"/>
    <mergeCell ref="F1878:H1878"/>
    <mergeCell ref="F1879:H1879"/>
    <mergeCell ref="F1870:H1870"/>
    <mergeCell ref="F1871:H1871"/>
    <mergeCell ref="F1872:H1872"/>
    <mergeCell ref="F1873:H1873"/>
    <mergeCell ref="F1874:H1874"/>
    <mergeCell ref="F1875:H1875"/>
    <mergeCell ref="F1866:H1866"/>
    <mergeCell ref="F1867:H1867"/>
    <mergeCell ref="F1868:H1868"/>
    <mergeCell ref="F1869:H1869"/>
    <mergeCell ref="F1858:H1858"/>
    <mergeCell ref="F1859:H1859"/>
    <mergeCell ref="F1860:H1860"/>
    <mergeCell ref="F1861:H1861"/>
    <mergeCell ref="F1862:H1862"/>
    <mergeCell ref="F1863:H1863"/>
    <mergeCell ref="B1837:K1837"/>
    <mergeCell ref="C1838:C1879"/>
    <mergeCell ref="F1838:H1838"/>
    <mergeCell ref="F1839:H1839"/>
    <mergeCell ref="F1840:H1840"/>
    <mergeCell ref="F1841:H1841"/>
    <mergeCell ref="F1842:H1842"/>
    <mergeCell ref="F1843:H1843"/>
    <mergeCell ref="F1844:H1844"/>
    <mergeCell ref="F1845:H1845"/>
    <mergeCell ref="F1852:H1852"/>
    <mergeCell ref="F1853:H1853"/>
    <mergeCell ref="F1854:H1854"/>
    <mergeCell ref="F1855:H1855"/>
    <mergeCell ref="F1856:H1856"/>
    <mergeCell ref="F1857:H1857"/>
    <mergeCell ref="F1846:H1846"/>
    <mergeCell ref="F1847:H1847"/>
    <mergeCell ref="F1848:H1848"/>
    <mergeCell ref="F1849:H1849"/>
    <mergeCell ref="F1850:H1850"/>
    <mergeCell ref="F1851:H1851"/>
    <mergeCell ref="F1864:H1864"/>
    <mergeCell ref="F1865:H1865"/>
    <mergeCell ref="C1830:C1836"/>
    <mergeCell ref="F1830:H1830"/>
    <mergeCell ref="F1831:H1831"/>
    <mergeCell ref="F1832:H1832"/>
    <mergeCell ref="F1833:H1833"/>
    <mergeCell ref="F1834:H1834"/>
    <mergeCell ref="F1835:H1835"/>
    <mergeCell ref="F1836:H1836"/>
    <mergeCell ref="C1825:C1829"/>
    <mergeCell ref="F1825:H1825"/>
    <mergeCell ref="F1826:H1826"/>
    <mergeCell ref="F1827:H1827"/>
    <mergeCell ref="F1828:H1828"/>
    <mergeCell ref="F1829:H1829"/>
    <mergeCell ref="C1818:C1824"/>
    <mergeCell ref="F1818:H1818"/>
    <mergeCell ref="F1819:H1819"/>
    <mergeCell ref="F1820:H1820"/>
    <mergeCell ref="F1821:H1821"/>
    <mergeCell ref="F1822:H1822"/>
    <mergeCell ref="F1823:H1823"/>
    <mergeCell ref="F1824:H1824"/>
    <mergeCell ref="F1812:H1812"/>
    <mergeCell ref="C1813:C1817"/>
    <mergeCell ref="F1813:H1813"/>
    <mergeCell ref="F1814:H1814"/>
    <mergeCell ref="F1815:H1815"/>
    <mergeCell ref="F1816:H1816"/>
    <mergeCell ref="F1817:H1817"/>
    <mergeCell ref="F1803:H1803"/>
    <mergeCell ref="C1804:C1812"/>
    <mergeCell ref="F1804:H1804"/>
    <mergeCell ref="F1805:H1805"/>
    <mergeCell ref="F1806:H1806"/>
    <mergeCell ref="F1807:H1807"/>
    <mergeCell ref="F1808:H1808"/>
    <mergeCell ref="F1809:H1809"/>
    <mergeCell ref="F1810:H1810"/>
    <mergeCell ref="F1811:H1811"/>
    <mergeCell ref="C1794:C1803"/>
    <mergeCell ref="F1794:H1794"/>
    <mergeCell ref="F1795:H1795"/>
    <mergeCell ref="F1796:H1796"/>
    <mergeCell ref="F1797:H1797"/>
    <mergeCell ref="F1798:H1798"/>
    <mergeCell ref="F1799:H1799"/>
    <mergeCell ref="F1800:H1800"/>
    <mergeCell ref="F1801:H1801"/>
    <mergeCell ref="F1802:H1802"/>
    <mergeCell ref="C1789:C1793"/>
    <mergeCell ref="F1789:H1789"/>
    <mergeCell ref="F1790:H1790"/>
    <mergeCell ref="F1791:H1791"/>
    <mergeCell ref="F1792:H1792"/>
    <mergeCell ref="F1793:H1793"/>
    <mergeCell ref="F1783:H1783"/>
    <mergeCell ref="F1784:H1784"/>
    <mergeCell ref="F1785:H1785"/>
    <mergeCell ref="F1786:H1786"/>
    <mergeCell ref="F1787:H1787"/>
    <mergeCell ref="F1788:H1788"/>
    <mergeCell ref="A1:L1"/>
    <mergeCell ref="B1775:K1775"/>
    <mergeCell ref="F1776:H1776"/>
    <mergeCell ref="C1777:C1788"/>
    <mergeCell ref="F1777:H1777"/>
    <mergeCell ref="F1778:H1778"/>
    <mergeCell ref="F1779:H1779"/>
    <mergeCell ref="F1780:H1780"/>
    <mergeCell ref="F1781:H1781"/>
    <mergeCell ref="F1782:H1782"/>
  </mergeCells>
  <printOptions horizontalCentered="1"/>
  <pageMargins left="0.25" right="0.25" top="0.5" bottom="0.25" header="0.3" footer="0.3"/>
  <pageSetup paperSize="9" scale="92" fitToHeight="0" orientation="portrait" r:id="rId1"/>
  <headerFooter>
    <oddHeader>&amp;C&amp;"Lalezar,Regular"&amp;18نرخنامه آموزشگاه‌های فنی و حرفه‌ای - سال 1402</oddHeader>
    <oddFooter>&amp;C&amp;"Calibri,Bold"&amp;12صفحه &amp;P از &amp;N</oddFooter>
  </headerFooter>
  <rowBreaks count="24" manualBreakCount="24">
    <brk id="81" max="13" man="1"/>
    <brk id="154" max="13" man="1"/>
    <brk id="226" max="13" man="1"/>
    <brk id="303" max="13" man="1"/>
    <brk id="375" max="13" man="1"/>
    <brk id="447" max="13" man="1"/>
    <brk id="519" max="13" man="1"/>
    <brk id="597" max="13" man="1"/>
    <brk id="669" max="13" man="1"/>
    <brk id="741" max="13" man="1"/>
    <brk id="813" max="13" man="1"/>
    <brk id="896" max="13" man="1"/>
    <brk id="968" max="13" man="1"/>
    <brk id="1040" max="13" man="1"/>
    <brk id="1112" max="13" man="1"/>
    <brk id="1184" max="13" man="1"/>
    <brk id="1256" max="13" man="1"/>
    <brk id="1328" max="13" man="1"/>
    <brk id="1400" max="13" man="1"/>
    <brk id="1480" max="13" man="1"/>
    <brk id="1552" max="13" man="1"/>
    <brk id="1623" max="13" man="1"/>
    <brk id="1694" max="13" man="1"/>
    <brk id="177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1" sqref="C1"/>
    </sheetView>
  </sheetViews>
  <sheetFormatPr defaultRowHeight="14.25" x14ac:dyDescent="0.2"/>
  <sheetData>
    <row r="1" spans="1:8" x14ac:dyDescent="0.2">
      <c r="A1">
        <v>100</v>
      </c>
      <c r="B1">
        <v>135</v>
      </c>
      <c r="C1" s="87">
        <f>((B1-A1)/100*A1)/100</f>
        <v>0.35</v>
      </c>
    </row>
    <row r="4" spans="1:8" x14ac:dyDescent="0.2">
      <c r="F4">
        <v>100</v>
      </c>
      <c r="G4">
        <v>145</v>
      </c>
      <c r="H4">
        <f>(G4/F4)*100%</f>
        <v>1.45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rightToLeft="1" workbookViewId="0">
      <selection activeCell="C16" sqref="C16"/>
    </sheetView>
  </sheetViews>
  <sheetFormatPr defaultRowHeight="14.25" x14ac:dyDescent="0.2"/>
  <cols>
    <col min="3" max="3" width="17.75" customWidth="1"/>
    <col min="4" max="4" width="35.5" customWidth="1"/>
  </cols>
  <sheetData>
    <row r="1" spans="1:11" x14ac:dyDescent="0.2">
      <c r="A1" s="47" t="s">
        <v>2293</v>
      </c>
      <c r="B1" s="47" t="s">
        <v>2294</v>
      </c>
      <c r="C1" s="47" t="s">
        <v>2</v>
      </c>
      <c r="D1" s="47" t="s">
        <v>2295</v>
      </c>
      <c r="E1" s="47" t="s">
        <v>2296</v>
      </c>
      <c r="F1" s="47" t="s">
        <v>2125</v>
      </c>
      <c r="G1" s="47" t="s">
        <v>2126</v>
      </c>
      <c r="H1" s="47" t="s">
        <v>2049</v>
      </c>
      <c r="I1" s="47" t="s">
        <v>2123</v>
      </c>
      <c r="J1" s="47" t="s">
        <v>2297</v>
      </c>
      <c r="K1" s="47" t="s">
        <v>2298</v>
      </c>
    </row>
    <row r="2" spans="1:11" x14ac:dyDescent="0.2">
      <c r="A2" s="47">
        <v>1</v>
      </c>
      <c r="B2" s="47" t="s">
        <v>1529</v>
      </c>
      <c r="C2" s="47" t="s">
        <v>2299</v>
      </c>
      <c r="D2" s="47" t="s">
        <v>2300</v>
      </c>
      <c r="E2" s="47">
        <v>38</v>
      </c>
      <c r="F2" s="55">
        <v>58</v>
      </c>
      <c r="G2" s="47">
        <v>96</v>
      </c>
      <c r="H2" s="47">
        <v>48956540</v>
      </c>
      <c r="I2" s="47">
        <v>39756540</v>
      </c>
      <c r="J2" s="47">
        <v>39985420</v>
      </c>
      <c r="K2" s="47">
        <v>29546580</v>
      </c>
    </row>
    <row r="3" spans="1:11" x14ac:dyDescent="0.2">
      <c r="A3" s="47">
        <v>2</v>
      </c>
      <c r="B3" s="47" t="s">
        <v>1529</v>
      </c>
      <c r="C3" s="47" t="s">
        <v>2299</v>
      </c>
      <c r="D3" s="47" t="s">
        <v>2301</v>
      </c>
      <c r="E3" s="47">
        <v>34</v>
      </c>
      <c r="F3" s="47">
        <v>96</v>
      </c>
      <c r="G3" s="47">
        <v>134</v>
      </c>
      <c r="H3" s="47">
        <v>57859650</v>
      </c>
      <c r="I3" s="47">
        <v>47563540</v>
      </c>
      <c r="J3" s="47">
        <v>45698540</v>
      </c>
      <c r="K3" s="47">
        <v>33698750</v>
      </c>
    </row>
    <row r="4" spans="1:11" x14ac:dyDescent="0.2">
      <c r="A4" s="47">
        <v>3</v>
      </c>
      <c r="B4" s="47" t="s">
        <v>1529</v>
      </c>
      <c r="C4" s="47" t="s">
        <v>2299</v>
      </c>
      <c r="D4" s="47" t="s">
        <v>2302</v>
      </c>
      <c r="E4" s="47">
        <v>20</v>
      </c>
      <c r="F4" s="47">
        <v>44</v>
      </c>
      <c r="G4" s="47">
        <v>64</v>
      </c>
      <c r="H4" s="47">
        <v>36987580</v>
      </c>
      <c r="I4" s="47">
        <v>27964520</v>
      </c>
      <c r="J4" s="47">
        <v>28745690</v>
      </c>
      <c r="K4" s="47">
        <v>19786540</v>
      </c>
    </row>
    <row r="5" spans="1:11" x14ac:dyDescent="0.2">
      <c r="A5" s="47">
        <v>4</v>
      </c>
      <c r="B5" s="47" t="s">
        <v>1529</v>
      </c>
      <c r="C5" s="47" t="s">
        <v>2299</v>
      </c>
      <c r="D5" s="56" t="s">
        <v>2303</v>
      </c>
      <c r="E5" s="47">
        <v>26</v>
      </c>
      <c r="F5" s="47">
        <v>41</v>
      </c>
      <c r="G5" s="47">
        <v>67</v>
      </c>
      <c r="H5" s="47">
        <v>88546980</v>
      </c>
      <c r="I5" s="47">
        <v>73659870</v>
      </c>
      <c r="J5" s="47">
        <v>74659880</v>
      </c>
      <c r="K5" s="47">
        <v>62589870</v>
      </c>
    </row>
    <row r="6" spans="1:11" x14ac:dyDescent="0.2">
      <c r="A6" s="47">
        <v>5</v>
      </c>
      <c r="B6" s="47" t="s">
        <v>1529</v>
      </c>
      <c r="C6" s="47" t="s">
        <v>2299</v>
      </c>
      <c r="D6" s="47" t="s">
        <v>2304</v>
      </c>
      <c r="E6" s="47">
        <v>20</v>
      </c>
      <c r="F6" s="47">
        <v>70</v>
      </c>
      <c r="G6" s="47">
        <v>90</v>
      </c>
      <c r="H6" s="47">
        <v>107857450</v>
      </c>
      <c r="I6" s="47">
        <v>92896540</v>
      </c>
      <c r="J6" s="47">
        <v>89672540</v>
      </c>
      <c r="K6" s="47">
        <v>71854750</v>
      </c>
    </row>
    <row r="7" spans="1:11" x14ac:dyDescent="0.2">
      <c r="A7" s="47">
        <v>6</v>
      </c>
      <c r="B7" s="47" t="s">
        <v>1529</v>
      </c>
      <c r="C7" s="47" t="s">
        <v>2299</v>
      </c>
      <c r="D7" s="47" t="s">
        <v>2305</v>
      </c>
      <c r="E7" s="47">
        <v>40</v>
      </c>
      <c r="F7" s="47">
        <v>60</v>
      </c>
      <c r="G7" s="47">
        <v>100</v>
      </c>
      <c r="H7" s="47">
        <v>53586510</v>
      </c>
      <c r="I7" s="47">
        <v>42987480</v>
      </c>
      <c r="J7" s="47">
        <v>46987520</v>
      </c>
      <c r="K7" s="47">
        <v>37654520</v>
      </c>
    </row>
    <row r="8" spans="1:11" x14ac:dyDescent="0.2">
      <c r="A8" s="47">
        <v>7</v>
      </c>
      <c r="B8" s="47" t="s">
        <v>1529</v>
      </c>
      <c r="C8" s="47" t="s">
        <v>2299</v>
      </c>
      <c r="D8" s="47" t="s">
        <v>1695</v>
      </c>
      <c r="E8" s="57" t="s">
        <v>2306</v>
      </c>
      <c r="F8" s="57" t="s">
        <v>2307</v>
      </c>
      <c r="G8" s="47">
        <v>97</v>
      </c>
      <c r="H8" s="47">
        <v>51549870</v>
      </c>
      <c r="I8" s="47">
        <v>43987450</v>
      </c>
      <c r="J8" s="47">
        <v>43659870</v>
      </c>
      <c r="K8" s="47">
        <v>36784590</v>
      </c>
    </row>
    <row r="9" spans="1:11" x14ac:dyDescent="0.2">
      <c r="A9" s="47">
        <v>8</v>
      </c>
      <c r="B9" s="47" t="s">
        <v>1529</v>
      </c>
      <c r="C9" s="47" t="s">
        <v>2299</v>
      </c>
      <c r="D9" s="47" t="s">
        <v>2308</v>
      </c>
      <c r="E9" s="47">
        <v>26</v>
      </c>
      <c r="F9" s="47">
        <v>60</v>
      </c>
      <c r="G9" s="47">
        <v>86</v>
      </c>
      <c r="H9" s="47">
        <v>46859870</v>
      </c>
      <c r="I9" s="47">
        <v>38986540</v>
      </c>
      <c r="J9" s="47">
        <v>35986540</v>
      </c>
      <c r="K9" s="47">
        <v>27985470</v>
      </c>
    </row>
    <row r="10" spans="1:11" x14ac:dyDescent="0.2">
      <c r="A10" s="47">
        <v>9</v>
      </c>
      <c r="B10" s="47" t="s">
        <v>1529</v>
      </c>
      <c r="C10" s="47" t="s">
        <v>2299</v>
      </c>
      <c r="D10" s="47" t="s">
        <v>2309</v>
      </c>
      <c r="E10" s="47">
        <v>31</v>
      </c>
      <c r="F10" s="47">
        <v>65</v>
      </c>
      <c r="G10" s="47">
        <v>96</v>
      </c>
      <c r="H10" s="47">
        <v>96548540</v>
      </c>
      <c r="I10" s="47">
        <v>84526520</v>
      </c>
      <c r="J10" s="47">
        <v>83985650</v>
      </c>
      <c r="K10" s="47">
        <v>72548540</v>
      </c>
    </row>
    <row r="11" spans="1:11" x14ac:dyDescent="0.2">
      <c r="A11" s="47">
        <v>10</v>
      </c>
      <c r="B11" s="47" t="s">
        <v>1529</v>
      </c>
      <c r="C11" s="47" t="s">
        <v>2299</v>
      </c>
      <c r="D11" s="47" t="s">
        <v>2310</v>
      </c>
      <c r="E11" s="47">
        <v>10</v>
      </c>
      <c r="F11" s="47">
        <v>20</v>
      </c>
      <c r="G11" s="47">
        <v>30</v>
      </c>
      <c r="H11" s="47">
        <v>35856540</v>
      </c>
      <c r="I11" s="47">
        <v>26854780</v>
      </c>
      <c r="J11" s="47">
        <v>28659650</v>
      </c>
      <c r="K11" s="47">
        <v>19686540</v>
      </c>
    </row>
    <row r="12" spans="1:11" x14ac:dyDescent="0.2">
      <c r="A12" s="47">
        <v>11</v>
      </c>
      <c r="B12" s="47" t="s">
        <v>1529</v>
      </c>
      <c r="C12" s="47" t="s">
        <v>2299</v>
      </c>
      <c r="D12" s="47" t="s">
        <v>2311</v>
      </c>
      <c r="E12" s="47">
        <v>32</v>
      </c>
      <c r="F12" s="47">
        <v>69</v>
      </c>
      <c r="G12" s="47">
        <v>96</v>
      </c>
      <c r="H12" s="47">
        <v>51236540</v>
      </c>
      <c r="I12" s="47">
        <v>45689580</v>
      </c>
      <c r="J12" s="47">
        <v>43659850</v>
      </c>
      <c r="K12" s="47">
        <v>36852450</v>
      </c>
    </row>
    <row r="13" spans="1:11" x14ac:dyDescent="0.2">
      <c r="A13" s="47">
        <v>12</v>
      </c>
      <c r="B13" s="47" t="s">
        <v>1529</v>
      </c>
      <c r="C13" s="47" t="s">
        <v>2299</v>
      </c>
      <c r="D13" s="47" t="s">
        <v>2312</v>
      </c>
      <c r="E13" s="47">
        <v>40</v>
      </c>
      <c r="F13" s="47">
        <v>88</v>
      </c>
      <c r="G13" s="47">
        <v>128</v>
      </c>
      <c r="H13" s="47">
        <v>111569870</v>
      </c>
      <c r="I13" s="47">
        <v>98756540</v>
      </c>
      <c r="J13" s="47">
        <v>85456980</v>
      </c>
      <c r="K13" s="47">
        <v>73569850</v>
      </c>
    </row>
    <row r="14" spans="1:11" x14ac:dyDescent="0.2">
      <c r="A14" s="47">
        <v>13</v>
      </c>
      <c r="B14" s="47" t="s">
        <v>1529</v>
      </c>
      <c r="C14" s="47" t="s">
        <v>2299</v>
      </c>
      <c r="D14" s="47" t="s">
        <v>2313</v>
      </c>
      <c r="E14" s="47">
        <v>50</v>
      </c>
      <c r="F14" s="47">
        <v>78</v>
      </c>
      <c r="G14" s="47">
        <v>128</v>
      </c>
      <c r="H14" s="47">
        <v>75689680</v>
      </c>
      <c r="I14" s="47">
        <v>64569870</v>
      </c>
      <c r="J14" s="47">
        <v>63479870</v>
      </c>
      <c r="K14" s="47">
        <v>58215460</v>
      </c>
    </row>
    <row r="15" spans="1:11" x14ac:dyDescent="0.2">
      <c r="A15" s="47">
        <v>14</v>
      </c>
      <c r="B15" s="47" t="s">
        <v>1529</v>
      </c>
      <c r="C15" s="47" t="s">
        <v>2299</v>
      </c>
      <c r="D15" s="47" t="s">
        <v>2314</v>
      </c>
      <c r="E15" s="47">
        <v>40</v>
      </c>
      <c r="F15" s="47">
        <v>88</v>
      </c>
      <c r="G15" s="47">
        <v>128</v>
      </c>
      <c r="H15" s="47">
        <v>56856580</v>
      </c>
      <c r="I15" s="47">
        <v>47586520</v>
      </c>
      <c r="J15" s="47">
        <v>47524130</v>
      </c>
      <c r="K15" s="47">
        <v>35986520</v>
      </c>
    </row>
    <row r="16" spans="1:11" x14ac:dyDescent="0.2">
      <c r="A16" s="47">
        <v>15</v>
      </c>
      <c r="B16" s="47" t="s">
        <v>1529</v>
      </c>
      <c r="C16" s="47" t="s">
        <v>2299</v>
      </c>
      <c r="D16" s="47" t="s">
        <v>2315</v>
      </c>
      <c r="E16" s="47">
        <v>23</v>
      </c>
      <c r="F16" s="47">
        <v>73</v>
      </c>
      <c r="G16" s="47">
        <v>96</v>
      </c>
      <c r="H16" s="47">
        <v>113658750</v>
      </c>
      <c r="I16" s="47">
        <v>101125480</v>
      </c>
      <c r="J16" s="47">
        <v>92546540</v>
      </c>
      <c r="K16" s="47">
        <v>86985460</v>
      </c>
    </row>
    <row r="17" spans="1:11" x14ac:dyDescent="0.2">
      <c r="A17" s="47">
        <v>16</v>
      </c>
      <c r="B17" s="47" t="s">
        <v>1529</v>
      </c>
      <c r="C17" s="47" t="s">
        <v>2299</v>
      </c>
      <c r="D17" s="47" t="s">
        <v>2316</v>
      </c>
      <c r="E17" s="47">
        <v>21</v>
      </c>
      <c r="F17" s="47">
        <v>43</v>
      </c>
      <c r="G17" s="47">
        <v>64</v>
      </c>
      <c r="H17" s="47">
        <v>49546540</v>
      </c>
      <c r="I17" s="47">
        <v>37654230</v>
      </c>
      <c r="J17" s="47">
        <v>37856540</v>
      </c>
      <c r="K17" s="47">
        <v>29856540</v>
      </c>
    </row>
    <row r="18" spans="1:11" x14ac:dyDescent="0.2">
      <c r="A18" s="47">
        <v>17</v>
      </c>
      <c r="B18" s="47" t="s">
        <v>1529</v>
      </c>
      <c r="C18" s="47" t="s">
        <v>2299</v>
      </c>
      <c r="D18" s="47" t="s">
        <v>2317</v>
      </c>
      <c r="E18" s="47">
        <v>21</v>
      </c>
      <c r="F18" s="47">
        <v>43</v>
      </c>
      <c r="G18" s="47">
        <v>64</v>
      </c>
      <c r="H18" s="47">
        <v>49546540</v>
      </c>
      <c r="I18" s="47">
        <v>37654230</v>
      </c>
      <c r="J18" s="47">
        <v>37856540</v>
      </c>
      <c r="K18" s="47">
        <v>29856540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"/>
  <sheetViews>
    <sheetView rightToLeft="1" topLeftCell="D1" workbookViewId="0">
      <selection activeCell="A2" sqref="A2:XFD6"/>
    </sheetView>
  </sheetViews>
  <sheetFormatPr defaultRowHeight="14.25" x14ac:dyDescent="0.2"/>
  <cols>
    <col min="4" max="4" width="54.125" customWidth="1"/>
  </cols>
  <sheetData>
    <row r="2" spans="1:11" s="47" customFormat="1" x14ac:dyDescent="0.2">
      <c r="A2" s="47">
        <v>3</v>
      </c>
      <c r="B2" s="47" t="s">
        <v>2320</v>
      </c>
      <c r="C2" s="47" t="s">
        <v>2321</v>
      </c>
      <c r="D2" s="47" t="s">
        <v>2322</v>
      </c>
      <c r="E2" s="47">
        <v>10</v>
      </c>
      <c r="F2" s="47">
        <v>20</v>
      </c>
      <c r="G2" s="47">
        <v>30</v>
      </c>
      <c r="H2" s="47">
        <v>28754500</v>
      </c>
      <c r="I2" s="47">
        <v>25874560</v>
      </c>
      <c r="J2" s="47">
        <v>24975420</v>
      </c>
      <c r="K2" s="47">
        <v>21459850</v>
      </c>
    </row>
    <row r="3" spans="1:11" s="47" customFormat="1" x14ac:dyDescent="0.2">
      <c r="A3" s="47">
        <v>4</v>
      </c>
      <c r="B3" s="47" t="s">
        <v>2320</v>
      </c>
      <c r="C3" s="47" t="s">
        <v>2321</v>
      </c>
      <c r="D3" s="56" t="s">
        <v>2323</v>
      </c>
      <c r="E3" s="47">
        <v>10</v>
      </c>
      <c r="F3" s="47">
        <v>20</v>
      </c>
      <c r="G3" s="47">
        <v>30</v>
      </c>
      <c r="H3" s="47">
        <v>28754500</v>
      </c>
      <c r="I3" s="47">
        <v>25874560</v>
      </c>
      <c r="J3" s="47">
        <v>24975420</v>
      </c>
      <c r="K3" s="47">
        <v>21459850</v>
      </c>
    </row>
    <row r="4" spans="1:11" s="47" customFormat="1" x14ac:dyDescent="0.2">
      <c r="A4" s="47">
        <v>5</v>
      </c>
      <c r="B4" s="47" t="s">
        <v>2320</v>
      </c>
      <c r="C4" s="47" t="s">
        <v>2321</v>
      </c>
      <c r="D4" s="47" t="s">
        <v>2324</v>
      </c>
      <c r="E4" s="47">
        <v>10</v>
      </c>
      <c r="F4" s="47">
        <v>20</v>
      </c>
      <c r="G4" s="47">
        <v>30</v>
      </c>
      <c r="H4" s="47">
        <v>28754500</v>
      </c>
      <c r="I4" s="47">
        <v>25874560</v>
      </c>
      <c r="J4" s="47">
        <v>24975420</v>
      </c>
      <c r="K4" s="47">
        <v>21459850</v>
      </c>
    </row>
    <row r="5" spans="1:11" s="47" customFormat="1" x14ac:dyDescent="0.2">
      <c r="A5" s="47">
        <v>6</v>
      </c>
      <c r="B5" s="47" t="s">
        <v>2320</v>
      </c>
      <c r="C5" s="47" t="s">
        <v>2321</v>
      </c>
      <c r="D5" s="47" t="s">
        <v>2325</v>
      </c>
      <c r="E5" s="47">
        <v>48</v>
      </c>
      <c r="F5" s="47">
        <v>72</v>
      </c>
      <c r="G5" s="47">
        <v>120</v>
      </c>
      <c r="H5" s="47">
        <v>63548750</v>
      </c>
      <c r="I5" s="47">
        <v>53646520</v>
      </c>
      <c r="J5" s="47">
        <v>53254560</v>
      </c>
      <c r="K5" s="47">
        <v>46895460</v>
      </c>
    </row>
    <row r="6" spans="1:11" s="47" customFormat="1" x14ac:dyDescent="0.2">
      <c r="A6" s="47">
        <v>7</v>
      </c>
      <c r="B6" s="47" t="s">
        <v>2320</v>
      </c>
      <c r="C6" s="47" t="s">
        <v>2321</v>
      </c>
      <c r="D6" s="47" t="s">
        <v>2326</v>
      </c>
      <c r="E6" s="47">
        <v>50</v>
      </c>
      <c r="F6" s="47">
        <v>70</v>
      </c>
      <c r="G6" s="47">
        <v>120</v>
      </c>
      <c r="H6" s="47">
        <v>63548750</v>
      </c>
      <c r="I6" s="47">
        <v>53646520</v>
      </c>
      <c r="J6" s="47">
        <v>53254560</v>
      </c>
      <c r="K6" s="47">
        <v>46895460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rightToLeft="1" topLeftCell="A12" workbookViewId="0">
      <selection activeCell="E15" sqref="E1:E1048576"/>
    </sheetView>
  </sheetViews>
  <sheetFormatPr defaultRowHeight="14.25" x14ac:dyDescent="0.2"/>
  <cols>
    <col min="3" max="3" width="18.875" customWidth="1"/>
    <col min="4" max="4" width="16.75" customWidth="1"/>
    <col min="5" max="5" width="17.125" customWidth="1"/>
    <col min="10" max="10" width="9" style="65"/>
  </cols>
  <sheetData>
    <row r="1" spans="1:10" ht="25.5" x14ac:dyDescent="0.2">
      <c r="A1" s="255" t="s">
        <v>2273</v>
      </c>
      <c r="B1" s="256"/>
      <c r="C1" s="256"/>
      <c r="D1" s="256"/>
      <c r="E1" s="256"/>
      <c r="F1" s="256"/>
      <c r="G1" s="256"/>
      <c r="H1" s="256"/>
      <c r="I1" s="256"/>
      <c r="J1" s="72"/>
    </row>
    <row r="2" spans="1:10" ht="25.5" x14ac:dyDescent="0.2">
      <c r="A2" s="77"/>
      <c r="B2" s="78"/>
      <c r="C2" s="78"/>
      <c r="D2" s="78"/>
      <c r="E2" s="78"/>
      <c r="F2" s="78"/>
      <c r="G2" s="78"/>
      <c r="H2" s="78"/>
      <c r="I2" s="54" t="s">
        <v>2275</v>
      </c>
      <c r="J2" s="54" t="s">
        <v>2327</v>
      </c>
    </row>
    <row r="3" spans="1:10" ht="18" x14ac:dyDescent="0.2">
      <c r="A3" s="52">
        <v>1421</v>
      </c>
      <c r="B3" s="53" t="s">
        <v>1529</v>
      </c>
      <c r="C3" s="53" t="s">
        <v>2274</v>
      </c>
      <c r="D3" s="53" t="s">
        <v>1710</v>
      </c>
      <c r="E3" s="54" t="s">
        <v>1711</v>
      </c>
      <c r="F3" s="54">
        <v>30</v>
      </c>
      <c r="G3" s="54">
        <v>60</v>
      </c>
      <c r="H3" s="54">
        <v>90</v>
      </c>
      <c r="I3" s="79">
        <v>80000000</v>
      </c>
      <c r="J3" s="76">
        <f>I3/H3</f>
        <v>888888.88888888888</v>
      </c>
    </row>
    <row r="4" spans="1:10" ht="18" x14ac:dyDescent="0.2">
      <c r="A4" s="52">
        <v>1422</v>
      </c>
      <c r="B4" s="53" t="s">
        <v>1529</v>
      </c>
      <c r="C4" s="53" t="s">
        <v>2274</v>
      </c>
      <c r="D4" s="53" t="s">
        <v>1725</v>
      </c>
      <c r="E4" s="54" t="s">
        <v>1726</v>
      </c>
      <c r="F4" s="54">
        <v>72</v>
      </c>
      <c r="G4" s="54">
        <v>82</v>
      </c>
      <c r="H4" s="54">
        <v>154</v>
      </c>
      <c r="I4" s="54">
        <v>80000000</v>
      </c>
      <c r="J4" s="76">
        <f>I4/H4</f>
        <v>519480.51948051946</v>
      </c>
    </row>
    <row r="5" spans="1:10" ht="36" x14ac:dyDescent="0.2">
      <c r="A5" s="52">
        <v>1598</v>
      </c>
      <c r="B5" s="53" t="s">
        <v>2276</v>
      </c>
      <c r="C5" s="53" t="s">
        <v>2274</v>
      </c>
      <c r="D5" s="53" t="s">
        <v>2277</v>
      </c>
      <c r="E5" s="86">
        <v>731320790010001</v>
      </c>
      <c r="F5" s="54">
        <v>58</v>
      </c>
      <c r="G5" s="54">
        <v>110</v>
      </c>
      <c r="H5" s="54">
        <v>168</v>
      </c>
      <c r="I5" s="54">
        <v>90000000</v>
      </c>
      <c r="J5" s="76">
        <f t="shared" ref="J5:J27" si="0">I5/H5</f>
        <v>535714.28571428568</v>
      </c>
    </row>
    <row r="6" spans="1:10" ht="36" x14ac:dyDescent="0.2">
      <c r="A6" s="52">
        <v>1600</v>
      </c>
      <c r="B6" s="53" t="s">
        <v>2276</v>
      </c>
      <c r="C6" s="53" t="s">
        <v>2274</v>
      </c>
      <c r="D6" s="53" t="s">
        <v>1702</v>
      </c>
      <c r="E6" s="86">
        <v>731320790070001</v>
      </c>
      <c r="F6" s="54">
        <v>42</v>
      </c>
      <c r="G6" s="54">
        <v>63</v>
      </c>
      <c r="H6" s="54">
        <v>105</v>
      </c>
      <c r="I6" s="54">
        <v>90000000</v>
      </c>
      <c r="J6" s="76">
        <f t="shared" si="0"/>
        <v>857142.85714285716</v>
      </c>
    </row>
    <row r="7" spans="1:10" ht="18" x14ac:dyDescent="0.2">
      <c r="A7" s="52">
        <v>1602</v>
      </c>
      <c r="B7" s="53" t="s">
        <v>2276</v>
      </c>
      <c r="C7" s="53" t="s">
        <v>2274</v>
      </c>
      <c r="D7" s="53" t="s">
        <v>1704</v>
      </c>
      <c r="E7" s="86">
        <v>731320790090002</v>
      </c>
      <c r="F7" s="54">
        <v>100</v>
      </c>
      <c r="G7" s="54">
        <v>430</v>
      </c>
      <c r="H7" s="54">
        <v>530</v>
      </c>
      <c r="I7" s="54">
        <v>360000000</v>
      </c>
      <c r="J7" s="76">
        <f t="shared" si="0"/>
        <v>679245.28301886795</v>
      </c>
    </row>
    <row r="8" spans="1:10" ht="36" x14ac:dyDescent="0.2">
      <c r="A8" s="52">
        <v>1608</v>
      </c>
      <c r="B8" s="53" t="s">
        <v>2276</v>
      </c>
      <c r="C8" s="53" t="s">
        <v>2274</v>
      </c>
      <c r="D8" s="53" t="s">
        <v>2278</v>
      </c>
      <c r="E8" s="86">
        <v>731320790030011</v>
      </c>
      <c r="F8" s="54">
        <v>5</v>
      </c>
      <c r="G8" s="54">
        <v>15</v>
      </c>
      <c r="H8" s="54">
        <v>20</v>
      </c>
      <c r="I8" s="54">
        <v>18000000</v>
      </c>
      <c r="J8" s="76">
        <f t="shared" si="0"/>
        <v>900000</v>
      </c>
    </row>
    <row r="9" spans="1:10" ht="18" x14ac:dyDescent="0.2">
      <c r="A9" s="52">
        <v>1609</v>
      </c>
      <c r="B9" s="53" t="s">
        <v>2276</v>
      </c>
      <c r="C9" s="53" t="s">
        <v>2274</v>
      </c>
      <c r="D9" s="53" t="s">
        <v>2279</v>
      </c>
      <c r="E9" s="86">
        <v>731320790380001</v>
      </c>
      <c r="F9" s="54">
        <v>42</v>
      </c>
      <c r="G9" s="54">
        <v>118</v>
      </c>
      <c r="H9" s="54">
        <v>160</v>
      </c>
      <c r="I9" s="54">
        <v>140000000</v>
      </c>
      <c r="J9" s="76">
        <f t="shared" si="0"/>
        <v>875000</v>
      </c>
    </row>
    <row r="10" spans="1:10" ht="18" x14ac:dyDescent="0.2">
      <c r="A10" s="52">
        <v>1610</v>
      </c>
      <c r="B10" s="53" t="s">
        <v>2276</v>
      </c>
      <c r="C10" s="53" t="s">
        <v>2274</v>
      </c>
      <c r="D10" s="53" t="s">
        <v>2280</v>
      </c>
      <c r="E10" s="86">
        <v>7313079005</v>
      </c>
      <c r="F10" s="54">
        <v>4</v>
      </c>
      <c r="G10" s="54">
        <v>16</v>
      </c>
      <c r="H10" s="54">
        <v>20</v>
      </c>
      <c r="I10" s="54">
        <v>18000000</v>
      </c>
      <c r="J10" s="76">
        <f t="shared" si="0"/>
        <v>900000</v>
      </c>
    </row>
    <row r="11" spans="1:10" ht="18" x14ac:dyDescent="0.2">
      <c r="A11" s="52">
        <v>1611</v>
      </c>
      <c r="B11" s="53" t="s">
        <v>2276</v>
      </c>
      <c r="C11" s="53" t="s">
        <v>2274</v>
      </c>
      <c r="D11" s="53" t="s">
        <v>2281</v>
      </c>
      <c r="E11" s="86">
        <v>7313079003</v>
      </c>
      <c r="F11" s="54">
        <v>4</v>
      </c>
      <c r="G11" s="54">
        <v>16</v>
      </c>
      <c r="H11" s="54">
        <v>20</v>
      </c>
      <c r="I11" s="54">
        <v>18000000</v>
      </c>
      <c r="J11" s="76">
        <f t="shared" si="0"/>
        <v>900000</v>
      </c>
    </row>
    <row r="12" spans="1:10" ht="18" x14ac:dyDescent="0.2">
      <c r="A12" s="52">
        <v>1613</v>
      </c>
      <c r="B12" s="53" t="s">
        <v>2276</v>
      </c>
      <c r="C12" s="53" t="s">
        <v>2274</v>
      </c>
      <c r="D12" s="53" t="s">
        <v>2282</v>
      </c>
      <c r="E12" s="86">
        <v>731320790130001</v>
      </c>
      <c r="F12" s="54">
        <v>47</v>
      </c>
      <c r="G12" s="54">
        <v>233</v>
      </c>
      <c r="H12" s="54">
        <v>280</v>
      </c>
      <c r="I12" s="54">
        <v>190000000</v>
      </c>
      <c r="J12" s="76">
        <f t="shared" si="0"/>
        <v>678571.42857142852</v>
      </c>
    </row>
    <row r="13" spans="1:10" ht="36" x14ac:dyDescent="0.2">
      <c r="A13" s="52">
        <v>1614</v>
      </c>
      <c r="B13" s="53" t="s">
        <v>2276</v>
      </c>
      <c r="C13" s="53" t="s">
        <v>2274</v>
      </c>
      <c r="D13" s="53" t="s">
        <v>2283</v>
      </c>
      <c r="E13" s="86">
        <v>731320790100002</v>
      </c>
      <c r="F13" s="54">
        <v>30</v>
      </c>
      <c r="G13" s="54">
        <v>150</v>
      </c>
      <c r="H13" s="54">
        <v>180</v>
      </c>
      <c r="I13" s="54">
        <v>140000000</v>
      </c>
      <c r="J13" s="76">
        <f t="shared" si="0"/>
        <v>777777.77777777775</v>
      </c>
    </row>
    <row r="14" spans="1:10" ht="36" x14ac:dyDescent="0.2">
      <c r="A14" s="52">
        <v>1615</v>
      </c>
      <c r="B14" s="53" t="s">
        <v>2276</v>
      </c>
      <c r="C14" s="53" t="s">
        <v>2274</v>
      </c>
      <c r="D14" s="53" t="s">
        <v>2284</v>
      </c>
      <c r="E14" s="86">
        <v>731320790360001</v>
      </c>
      <c r="F14" s="54">
        <v>70</v>
      </c>
      <c r="G14" s="54">
        <v>120</v>
      </c>
      <c r="H14" s="54">
        <v>190</v>
      </c>
      <c r="I14" s="54">
        <v>155000000</v>
      </c>
      <c r="J14" s="76">
        <f t="shared" si="0"/>
        <v>815789.47368421056</v>
      </c>
    </row>
    <row r="15" spans="1:10" ht="36" x14ac:dyDescent="0.2">
      <c r="A15" s="52">
        <v>1616</v>
      </c>
      <c r="B15" s="53" t="s">
        <v>2276</v>
      </c>
      <c r="C15" s="53" t="s">
        <v>2274</v>
      </c>
      <c r="D15" s="53" t="s">
        <v>2285</v>
      </c>
      <c r="E15" s="86">
        <v>731320790350001</v>
      </c>
      <c r="F15" s="54">
        <v>54</v>
      </c>
      <c r="G15" s="54">
        <v>86</v>
      </c>
      <c r="H15" s="54">
        <v>140</v>
      </c>
      <c r="I15" s="54">
        <v>115000000</v>
      </c>
      <c r="J15" s="76">
        <f t="shared" si="0"/>
        <v>821428.57142857148</v>
      </c>
    </row>
    <row r="16" spans="1:10" ht="18" x14ac:dyDescent="0.2">
      <c r="A16" s="52">
        <v>1617</v>
      </c>
      <c r="B16" s="53" t="s">
        <v>2276</v>
      </c>
      <c r="C16" s="53" t="s">
        <v>2274</v>
      </c>
      <c r="D16" s="53" t="s">
        <v>2286</v>
      </c>
      <c r="E16" s="86">
        <v>731320790340001</v>
      </c>
      <c r="F16" s="54">
        <v>24</v>
      </c>
      <c r="G16" s="54">
        <v>96</v>
      </c>
      <c r="H16" s="54">
        <v>120</v>
      </c>
      <c r="I16" s="54">
        <v>125000000</v>
      </c>
      <c r="J16" s="76">
        <f t="shared" si="0"/>
        <v>1041666.6666666666</v>
      </c>
    </row>
    <row r="17" spans="1:10" ht="36" x14ac:dyDescent="0.2">
      <c r="A17" s="52">
        <v>1618</v>
      </c>
      <c r="B17" s="53" t="s">
        <v>2276</v>
      </c>
      <c r="C17" s="53" t="s">
        <v>2274</v>
      </c>
      <c r="D17" s="53" t="s">
        <v>2287</v>
      </c>
      <c r="E17" s="86">
        <v>731320790330001</v>
      </c>
      <c r="F17" s="54">
        <v>52</v>
      </c>
      <c r="G17" s="54">
        <v>128</v>
      </c>
      <c r="H17" s="54">
        <v>180</v>
      </c>
      <c r="I17" s="54">
        <v>145000000</v>
      </c>
      <c r="J17" s="76">
        <f t="shared" si="0"/>
        <v>805555.5555555555</v>
      </c>
    </row>
    <row r="18" spans="1:10" ht="18" x14ac:dyDescent="0.2">
      <c r="A18" s="52">
        <v>1619</v>
      </c>
      <c r="B18" s="53" t="s">
        <v>2276</v>
      </c>
      <c r="C18" s="53" t="s">
        <v>2274</v>
      </c>
      <c r="D18" s="53" t="s">
        <v>1720</v>
      </c>
      <c r="E18" s="86">
        <v>731320790030001</v>
      </c>
      <c r="F18" s="54">
        <v>130</v>
      </c>
      <c r="G18" s="54">
        <v>350</v>
      </c>
      <c r="H18" s="54">
        <v>480</v>
      </c>
      <c r="I18" s="54">
        <v>320000000</v>
      </c>
      <c r="J18" s="76">
        <f t="shared" si="0"/>
        <v>666666.66666666663</v>
      </c>
    </row>
    <row r="19" spans="1:10" ht="18" x14ac:dyDescent="0.2">
      <c r="A19" s="52">
        <v>1620</v>
      </c>
      <c r="B19" s="53" t="s">
        <v>2276</v>
      </c>
      <c r="C19" s="53" t="s">
        <v>2274</v>
      </c>
      <c r="D19" s="53" t="s">
        <v>2288</v>
      </c>
      <c r="E19" s="54" t="s">
        <v>1722</v>
      </c>
      <c r="F19" s="54">
        <v>104</v>
      </c>
      <c r="G19" s="54">
        <v>376</v>
      </c>
      <c r="H19" s="54">
        <v>480</v>
      </c>
      <c r="I19" s="54">
        <v>320000000</v>
      </c>
      <c r="J19" s="76">
        <f t="shared" si="0"/>
        <v>666666.66666666663</v>
      </c>
    </row>
    <row r="20" spans="1:10" ht="18" x14ac:dyDescent="0.2">
      <c r="A20" s="52">
        <v>1622</v>
      </c>
      <c r="B20" s="53" t="s">
        <v>2276</v>
      </c>
      <c r="C20" s="53" t="s">
        <v>2274</v>
      </c>
      <c r="D20" s="53" t="s">
        <v>1724</v>
      </c>
      <c r="E20" s="86">
        <v>731320790320001</v>
      </c>
      <c r="F20" s="54">
        <v>72</v>
      </c>
      <c r="G20" s="54">
        <v>82</v>
      </c>
      <c r="H20" s="54">
        <v>154</v>
      </c>
      <c r="I20" s="54">
        <v>80000000</v>
      </c>
      <c r="J20" s="76">
        <f t="shared" si="0"/>
        <v>519480.51948051946</v>
      </c>
    </row>
    <row r="21" spans="1:10" ht="18" x14ac:dyDescent="0.2">
      <c r="A21" s="52">
        <v>1623</v>
      </c>
      <c r="B21" s="53" t="s">
        <v>2276</v>
      </c>
      <c r="C21" s="53" t="s">
        <v>2274</v>
      </c>
      <c r="D21" s="53" t="s">
        <v>2289</v>
      </c>
      <c r="E21" s="86">
        <v>731320790310001</v>
      </c>
      <c r="F21" s="54">
        <v>56</v>
      </c>
      <c r="G21" s="54">
        <v>167</v>
      </c>
      <c r="H21" s="54">
        <v>223</v>
      </c>
      <c r="I21" s="54">
        <v>165000000</v>
      </c>
      <c r="J21" s="76">
        <f t="shared" si="0"/>
        <v>739910.31390134525</v>
      </c>
    </row>
    <row r="22" spans="1:10" ht="36" x14ac:dyDescent="0.2">
      <c r="A22" s="52">
        <v>1624</v>
      </c>
      <c r="B22" s="53" t="s">
        <v>2276</v>
      </c>
      <c r="C22" s="53" t="s">
        <v>2274</v>
      </c>
      <c r="D22" s="53" t="s">
        <v>2290</v>
      </c>
      <c r="E22" s="86">
        <v>731320790050001</v>
      </c>
      <c r="F22" s="54">
        <v>56</v>
      </c>
      <c r="G22" s="54">
        <v>201</v>
      </c>
      <c r="H22" s="54">
        <v>257</v>
      </c>
      <c r="I22" s="54">
        <v>185000000</v>
      </c>
      <c r="J22" s="76">
        <f t="shared" si="0"/>
        <v>719844.35797665373</v>
      </c>
    </row>
    <row r="23" spans="1:10" ht="36" x14ac:dyDescent="0.2">
      <c r="A23" s="52">
        <v>1625</v>
      </c>
      <c r="B23" s="53" t="s">
        <v>2276</v>
      </c>
      <c r="C23" s="53" t="s">
        <v>2274</v>
      </c>
      <c r="D23" s="53" t="s">
        <v>2291</v>
      </c>
      <c r="E23" s="86">
        <v>731320790040002</v>
      </c>
      <c r="F23" s="54">
        <v>123</v>
      </c>
      <c r="G23" s="54">
        <v>215</v>
      </c>
      <c r="H23" s="54">
        <v>338</v>
      </c>
      <c r="I23" s="54">
        <v>220000000</v>
      </c>
      <c r="J23" s="76">
        <f t="shared" si="0"/>
        <v>650887.57396449707</v>
      </c>
    </row>
    <row r="24" spans="1:10" ht="18" x14ac:dyDescent="0.2">
      <c r="A24" s="52">
        <v>1626</v>
      </c>
      <c r="B24" s="53" t="s">
        <v>2276</v>
      </c>
      <c r="C24" s="53" t="s">
        <v>2274</v>
      </c>
      <c r="D24" s="53" t="s">
        <v>1730</v>
      </c>
      <c r="E24" s="86">
        <v>311130790010001</v>
      </c>
      <c r="F24" s="54">
        <v>164</v>
      </c>
      <c r="G24" s="54">
        <v>271</v>
      </c>
      <c r="H24" s="54">
        <v>435</v>
      </c>
      <c r="I24" s="54">
        <v>250000000</v>
      </c>
      <c r="J24" s="76">
        <f t="shared" si="0"/>
        <v>574712.64367816097</v>
      </c>
    </row>
    <row r="25" spans="1:10" ht="36" x14ac:dyDescent="0.2">
      <c r="A25" s="52">
        <v>1628</v>
      </c>
      <c r="B25" s="53" t="s">
        <v>2276</v>
      </c>
      <c r="C25" s="53" t="s">
        <v>2274</v>
      </c>
      <c r="D25" s="53" t="s">
        <v>2292</v>
      </c>
      <c r="E25" s="86">
        <v>731320790210001</v>
      </c>
      <c r="F25" s="54">
        <v>63</v>
      </c>
      <c r="G25" s="54">
        <v>137</v>
      </c>
      <c r="H25" s="54">
        <v>200</v>
      </c>
      <c r="I25" s="54">
        <v>162000000</v>
      </c>
      <c r="J25" s="76">
        <f t="shared" si="0"/>
        <v>810000</v>
      </c>
    </row>
    <row r="26" spans="1:10" ht="18" x14ac:dyDescent="0.2">
      <c r="A26" s="52">
        <v>1629</v>
      </c>
      <c r="B26" s="53" t="s">
        <v>2276</v>
      </c>
      <c r="C26" s="53" t="s">
        <v>2274</v>
      </c>
      <c r="D26" s="53" t="s">
        <v>1733</v>
      </c>
      <c r="E26" s="54" t="s">
        <v>1734</v>
      </c>
      <c r="F26" s="54">
        <v>36</v>
      </c>
      <c r="G26" s="54">
        <v>52</v>
      </c>
      <c r="H26" s="54">
        <v>88</v>
      </c>
      <c r="I26" s="54">
        <v>75000000</v>
      </c>
      <c r="J26" s="76">
        <f t="shared" si="0"/>
        <v>852272.72727272729</v>
      </c>
    </row>
    <row r="27" spans="1:10" ht="18" x14ac:dyDescent="0.2">
      <c r="A27" s="52">
        <v>1630</v>
      </c>
      <c r="B27" s="53" t="s">
        <v>2276</v>
      </c>
      <c r="C27" s="53" t="s">
        <v>2274</v>
      </c>
      <c r="D27" s="53" t="s">
        <v>1735</v>
      </c>
      <c r="E27" s="86">
        <v>731320790370002</v>
      </c>
      <c r="F27" s="54">
        <v>40</v>
      </c>
      <c r="G27" s="54">
        <v>160</v>
      </c>
      <c r="H27" s="54">
        <v>200</v>
      </c>
      <c r="I27" s="54">
        <v>160000000</v>
      </c>
      <c r="J27" s="76">
        <f t="shared" si="0"/>
        <v>800000</v>
      </c>
    </row>
    <row r="28" spans="1:10" x14ac:dyDescent="0.2">
      <c r="E28">
        <v>731320790360001</v>
      </c>
    </row>
    <row r="29" spans="1:10" x14ac:dyDescent="0.2">
      <c r="E29">
        <v>731320790350001</v>
      </c>
    </row>
    <row r="30" spans="1:10" x14ac:dyDescent="0.2">
      <c r="E30">
        <v>731320790340001</v>
      </c>
    </row>
    <row r="31" spans="1:10" x14ac:dyDescent="0.2">
      <c r="E31">
        <v>731320790330001</v>
      </c>
    </row>
    <row r="32" spans="1:10" x14ac:dyDescent="0.2">
      <c r="E32">
        <v>731320790030001</v>
      </c>
    </row>
    <row r="33" spans="5:5" x14ac:dyDescent="0.2">
      <c r="E33" t="s">
        <v>1722</v>
      </c>
    </row>
  </sheetData>
  <mergeCells count="1">
    <mergeCell ref="A1:I1"/>
  </mergeCells>
  <conditionalFormatting sqref="E1:E1048576">
    <cfRule type="duplicateValues" dxfId="1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rightToLeft="1" topLeftCell="E1" workbookViewId="0">
      <selection activeCell="J2" sqref="J2"/>
    </sheetView>
  </sheetViews>
  <sheetFormatPr defaultRowHeight="14.25" x14ac:dyDescent="0.2"/>
  <cols>
    <col min="1" max="1" width="4.75" style="47" customWidth="1"/>
    <col min="2" max="2" width="9.375" style="47" customWidth="1"/>
    <col min="3" max="3" width="13.125" style="47" customWidth="1"/>
    <col min="4" max="4" width="44.375" style="47" customWidth="1"/>
    <col min="5" max="5" width="21.125" style="47" customWidth="1"/>
    <col min="6" max="6" width="8.375" style="47" customWidth="1"/>
    <col min="7" max="7" width="7.75" style="47" customWidth="1"/>
    <col min="8" max="8" width="9.125" style="47" customWidth="1"/>
    <col min="9" max="9" width="16.625" style="85" customWidth="1"/>
    <col min="10" max="10" width="19.75" style="47" customWidth="1"/>
    <col min="11" max="11" width="20" style="47" customWidth="1"/>
    <col min="12" max="16384" width="9" style="47"/>
  </cols>
  <sheetData>
    <row r="1" spans="1:11" ht="47.25" x14ac:dyDescent="0.2">
      <c r="A1" s="44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2252</v>
      </c>
      <c r="G1" s="45" t="s">
        <v>2253</v>
      </c>
      <c r="H1" s="45" t="s">
        <v>2254</v>
      </c>
      <c r="I1" s="83" t="s">
        <v>2336</v>
      </c>
      <c r="J1" s="46" t="s">
        <v>2255</v>
      </c>
      <c r="K1" s="46" t="s">
        <v>2256</v>
      </c>
    </row>
    <row r="2" spans="1:11" ht="20.25" customHeight="1" x14ac:dyDescent="0.25">
      <c r="A2" s="48">
        <v>1</v>
      </c>
      <c r="B2" s="33" t="s">
        <v>5</v>
      </c>
      <c r="C2" s="33" t="s">
        <v>2257</v>
      </c>
      <c r="D2" s="33" t="s">
        <v>2215</v>
      </c>
      <c r="E2" s="33" t="s">
        <v>246</v>
      </c>
      <c r="F2" s="33">
        <v>20</v>
      </c>
      <c r="G2" s="33">
        <v>110</v>
      </c>
      <c r="H2" s="33">
        <v>130</v>
      </c>
      <c r="I2" s="84">
        <v>85000000</v>
      </c>
      <c r="J2" s="82"/>
    </row>
    <row r="3" spans="1:11" ht="15.75" x14ac:dyDescent="0.25">
      <c r="A3" s="35">
        <v>2</v>
      </c>
      <c r="B3" s="33" t="s">
        <v>5</v>
      </c>
      <c r="C3" s="33" t="s">
        <v>2257</v>
      </c>
      <c r="D3" s="33" t="s">
        <v>2216</v>
      </c>
      <c r="E3" s="33" t="s">
        <v>248</v>
      </c>
      <c r="F3" s="33">
        <v>10</v>
      </c>
      <c r="G3" s="33">
        <v>30</v>
      </c>
      <c r="H3" s="33">
        <v>40</v>
      </c>
      <c r="I3" s="84">
        <v>50000000</v>
      </c>
    </row>
    <row r="4" spans="1:11" ht="15.75" x14ac:dyDescent="0.25">
      <c r="A4" s="48">
        <v>3</v>
      </c>
      <c r="B4" s="33" t="s">
        <v>5</v>
      </c>
      <c r="C4" s="33" t="s">
        <v>2257</v>
      </c>
      <c r="D4" s="33" t="s">
        <v>2217</v>
      </c>
      <c r="E4" s="33">
        <v>512020670050061</v>
      </c>
      <c r="F4" s="33">
        <v>23</v>
      </c>
      <c r="G4" s="33">
        <v>8</v>
      </c>
      <c r="H4" s="33">
        <v>31</v>
      </c>
      <c r="I4" s="84">
        <v>50000000</v>
      </c>
    </row>
    <row r="5" spans="1:11" ht="16.5" customHeight="1" x14ac:dyDescent="0.25">
      <c r="A5" s="35">
        <v>4</v>
      </c>
      <c r="B5" s="33" t="s">
        <v>5</v>
      </c>
      <c r="C5" s="33" t="s">
        <v>2257</v>
      </c>
      <c r="D5" s="33" t="s">
        <v>252</v>
      </c>
      <c r="E5" s="33">
        <v>512020670050001</v>
      </c>
      <c r="F5" s="33">
        <v>70</v>
      </c>
      <c r="G5" s="33">
        <v>180</v>
      </c>
      <c r="H5" s="33">
        <v>250</v>
      </c>
      <c r="I5" s="84">
        <v>84000000</v>
      </c>
    </row>
    <row r="6" spans="1:11" ht="15.75" x14ac:dyDescent="0.25">
      <c r="A6" s="48">
        <v>5</v>
      </c>
      <c r="B6" s="33" t="s">
        <v>5</v>
      </c>
      <c r="C6" s="33" t="s">
        <v>2257</v>
      </c>
      <c r="D6" s="33" t="s">
        <v>253</v>
      </c>
      <c r="E6" s="33">
        <v>512020670040001</v>
      </c>
      <c r="F6" s="33">
        <v>29</v>
      </c>
      <c r="G6" s="33">
        <v>76</v>
      </c>
      <c r="H6" s="33">
        <v>105</v>
      </c>
      <c r="I6" s="84">
        <v>71000000</v>
      </c>
    </row>
    <row r="7" spans="1:11" ht="17.25" customHeight="1" x14ac:dyDescent="0.25">
      <c r="A7" s="48">
        <v>6</v>
      </c>
      <c r="B7" s="33" t="s">
        <v>5</v>
      </c>
      <c r="C7" s="33" t="s">
        <v>2257</v>
      </c>
      <c r="D7" s="33" t="s">
        <v>254</v>
      </c>
      <c r="E7" s="33">
        <v>512020670060001</v>
      </c>
      <c r="F7" s="33">
        <v>27</v>
      </c>
      <c r="G7" s="33">
        <v>169</v>
      </c>
      <c r="H7" s="33">
        <v>196</v>
      </c>
      <c r="I7" s="84">
        <v>85000000</v>
      </c>
    </row>
    <row r="8" spans="1:11" ht="15" customHeight="1" x14ac:dyDescent="0.25">
      <c r="A8" s="48">
        <v>7</v>
      </c>
      <c r="B8" s="33" t="s">
        <v>5</v>
      </c>
      <c r="C8" s="33" t="s">
        <v>2257</v>
      </c>
      <c r="D8" s="33" t="s">
        <v>258</v>
      </c>
      <c r="E8" s="33">
        <v>512020670170001</v>
      </c>
      <c r="F8" s="33">
        <v>58</v>
      </c>
      <c r="G8" s="33">
        <v>136</v>
      </c>
      <c r="H8" s="33">
        <v>194</v>
      </c>
      <c r="I8" s="84">
        <v>85000000</v>
      </c>
    </row>
    <row r="9" spans="1:11" ht="15.75" x14ac:dyDescent="0.25">
      <c r="A9" s="35">
        <v>8</v>
      </c>
      <c r="B9" s="33" t="s">
        <v>5</v>
      </c>
      <c r="C9" s="33" t="s">
        <v>2257</v>
      </c>
      <c r="D9" s="33" t="s">
        <v>2218</v>
      </c>
      <c r="E9" s="33">
        <v>512020670050031</v>
      </c>
      <c r="F9" s="33">
        <v>10</v>
      </c>
      <c r="G9" s="33">
        <v>30</v>
      </c>
      <c r="H9" s="33">
        <v>40</v>
      </c>
      <c r="I9" s="84">
        <v>50000000</v>
      </c>
    </row>
    <row r="10" spans="1:11" ht="15.75" x14ac:dyDescent="0.25">
      <c r="A10" s="48">
        <v>9</v>
      </c>
      <c r="B10" s="33" t="s">
        <v>5</v>
      </c>
      <c r="C10" s="33" t="s">
        <v>2257</v>
      </c>
      <c r="D10" s="33" t="s">
        <v>2219</v>
      </c>
      <c r="E10" s="33">
        <v>512020670050072</v>
      </c>
      <c r="F10" s="33">
        <v>12</v>
      </c>
      <c r="G10" s="33">
        <v>43</v>
      </c>
      <c r="H10" s="33">
        <v>55</v>
      </c>
      <c r="I10" s="84">
        <v>70000000</v>
      </c>
    </row>
    <row r="11" spans="1:11" ht="15.75" x14ac:dyDescent="0.25">
      <c r="A11" s="48">
        <v>10</v>
      </c>
      <c r="B11" s="33" t="s">
        <v>5</v>
      </c>
      <c r="C11" s="33" t="s">
        <v>2257</v>
      </c>
      <c r="D11" s="33" t="s">
        <v>2220</v>
      </c>
      <c r="E11" s="33">
        <v>512020670050081</v>
      </c>
      <c r="F11" s="33">
        <v>8</v>
      </c>
      <c r="G11" s="33">
        <v>56</v>
      </c>
      <c r="H11" s="33">
        <v>64</v>
      </c>
      <c r="I11" s="84">
        <v>74000000</v>
      </c>
    </row>
    <row r="12" spans="1:11" ht="15.75" x14ac:dyDescent="0.25">
      <c r="A12" s="48">
        <v>11</v>
      </c>
      <c r="B12" s="33" t="s">
        <v>5</v>
      </c>
      <c r="C12" s="33" t="s">
        <v>2257</v>
      </c>
      <c r="D12" s="33" t="s">
        <v>2221</v>
      </c>
      <c r="E12" s="33">
        <v>512020670050011</v>
      </c>
      <c r="F12" s="33">
        <v>14</v>
      </c>
      <c r="G12" s="33">
        <v>48</v>
      </c>
      <c r="H12" s="33">
        <v>62</v>
      </c>
      <c r="I12" s="84">
        <v>98000000</v>
      </c>
    </row>
    <row r="13" spans="1:11" ht="17.25" customHeight="1" x14ac:dyDescent="0.25">
      <c r="A13" s="35">
        <v>12</v>
      </c>
      <c r="B13" s="33" t="s">
        <v>5</v>
      </c>
      <c r="C13" s="33" t="s">
        <v>2257</v>
      </c>
      <c r="D13" s="33" t="s">
        <v>2222</v>
      </c>
      <c r="E13" s="33">
        <v>512020670090011</v>
      </c>
      <c r="F13" s="33">
        <v>33</v>
      </c>
      <c r="G13" s="33">
        <v>48</v>
      </c>
      <c r="H13" s="33">
        <v>81</v>
      </c>
      <c r="I13" s="84">
        <v>67000000</v>
      </c>
    </row>
    <row r="14" spans="1:11" ht="15.75" x14ac:dyDescent="0.25">
      <c r="A14" s="35">
        <v>13</v>
      </c>
      <c r="B14" s="33" t="s">
        <v>5</v>
      </c>
      <c r="C14" s="33" t="s">
        <v>2257</v>
      </c>
      <c r="D14" s="33" t="s">
        <v>2223</v>
      </c>
      <c r="E14" s="33">
        <v>512020670050121</v>
      </c>
      <c r="F14" s="33">
        <v>31</v>
      </c>
      <c r="G14" s="33">
        <v>73</v>
      </c>
      <c r="H14" s="33">
        <v>104</v>
      </c>
      <c r="I14" s="84">
        <v>95000000</v>
      </c>
    </row>
    <row r="15" spans="1:11" ht="21.75" customHeight="1" x14ac:dyDescent="0.25">
      <c r="A15" s="35">
        <v>14</v>
      </c>
      <c r="B15" s="33" t="s">
        <v>5</v>
      </c>
      <c r="C15" s="33" t="s">
        <v>2257</v>
      </c>
      <c r="D15" s="33" t="s">
        <v>266</v>
      </c>
      <c r="E15" s="33">
        <v>512020670600001</v>
      </c>
      <c r="F15" s="33">
        <v>110</v>
      </c>
      <c r="G15" s="33">
        <v>270</v>
      </c>
      <c r="H15" s="33">
        <v>380</v>
      </c>
      <c r="I15" s="84">
        <v>100000000</v>
      </c>
    </row>
    <row r="16" spans="1:11" ht="15.75" x14ac:dyDescent="0.25">
      <c r="A16" s="35">
        <v>15</v>
      </c>
      <c r="B16" s="33" t="s">
        <v>5</v>
      </c>
      <c r="C16" s="33" t="s">
        <v>2257</v>
      </c>
      <c r="D16" s="33" t="s">
        <v>2224</v>
      </c>
      <c r="E16" s="33">
        <v>5120067010</v>
      </c>
      <c r="F16" s="33">
        <v>5</v>
      </c>
      <c r="G16" s="33">
        <v>15</v>
      </c>
      <c r="H16" s="33">
        <v>20</v>
      </c>
      <c r="I16" s="84">
        <v>45000000</v>
      </c>
    </row>
    <row r="17" spans="1:9" ht="20.25" customHeight="1" x14ac:dyDescent="0.25">
      <c r="A17" s="35">
        <v>16</v>
      </c>
      <c r="B17" s="33" t="s">
        <v>5</v>
      </c>
      <c r="C17" s="33" t="s">
        <v>2257</v>
      </c>
      <c r="D17" s="33" t="s">
        <v>2225</v>
      </c>
      <c r="E17" s="33">
        <v>751220670310191</v>
      </c>
      <c r="F17" s="33">
        <v>6</v>
      </c>
      <c r="G17" s="33">
        <v>27</v>
      </c>
      <c r="H17" s="33">
        <v>50</v>
      </c>
      <c r="I17" s="84">
        <v>70000000</v>
      </c>
    </row>
    <row r="18" spans="1:9" ht="15.75" x14ac:dyDescent="0.25">
      <c r="A18" s="48">
        <v>17</v>
      </c>
      <c r="B18" s="33" t="s">
        <v>5</v>
      </c>
      <c r="C18" s="33" t="s">
        <v>2257</v>
      </c>
      <c r="D18" s="33" t="s">
        <v>2226</v>
      </c>
      <c r="E18" s="33">
        <v>751220670310181</v>
      </c>
      <c r="F18" s="33">
        <v>8</v>
      </c>
      <c r="G18" s="33">
        <v>33</v>
      </c>
      <c r="H18" s="33">
        <v>59</v>
      </c>
      <c r="I18" s="84">
        <v>68000000</v>
      </c>
    </row>
    <row r="19" spans="1:9" ht="16.5" customHeight="1" x14ac:dyDescent="0.25">
      <c r="A19" s="48">
        <v>18</v>
      </c>
      <c r="B19" s="33" t="s">
        <v>5</v>
      </c>
      <c r="C19" s="33" t="s">
        <v>2257</v>
      </c>
      <c r="D19" s="33" t="s">
        <v>2227</v>
      </c>
      <c r="E19" s="33">
        <v>5132100015</v>
      </c>
      <c r="F19" s="33" t="s">
        <v>2258</v>
      </c>
      <c r="G19" s="33"/>
      <c r="H19" s="33">
        <v>60</v>
      </c>
      <c r="I19" s="84">
        <v>68000000</v>
      </c>
    </row>
    <row r="20" spans="1:9" ht="13.5" customHeight="1" x14ac:dyDescent="0.25">
      <c r="A20" s="35">
        <v>19</v>
      </c>
      <c r="B20" s="33" t="s">
        <v>5</v>
      </c>
      <c r="C20" s="33" t="s">
        <v>2257</v>
      </c>
      <c r="D20" s="33" t="s">
        <v>277</v>
      </c>
      <c r="E20" s="33" t="s">
        <v>278</v>
      </c>
      <c r="F20" s="33">
        <v>34</v>
      </c>
      <c r="G20" s="33">
        <v>116</v>
      </c>
      <c r="H20" s="33">
        <v>150</v>
      </c>
      <c r="I20" s="84">
        <v>88000000</v>
      </c>
    </row>
    <row r="21" spans="1:9" ht="15.75" x14ac:dyDescent="0.25">
      <c r="A21" s="35">
        <v>20</v>
      </c>
      <c r="B21" s="33" t="s">
        <v>5</v>
      </c>
      <c r="C21" s="33" t="s">
        <v>2257</v>
      </c>
      <c r="D21" s="33" t="s">
        <v>279</v>
      </c>
      <c r="E21" s="33">
        <v>751220670230001</v>
      </c>
      <c r="F21" s="33">
        <v>19</v>
      </c>
      <c r="G21" s="33">
        <v>77</v>
      </c>
      <c r="H21" s="33">
        <v>96</v>
      </c>
      <c r="I21" s="84">
        <v>58000000</v>
      </c>
    </row>
    <row r="22" spans="1:9" ht="15.75" x14ac:dyDescent="0.25">
      <c r="A22" s="48">
        <v>21</v>
      </c>
      <c r="B22" s="33" t="s">
        <v>5</v>
      </c>
      <c r="C22" s="33" t="s">
        <v>2257</v>
      </c>
      <c r="D22" s="33" t="s">
        <v>280</v>
      </c>
      <c r="E22" s="33" t="s">
        <v>281</v>
      </c>
      <c r="F22" s="33">
        <v>19</v>
      </c>
      <c r="G22" s="33">
        <v>77</v>
      </c>
      <c r="H22" s="33">
        <v>96</v>
      </c>
      <c r="I22" s="84">
        <v>58000000</v>
      </c>
    </row>
    <row r="23" spans="1:9" ht="14.25" customHeight="1" x14ac:dyDescent="0.25">
      <c r="A23" s="48">
        <v>22</v>
      </c>
      <c r="B23" s="33" t="s">
        <v>5</v>
      </c>
      <c r="C23" s="33" t="s">
        <v>2257</v>
      </c>
      <c r="D23" s="33" t="s">
        <v>2228</v>
      </c>
      <c r="E23" s="33" t="s">
        <v>283</v>
      </c>
      <c r="F23" s="33">
        <v>20</v>
      </c>
      <c r="G23" s="33">
        <v>50</v>
      </c>
      <c r="H23" s="33">
        <v>70</v>
      </c>
      <c r="I23" s="84">
        <v>55000000</v>
      </c>
    </row>
    <row r="24" spans="1:9" ht="15.75" x14ac:dyDescent="0.25">
      <c r="A24" s="48">
        <v>23</v>
      </c>
      <c r="B24" s="33" t="s">
        <v>5</v>
      </c>
      <c r="C24" s="33" t="s">
        <v>2257</v>
      </c>
      <c r="D24" s="33" t="s">
        <v>2229</v>
      </c>
      <c r="E24" s="33">
        <v>512020670060141</v>
      </c>
      <c r="F24" s="33">
        <v>6</v>
      </c>
      <c r="G24" s="33">
        <v>40</v>
      </c>
      <c r="H24" s="33">
        <v>50</v>
      </c>
      <c r="I24" s="84">
        <v>62000000</v>
      </c>
    </row>
    <row r="25" spans="1:9" ht="15.75" x14ac:dyDescent="0.25">
      <c r="A25" s="48">
        <v>24</v>
      </c>
      <c r="B25" s="33" t="s">
        <v>5</v>
      </c>
      <c r="C25" s="33" t="s">
        <v>2257</v>
      </c>
      <c r="D25" s="33" t="s">
        <v>286</v>
      </c>
      <c r="E25" s="33">
        <v>751220670360001</v>
      </c>
      <c r="F25" s="33">
        <v>21</v>
      </c>
      <c r="G25" s="33">
        <v>99</v>
      </c>
      <c r="H25" s="33">
        <v>120</v>
      </c>
      <c r="I25" s="84">
        <v>82000000</v>
      </c>
    </row>
    <row r="26" spans="1:9" ht="17.25" customHeight="1" x14ac:dyDescent="0.25">
      <c r="A26" s="48">
        <v>25</v>
      </c>
      <c r="B26" s="33" t="s">
        <v>5</v>
      </c>
      <c r="C26" s="33" t="s">
        <v>2257</v>
      </c>
      <c r="D26" s="33" t="s">
        <v>2230</v>
      </c>
      <c r="E26" s="33" t="s">
        <v>288</v>
      </c>
      <c r="F26" s="33">
        <v>18</v>
      </c>
      <c r="G26" s="33">
        <v>42</v>
      </c>
      <c r="H26" s="33">
        <v>60</v>
      </c>
      <c r="I26" s="84">
        <v>55000000</v>
      </c>
    </row>
    <row r="27" spans="1:9" ht="20.25" customHeight="1" x14ac:dyDescent="0.25">
      <c r="A27" s="48">
        <v>26</v>
      </c>
      <c r="B27" s="33" t="s">
        <v>5</v>
      </c>
      <c r="C27" s="33" t="s">
        <v>2257</v>
      </c>
      <c r="D27" s="33" t="s">
        <v>289</v>
      </c>
      <c r="E27" s="33">
        <v>751220670300001</v>
      </c>
      <c r="F27" s="33">
        <v>22</v>
      </c>
      <c r="G27" s="33">
        <v>96</v>
      </c>
      <c r="H27" s="33">
        <v>118</v>
      </c>
      <c r="I27" s="84">
        <v>65000000</v>
      </c>
    </row>
    <row r="28" spans="1:9" ht="21" customHeight="1" x14ac:dyDescent="0.25">
      <c r="A28" s="48">
        <v>27</v>
      </c>
      <c r="B28" s="33" t="s">
        <v>5</v>
      </c>
      <c r="C28" s="33" t="s">
        <v>2257</v>
      </c>
      <c r="D28" s="33" t="s">
        <v>290</v>
      </c>
      <c r="E28" s="33">
        <v>751220670310001</v>
      </c>
      <c r="F28" s="33">
        <v>45</v>
      </c>
      <c r="G28" s="33">
        <v>145</v>
      </c>
      <c r="H28" s="33">
        <v>190</v>
      </c>
      <c r="I28" s="84">
        <v>80000000</v>
      </c>
    </row>
    <row r="29" spans="1:9" ht="15.75" customHeight="1" x14ac:dyDescent="0.25">
      <c r="A29" s="48">
        <v>28</v>
      </c>
      <c r="B29" s="33" t="s">
        <v>5</v>
      </c>
      <c r="C29" s="33" t="s">
        <v>2257</v>
      </c>
      <c r="D29" s="33" t="s">
        <v>2231</v>
      </c>
      <c r="E29" s="33" t="s">
        <v>295</v>
      </c>
      <c r="F29" s="33">
        <v>36</v>
      </c>
      <c r="G29" s="33">
        <v>100</v>
      </c>
      <c r="H29" s="33">
        <v>136</v>
      </c>
      <c r="I29" s="84">
        <v>58000000</v>
      </c>
    </row>
    <row r="30" spans="1:9" ht="15.75" x14ac:dyDescent="0.25">
      <c r="A30" s="48">
        <v>29</v>
      </c>
      <c r="B30" s="33" t="s">
        <v>5</v>
      </c>
      <c r="C30" s="33" t="s">
        <v>2257</v>
      </c>
      <c r="D30" s="33" t="s">
        <v>2232</v>
      </c>
      <c r="E30" s="33">
        <v>751220670310201</v>
      </c>
      <c r="F30" s="33">
        <v>23</v>
      </c>
      <c r="G30" s="33">
        <v>75</v>
      </c>
      <c r="H30" s="33">
        <v>98</v>
      </c>
      <c r="I30" s="84">
        <v>50000000</v>
      </c>
    </row>
    <row r="31" spans="1:9" ht="15.75" x14ac:dyDescent="0.25">
      <c r="A31" s="48">
        <v>30</v>
      </c>
      <c r="B31" s="33" t="s">
        <v>5</v>
      </c>
      <c r="C31" s="33" t="s">
        <v>2257</v>
      </c>
      <c r="D31" s="33" t="s">
        <v>297</v>
      </c>
      <c r="E31" s="33">
        <v>512020670470001</v>
      </c>
      <c r="F31" s="33">
        <v>27</v>
      </c>
      <c r="G31" s="33">
        <v>73</v>
      </c>
      <c r="H31" s="33">
        <v>100</v>
      </c>
      <c r="I31" s="84">
        <v>94000000</v>
      </c>
    </row>
    <row r="32" spans="1:9" ht="15.75" x14ac:dyDescent="0.25">
      <c r="A32" s="35">
        <v>31</v>
      </c>
      <c r="B32" s="33" t="s">
        <v>5</v>
      </c>
      <c r="C32" s="33" t="s">
        <v>2257</v>
      </c>
      <c r="D32" s="33" t="s">
        <v>298</v>
      </c>
      <c r="E32" s="33">
        <v>751120670370001</v>
      </c>
      <c r="F32" s="33">
        <v>270</v>
      </c>
      <c r="G32" s="33">
        <v>660</v>
      </c>
      <c r="H32" s="33">
        <v>930</v>
      </c>
      <c r="I32" s="84">
        <v>120000000</v>
      </c>
    </row>
    <row r="33" spans="1:9" ht="15.75" x14ac:dyDescent="0.25">
      <c r="A33" s="48">
        <v>32</v>
      </c>
      <c r="B33" s="33" t="s">
        <v>5</v>
      </c>
      <c r="C33" s="33" t="s">
        <v>2257</v>
      </c>
      <c r="D33" s="33" t="s">
        <v>2233</v>
      </c>
      <c r="E33" s="33">
        <v>751220670330001</v>
      </c>
      <c r="F33" s="33">
        <v>30</v>
      </c>
      <c r="G33" s="33">
        <v>160</v>
      </c>
      <c r="H33" s="33">
        <v>190</v>
      </c>
      <c r="I33" s="84">
        <v>82000000</v>
      </c>
    </row>
    <row r="34" spans="1:9" ht="15.75" x14ac:dyDescent="0.25">
      <c r="A34" s="48">
        <v>33</v>
      </c>
      <c r="B34" s="33" t="s">
        <v>5</v>
      </c>
      <c r="C34" s="33" t="s">
        <v>2257</v>
      </c>
      <c r="D34" s="33" t="s">
        <v>2234</v>
      </c>
      <c r="E34" s="33">
        <v>751220670340001</v>
      </c>
      <c r="F34" s="33">
        <v>60</v>
      </c>
      <c r="G34" s="33">
        <v>210</v>
      </c>
      <c r="H34" s="33">
        <v>270</v>
      </c>
      <c r="I34" s="84">
        <v>92000000</v>
      </c>
    </row>
    <row r="35" spans="1:9" ht="15.75" x14ac:dyDescent="0.25">
      <c r="A35" s="48">
        <v>34</v>
      </c>
      <c r="B35" s="33" t="s">
        <v>5</v>
      </c>
      <c r="C35" s="33" t="s">
        <v>2257</v>
      </c>
      <c r="D35" s="33" t="s">
        <v>2235</v>
      </c>
      <c r="E35" s="33">
        <v>512020670060031</v>
      </c>
      <c r="F35" s="33">
        <v>10</v>
      </c>
      <c r="G35" s="33">
        <v>30</v>
      </c>
      <c r="H35" s="33">
        <v>40</v>
      </c>
      <c r="I35" s="84">
        <v>95000000</v>
      </c>
    </row>
    <row r="36" spans="1:9" ht="15.75" x14ac:dyDescent="0.25">
      <c r="A36" s="48">
        <v>35</v>
      </c>
      <c r="B36" s="33" t="s">
        <v>5</v>
      </c>
      <c r="C36" s="33" t="s">
        <v>2257</v>
      </c>
      <c r="D36" s="33" t="s">
        <v>304</v>
      </c>
      <c r="E36" s="33" t="s">
        <v>305</v>
      </c>
      <c r="F36" s="33">
        <v>24</v>
      </c>
      <c r="G36" s="33">
        <v>66</v>
      </c>
      <c r="H36" s="33">
        <v>90</v>
      </c>
      <c r="I36" s="84">
        <v>77000000</v>
      </c>
    </row>
    <row r="37" spans="1:9" ht="15.75" x14ac:dyDescent="0.25">
      <c r="A37" s="48">
        <v>36</v>
      </c>
      <c r="B37" s="35" t="s">
        <v>5</v>
      </c>
      <c r="C37" s="35" t="s">
        <v>2257</v>
      </c>
      <c r="D37" s="33" t="s">
        <v>2236</v>
      </c>
      <c r="E37" s="34">
        <v>5120100013</v>
      </c>
      <c r="F37" s="34">
        <f>-F38</f>
        <v>0</v>
      </c>
      <c r="G37" s="34"/>
      <c r="H37" s="34">
        <v>30</v>
      </c>
      <c r="I37" s="84">
        <v>75000000</v>
      </c>
    </row>
    <row r="38" spans="1:9" ht="15.75" x14ac:dyDescent="0.25">
      <c r="A38" s="48">
        <v>37</v>
      </c>
      <c r="B38" s="35" t="s">
        <v>5</v>
      </c>
      <c r="C38" s="35" t="s">
        <v>2257</v>
      </c>
      <c r="D38" s="33" t="s">
        <v>2237</v>
      </c>
      <c r="E38" s="34"/>
      <c r="F38" s="34"/>
      <c r="G38" s="34"/>
      <c r="H38" s="34"/>
      <c r="I38" s="84">
        <v>48000000</v>
      </c>
    </row>
    <row r="39" spans="1:9" ht="17.25" customHeight="1" x14ac:dyDescent="0.25">
      <c r="A39" s="48">
        <v>38</v>
      </c>
      <c r="B39" s="35" t="s">
        <v>5</v>
      </c>
      <c r="C39" s="35" t="s">
        <v>2257</v>
      </c>
      <c r="D39" s="33" t="s">
        <v>2238</v>
      </c>
      <c r="E39" s="34">
        <v>751420680010011</v>
      </c>
      <c r="F39" s="34">
        <v>11</v>
      </c>
      <c r="G39" s="34">
        <v>25</v>
      </c>
      <c r="H39" s="34">
        <v>36</v>
      </c>
      <c r="I39" s="84">
        <v>45000000</v>
      </c>
    </row>
    <row r="40" spans="1:9" ht="15.75" x14ac:dyDescent="0.25">
      <c r="A40" s="48">
        <v>39</v>
      </c>
      <c r="B40" s="35" t="s">
        <v>5</v>
      </c>
      <c r="C40" s="35" t="s">
        <v>2257</v>
      </c>
      <c r="D40" s="33" t="s">
        <v>2239</v>
      </c>
      <c r="E40" s="34">
        <v>751220670000011</v>
      </c>
      <c r="F40" s="34">
        <v>13</v>
      </c>
      <c r="G40" s="34">
        <v>27</v>
      </c>
      <c r="H40" s="34">
        <v>40</v>
      </c>
      <c r="I40" s="84">
        <v>55000000</v>
      </c>
    </row>
    <row r="41" spans="1:9" ht="15.75" x14ac:dyDescent="0.25">
      <c r="A41" s="48">
        <v>40</v>
      </c>
      <c r="B41" s="35" t="s">
        <v>5</v>
      </c>
      <c r="C41" s="35" t="s">
        <v>2257</v>
      </c>
      <c r="D41" s="33" t="s">
        <v>2240</v>
      </c>
      <c r="E41" s="34"/>
      <c r="F41" s="34"/>
      <c r="G41" s="34"/>
      <c r="H41" s="34"/>
      <c r="I41" s="84">
        <v>78000000</v>
      </c>
    </row>
    <row r="42" spans="1:9" ht="15.75" x14ac:dyDescent="0.25">
      <c r="A42" s="48">
        <v>41</v>
      </c>
      <c r="B42" s="33" t="s">
        <v>5</v>
      </c>
      <c r="C42" s="33" t="s">
        <v>2257</v>
      </c>
      <c r="D42" s="33" t="s">
        <v>2241</v>
      </c>
      <c r="E42" s="33">
        <v>513220670450002</v>
      </c>
      <c r="F42" s="33">
        <v>28</v>
      </c>
      <c r="G42" s="33">
        <v>102</v>
      </c>
      <c r="H42" s="33">
        <v>130</v>
      </c>
      <c r="I42" s="84">
        <v>98000000</v>
      </c>
    </row>
    <row r="43" spans="1:9" ht="17.25" customHeight="1" x14ac:dyDescent="0.25">
      <c r="A43" s="48">
        <v>42</v>
      </c>
      <c r="B43" s="35" t="s">
        <v>2259</v>
      </c>
      <c r="C43" s="35" t="s">
        <v>1979</v>
      </c>
      <c r="D43" s="33" t="s">
        <v>2243</v>
      </c>
      <c r="E43" s="34">
        <v>7512206800000220</v>
      </c>
      <c r="F43" s="33">
        <v>17</v>
      </c>
      <c r="G43" s="33">
        <v>33</v>
      </c>
      <c r="H43" s="33">
        <v>50</v>
      </c>
      <c r="I43" s="84">
        <v>42000000</v>
      </c>
    </row>
    <row r="44" spans="1:9" ht="23.25" customHeight="1" x14ac:dyDescent="0.25">
      <c r="A44" s="48">
        <v>43</v>
      </c>
      <c r="B44" s="33" t="s">
        <v>2259</v>
      </c>
      <c r="C44" s="33" t="s">
        <v>1979</v>
      </c>
      <c r="D44" s="33" t="s">
        <v>2244</v>
      </c>
      <c r="E44" s="33">
        <v>751420680010011</v>
      </c>
      <c r="F44" s="33">
        <v>11</v>
      </c>
      <c r="G44" s="33">
        <v>25</v>
      </c>
      <c r="H44" s="33">
        <v>36</v>
      </c>
      <c r="I44" s="84">
        <v>45000000</v>
      </c>
    </row>
    <row r="45" spans="1:9" ht="15.75" x14ac:dyDescent="0.25">
      <c r="A45" s="48">
        <v>44</v>
      </c>
      <c r="B45" s="33" t="s">
        <v>2259</v>
      </c>
      <c r="C45" s="33" t="s">
        <v>1979</v>
      </c>
      <c r="D45" s="33" t="s">
        <v>1989</v>
      </c>
      <c r="E45" s="33">
        <v>751220680070001</v>
      </c>
      <c r="F45" s="33">
        <v>36</v>
      </c>
      <c r="G45" s="33">
        <v>144</v>
      </c>
      <c r="H45" s="33">
        <v>180</v>
      </c>
      <c r="I45" s="84">
        <v>70000000</v>
      </c>
    </row>
    <row r="46" spans="1:9" ht="18" customHeight="1" x14ac:dyDescent="0.25">
      <c r="A46" s="48">
        <v>45</v>
      </c>
      <c r="B46" s="33" t="s">
        <v>2259</v>
      </c>
      <c r="C46" s="33" t="s">
        <v>1979</v>
      </c>
      <c r="D46" s="33" t="s">
        <v>2245</v>
      </c>
      <c r="E46" s="33">
        <v>214140680010001</v>
      </c>
      <c r="F46" s="33">
        <v>69</v>
      </c>
      <c r="G46" s="33">
        <v>131</v>
      </c>
      <c r="H46" s="33">
        <v>200</v>
      </c>
      <c r="I46" s="84">
        <v>72000000</v>
      </c>
    </row>
    <row r="47" spans="1:9" ht="15.75" x14ac:dyDescent="0.25">
      <c r="A47" s="35">
        <v>46</v>
      </c>
      <c r="B47" s="33" t="s">
        <v>2259</v>
      </c>
      <c r="C47" s="33" t="s">
        <v>1979</v>
      </c>
      <c r="D47" s="33" t="s">
        <v>2246</v>
      </c>
      <c r="E47" s="33">
        <v>141240680010001</v>
      </c>
      <c r="F47" s="33">
        <v>30</v>
      </c>
      <c r="G47" s="33">
        <v>60</v>
      </c>
      <c r="H47" s="33">
        <v>90</v>
      </c>
      <c r="I47" s="84">
        <v>60000000</v>
      </c>
    </row>
    <row r="48" spans="1:9" ht="17.25" customHeight="1" x14ac:dyDescent="0.25">
      <c r="A48" s="35">
        <v>47</v>
      </c>
      <c r="B48" s="33" t="s">
        <v>2259</v>
      </c>
      <c r="C48" s="33" t="s">
        <v>1979</v>
      </c>
      <c r="D48" s="33" t="s">
        <v>2004</v>
      </c>
      <c r="E48" s="33">
        <v>132140680010051</v>
      </c>
      <c r="F48" s="33">
        <v>35</v>
      </c>
      <c r="G48" s="33">
        <v>15</v>
      </c>
      <c r="H48" s="33">
        <v>50</v>
      </c>
      <c r="I48" s="84">
        <v>50000000</v>
      </c>
    </row>
    <row r="49" spans="1:9" ht="15.75" x14ac:dyDescent="0.25">
      <c r="A49" s="35">
        <v>48</v>
      </c>
      <c r="B49" s="33" t="s">
        <v>2259</v>
      </c>
      <c r="C49" s="33" t="s">
        <v>1979</v>
      </c>
      <c r="D49" s="33" t="s">
        <v>2247</v>
      </c>
      <c r="E49" s="33">
        <v>512020670000011</v>
      </c>
      <c r="F49" s="33">
        <v>28</v>
      </c>
      <c r="G49" s="33">
        <v>62</v>
      </c>
      <c r="H49" s="33">
        <v>90</v>
      </c>
      <c r="I49" s="84">
        <v>80000000</v>
      </c>
    </row>
    <row r="50" spans="1:9" ht="18" customHeight="1" x14ac:dyDescent="0.25">
      <c r="A50" s="35">
        <v>49</v>
      </c>
      <c r="B50" s="33" t="s">
        <v>2259</v>
      </c>
      <c r="C50" s="33" t="s">
        <v>1979</v>
      </c>
      <c r="D50" s="33" t="s">
        <v>2248</v>
      </c>
      <c r="E50" s="33" t="s">
        <v>2011</v>
      </c>
      <c r="F50" s="33">
        <v>14</v>
      </c>
      <c r="G50" s="33">
        <v>60</v>
      </c>
      <c r="H50" s="33">
        <v>74</v>
      </c>
      <c r="I50" s="84">
        <v>35000000</v>
      </c>
    </row>
    <row r="51" spans="1:9" ht="15.75" x14ac:dyDescent="0.25">
      <c r="A51" s="48">
        <v>50</v>
      </c>
      <c r="B51" s="33" t="s">
        <v>2259</v>
      </c>
      <c r="C51" s="33" t="s">
        <v>1979</v>
      </c>
      <c r="D51" s="33" t="s">
        <v>2249</v>
      </c>
      <c r="E51" s="33" t="s">
        <v>2013</v>
      </c>
      <c r="F51" s="33">
        <v>11</v>
      </c>
      <c r="G51" s="33">
        <v>39</v>
      </c>
      <c r="H51" s="33">
        <v>50</v>
      </c>
      <c r="I51" s="84">
        <v>35000000</v>
      </c>
    </row>
    <row r="52" spans="1:9" ht="21" customHeight="1" x14ac:dyDescent="0.25">
      <c r="A52" s="35">
        <v>51</v>
      </c>
      <c r="B52" s="33" t="s">
        <v>2259</v>
      </c>
      <c r="C52" s="33" t="s">
        <v>1979</v>
      </c>
      <c r="D52" s="33" t="s">
        <v>2250</v>
      </c>
      <c r="E52" s="33">
        <v>751220680060001</v>
      </c>
      <c r="F52" s="33">
        <v>60</v>
      </c>
      <c r="G52" s="33">
        <v>270</v>
      </c>
      <c r="H52" s="33">
        <v>330</v>
      </c>
      <c r="I52" s="84">
        <v>90000000</v>
      </c>
    </row>
    <row r="53" spans="1:9" ht="15.75" x14ac:dyDescent="0.25">
      <c r="A53" s="48">
        <v>52</v>
      </c>
      <c r="B53" s="33" t="s">
        <v>2259</v>
      </c>
      <c r="C53" s="33" t="s">
        <v>1979</v>
      </c>
      <c r="D53" s="33" t="s">
        <v>2251</v>
      </c>
      <c r="E53" s="33">
        <v>751220680040011</v>
      </c>
      <c r="F53" s="33">
        <v>25</v>
      </c>
      <c r="G53" s="33">
        <v>52</v>
      </c>
      <c r="H53" s="33">
        <v>77</v>
      </c>
      <c r="I53" s="84">
        <v>35000000</v>
      </c>
    </row>
    <row r="54" spans="1:9" ht="15" x14ac:dyDescent="0.25">
      <c r="A54" s="35">
        <v>53</v>
      </c>
    </row>
    <row r="55" spans="1:9" ht="15" x14ac:dyDescent="0.25">
      <c r="A55" s="48">
        <v>54</v>
      </c>
    </row>
    <row r="56" spans="1:9" ht="15" x14ac:dyDescent="0.25">
      <c r="A56" s="35">
        <v>55</v>
      </c>
    </row>
    <row r="57" spans="1:9" ht="15" x14ac:dyDescent="0.25">
      <c r="A57" s="35">
        <v>56</v>
      </c>
    </row>
    <row r="58" spans="1:9" ht="15" x14ac:dyDescent="0.25">
      <c r="A58" s="48">
        <v>57</v>
      </c>
    </row>
    <row r="59" spans="1:9" ht="15" x14ac:dyDescent="0.25">
      <c r="A59" s="48">
        <v>58</v>
      </c>
    </row>
    <row r="60" spans="1:9" ht="15" customHeight="1" x14ac:dyDescent="0.25">
      <c r="A60" s="35">
        <v>59</v>
      </c>
    </row>
    <row r="61" spans="1:9" ht="15" x14ac:dyDescent="0.25">
      <c r="A61" s="48">
        <v>60</v>
      </c>
    </row>
    <row r="62" spans="1:9" ht="15" x14ac:dyDescent="0.25">
      <c r="A62" s="35">
        <v>61</v>
      </c>
    </row>
    <row r="63" spans="1:9" ht="15" x14ac:dyDescent="0.25">
      <c r="A63" s="48">
        <v>62</v>
      </c>
    </row>
    <row r="64" spans="1:9" ht="15" x14ac:dyDescent="0.25">
      <c r="A64" s="35">
        <v>63</v>
      </c>
    </row>
    <row r="65" spans="1:1" ht="15" x14ac:dyDescent="0.25">
      <c r="A65" s="35">
        <v>64</v>
      </c>
    </row>
    <row r="66" spans="1:1" ht="15" x14ac:dyDescent="0.25">
      <c r="A66" s="35">
        <v>65</v>
      </c>
    </row>
    <row r="67" spans="1:1" ht="15" x14ac:dyDescent="0.25">
      <c r="A67" s="48">
        <v>66</v>
      </c>
    </row>
    <row r="68" spans="1:1" ht="15" x14ac:dyDescent="0.25">
      <c r="A68" s="48">
        <v>67</v>
      </c>
    </row>
    <row r="69" spans="1:1" ht="15" x14ac:dyDescent="0.25">
      <c r="A69" s="35">
        <v>68</v>
      </c>
    </row>
    <row r="70" spans="1:1" ht="15" x14ac:dyDescent="0.25">
      <c r="A70" s="35">
        <v>69</v>
      </c>
    </row>
    <row r="71" spans="1:1" ht="13.5" customHeight="1" x14ac:dyDescent="0.25">
      <c r="A71" s="48">
        <v>70</v>
      </c>
    </row>
    <row r="72" spans="1:1" ht="15" x14ac:dyDescent="0.25">
      <c r="A72" s="48">
        <v>71</v>
      </c>
    </row>
    <row r="73" spans="1:1" ht="16.5" customHeight="1" x14ac:dyDescent="0.25">
      <c r="A73" s="48">
        <v>72</v>
      </c>
    </row>
    <row r="74" spans="1:1" ht="21.75" customHeight="1" x14ac:dyDescent="0.25">
      <c r="A74" s="48">
        <v>73</v>
      </c>
    </row>
    <row r="75" spans="1:1" ht="15" x14ac:dyDescent="0.25">
      <c r="A75" s="48">
        <v>74</v>
      </c>
    </row>
    <row r="76" spans="1:1" ht="15" x14ac:dyDescent="0.25">
      <c r="A76" s="35">
        <v>75</v>
      </c>
    </row>
    <row r="77" spans="1:1" ht="15" x14ac:dyDescent="0.25">
      <c r="A77" s="48">
        <v>76</v>
      </c>
    </row>
    <row r="78" spans="1:1" ht="15" x14ac:dyDescent="0.25">
      <c r="A78" s="48">
        <v>77</v>
      </c>
    </row>
    <row r="79" spans="1:1" ht="15" x14ac:dyDescent="0.25">
      <c r="A79" s="48">
        <v>78</v>
      </c>
    </row>
    <row r="80" spans="1:1" ht="17.25" customHeight="1" x14ac:dyDescent="0.25">
      <c r="A80" s="48">
        <v>79</v>
      </c>
    </row>
    <row r="81" spans="1:1" ht="16.5" customHeight="1" x14ac:dyDescent="0.25">
      <c r="A81" s="48">
        <v>80</v>
      </c>
    </row>
    <row r="82" spans="1:1" ht="18" customHeight="1" x14ac:dyDescent="0.25">
      <c r="A82" s="48">
        <v>81</v>
      </c>
    </row>
    <row r="83" spans="1:1" ht="15" x14ac:dyDescent="0.25">
      <c r="A83" s="48">
        <v>82</v>
      </c>
    </row>
    <row r="84" spans="1:1" ht="15" x14ac:dyDescent="0.25">
      <c r="A84" s="48">
        <v>83</v>
      </c>
    </row>
    <row r="85" spans="1:1" ht="15" x14ac:dyDescent="0.25">
      <c r="A85" s="48">
        <v>84</v>
      </c>
    </row>
    <row r="86" spans="1:1" ht="15" x14ac:dyDescent="0.25">
      <c r="A86" s="48">
        <v>85</v>
      </c>
    </row>
    <row r="87" spans="1:1" ht="15" x14ac:dyDescent="0.25">
      <c r="A87" s="48">
        <v>86</v>
      </c>
    </row>
    <row r="88" spans="1:1" ht="15" x14ac:dyDescent="0.25">
      <c r="A88" s="48">
        <v>87</v>
      </c>
    </row>
    <row r="89" spans="1:1" ht="19.5" customHeight="1" x14ac:dyDescent="0.25">
      <c r="A89" s="48">
        <v>88</v>
      </c>
    </row>
    <row r="90" spans="1:1" ht="15" x14ac:dyDescent="0.25">
      <c r="A90" s="48">
        <v>89</v>
      </c>
    </row>
    <row r="91" spans="1:1" ht="22.5" customHeight="1" x14ac:dyDescent="0.25">
      <c r="A91" s="48">
        <v>90</v>
      </c>
    </row>
    <row r="92" spans="1:1" ht="24" customHeight="1" x14ac:dyDescent="0.25">
      <c r="A92" s="48">
        <v>91</v>
      </c>
    </row>
    <row r="93" spans="1:1" ht="19.5" customHeight="1" x14ac:dyDescent="0.25">
      <c r="A93" s="48">
        <v>92</v>
      </c>
    </row>
    <row r="94" spans="1:1" ht="15" x14ac:dyDescent="0.25">
      <c r="A94" s="48">
        <v>93</v>
      </c>
    </row>
    <row r="95" spans="1:1" ht="16.5" customHeight="1" x14ac:dyDescent="0.25">
      <c r="A95" s="48">
        <v>94</v>
      </c>
    </row>
    <row r="96" spans="1:1" ht="22.5" customHeight="1" x14ac:dyDescent="0.25">
      <c r="A96" s="48">
        <v>95</v>
      </c>
    </row>
    <row r="97" spans="1:1" ht="15" x14ac:dyDescent="0.25">
      <c r="A97" s="48">
        <v>96</v>
      </c>
    </row>
    <row r="98" spans="1:1" ht="17.25" customHeight="1" x14ac:dyDescent="0.25">
      <c r="A98" s="35">
        <v>97</v>
      </c>
    </row>
    <row r="99" spans="1:1" ht="17.25" customHeight="1" x14ac:dyDescent="0.25">
      <c r="A99" s="35">
        <v>98</v>
      </c>
    </row>
    <row r="100" spans="1:1" ht="16.5" customHeight="1" x14ac:dyDescent="0.25">
      <c r="A100" s="35">
        <v>99</v>
      </c>
    </row>
    <row r="101" spans="1:1" ht="15" x14ac:dyDescent="0.25">
      <c r="A101" s="48">
        <v>100</v>
      </c>
    </row>
    <row r="102" spans="1:1" ht="15" x14ac:dyDescent="0.25">
      <c r="A102" s="35">
        <v>101</v>
      </c>
    </row>
    <row r="103" spans="1:1" ht="21" customHeight="1" x14ac:dyDescent="0.2"/>
  </sheetData>
  <protectedRanges>
    <protectedRange sqref="I1" name="Range1"/>
  </protectedRange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H79"/>
  <sheetViews>
    <sheetView rightToLeft="1" topLeftCell="F1" zoomScale="160" zoomScaleNormal="160" workbookViewId="0">
      <pane ySplit="2" topLeftCell="A62" activePane="bottomLeft" state="frozen"/>
      <selection pane="bottomLeft" activeCell="N78" sqref="N78"/>
    </sheetView>
  </sheetViews>
  <sheetFormatPr defaultColWidth="8" defaultRowHeight="18" x14ac:dyDescent="0.45"/>
  <cols>
    <col min="1" max="1" width="14.75" style="40" customWidth="1"/>
    <col min="2" max="2" width="17.875" style="41" customWidth="1"/>
    <col min="3" max="3" width="29.75" style="42" customWidth="1"/>
    <col min="4" max="5" width="15.25" style="42" customWidth="1"/>
    <col min="6" max="6" width="15.125" style="43" customWidth="1"/>
    <col min="7" max="7" width="11.25" style="41" hidden="1" customWidth="1"/>
    <col min="8" max="8" width="12.25" style="41" bestFit="1" customWidth="1"/>
    <col min="9" max="10" width="8" style="41" hidden="1" customWidth="1"/>
    <col min="11" max="11" width="16" customWidth="1"/>
    <col min="12" max="12" width="15.5" customWidth="1"/>
    <col min="13" max="13" width="11.125" bestFit="1" customWidth="1"/>
    <col min="14" max="14" width="16.75" bestFit="1" customWidth="1"/>
    <col min="35" max="16384" width="8" style="41"/>
  </cols>
  <sheetData>
    <row r="1" spans="1:34" s="38" customFormat="1" ht="27" customHeight="1" thickBot="1" x14ac:dyDescent="0.55000000000000004">
      <c r="A1" s="257"/>
      <c r="B1" s="257"/>
      <c r="C1" s="257"/>
      <c r="D1" s="257"/>
      <c r="E1" s="257"/>
      <c r="F1" s="257"/>
      <c r="G1" s="257"/>
      <c r="H1" s="25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4" s="39" customFormat="1" ht="27" customHeight="1" thickTop="1" thickBot="1" x14ac:dyDescent="0.25">
      <c r="A2" s="104" t="s">
        <v>0</v>
      </c>
      <c r="B2" s="105" t="s">
        <v>2468</v>
      </c>
      <c r="C2" s="105" t="s">
        <v>2051</v>
      </c>
      <c r="D2" s="105" t="s">
        <v>4</v>
      </c>
      <c r="E2" s="106" t="s">
        <v>2052</v>
      </c>
      <c r="F2" s="107" t="s">
        <v>2489</v>
      </c>
      <c r="G2" s="108" t="s">
        <v>2447</v>
      </c>
      <c r="H2" s="186" t="s">
        <v>2448</v>
      </c>
      <c r="I2" s="109"/>
      <c r="J2" s="109"/>
      <c r="K2" s="199" t="s">
        <v>2481</v>
      </c>
      <c r="L2" s="199" t="s">
        <v>2528</v>
      </c>
      <c r="M2" s="199" t="s">
        <v>2481</v>
      </c>
      <c r="N2" s="199" t="s">
        <v>2528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s="40" customFormat="1" ht="22.5" hidden="1" thickBot="1" x14ac:dyDescent="0.25">
      <c r="A3" s="110"/>
      <c r="B3" s="111"/>
      <c r="C3" s="111"/>
      <c r="D3" s="111"/>
      <c r="E3" s="112"/>
      <c r="F3" s="113"/>
      <c r="G3" s="114"/>
      <c r="H3" s="187"/>
      <c r="I3" s="115" t="s">
        <v>2449</v>
      </c>
      <c r="J3" s="115" t="s">
        <v>2450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34" s="40" customFormat="1" ht="40.5" customHeight="1" thickTop="1" thickBot="1" x14ac:dyDescent="0.25">
      <c r="A4" s="268">
        <v>1</v>
      </c>
      <c r="B4" s="271" t="s">
        <v>2171</v>
      </c>
      <c r="C4" s="117" t="s">
        <v>2059</v>
      </c>
      <c r="D4" s="118">
        <v>514300005</v>
      </c>
      <c r="E4" s="116">
        <v>30</v>
      </c>
      <c r="F4" s="119">
        <f>G4+G4*J4</f>
        <v>22100000</v>
      </c>
      <c r="G4" s="120">
        <v>17000000</v>
      </c>
      <c r="H4" s="188">
        <f>F4*0.9</f>
        <v>19890000</v>
      </c>
      <c r="I4" s="122">
        <v>0.4</v>
      </c>
      <c r="J4" s="122">
        <v>0.3</v>
      </c>
      <c r="K4" s="188">
        <f>F4+F4*25%</f>
        <v>27625000</v>
      </c>
      <c r="L4" s="188">
        <f>K4*0.9</f>
        <v>24862500</v>
      </c>
      <c r="M4" s="210">
        <f>IF(K4&gt;=50000000,K4+(20%*K4),K4+(K4*25%))</f>
        <v>34531250</v>
      </c>
      <c r="N4" s="210">
        <f>IF(L4&gt;=50000000,L4+(20%*L4),L4+(L4*25%))</f>
        <v>31078125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s="40" customFormat="1" ht="27" customHeight="1" thickBot="1" x14ac:dyDescent="0.25">
      <c r="A5" s="269"/>
      <c r="B5" s="262"/>
      <c r="C5" s="123" t="s">
        <v>2060</v>
      </c>
      <c r="D5" s="124">
        <v>5141300006</v>
      </c>
      <c r="E5" s="37">
        <v>30</v>
      </c>
      <c r="F5" s="125">
        <f t="shared" ref="F5:F76" si="0">G5+G5*J5</f>
        <v>26000000</v>
      </c>
      <c r="G5" s="126">
        <v>20000000</v>
      </c>
      <c r="H5" s="189">
        <f t="shared" ref="H5:H76" si="1">F5*0.9</f>
        <v>23400000</v>
      </c>
      <c r="I5" s="127">
        <v>0.4</v>
      </c>
      <c r="J5" s="127">
        <v>0.3</v>
      </c>
      <c r="K5" s="188">
        <f t="shared" ref="K5:K44" si="2">F5+F5*25%</f>
        <v>32500000</v>
      </c>
      <c r="L5" s="188">
        <f t="shared" ref="L5:L68" si="3">K5*0.9</f>
        <v>29250000</v>
      </c>
      <c r="M5" s="210">
        <f t="shared" ref="M5:M68" si="4">IF(K5&gt;=50000000,K5+(20%*K5),K5+(K5*25%))</f>
        <v>40625000</v>
      </c>
      <c r="N5" s="210">
        <f t="shared" ref="N5:N68" si="5">IF(L5&gt;=50000000,L5+(20%*L5),L5+(L5*25%))</f>
        <v>36562500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</row>
    <row r="6" spans="1:34" s="40" customFormat="1" ht="27" customHeight="1" thickBot="1" x14ac:dyDescent="0.25">
      <c r="A6" s="269"/>
      <c r="B6" s="262"/>
      <c r="C6" s="129" t="s">
        <v>2062</v>
      </c>
      <c r="D6" s="130">
        <v>5141300008</v>
      </c>
      <c r="E6" s="128">
        <v>30</v>
      </c>
      <c r="F6" s="131">
        <f t="shared" si="0"/>
        <v>33150000</v>
      </c>
      <c r="G6" s="120">
        <v>25500000</v>
      </c>
      <c r="H6" s="190">
        <f t="shared" si="1"/>
        <v>29835000</v>
      </c>
      <c r="I6" s="122">
        <v>0.4</v>
      </c>
      <c r="J6" s="122">
        <v>0.3</v>
      </c>
      <c r="K6" s="188">
        <f t="shared" si="2"/>
        <v>41437500</v>
      </c>
      <c r="L6" s="188">
        <f t="shared" si="3"/>
        <v>37293750</v>
      </c>
      <c r="M6" s="210">
        <f t="shared" si="4"/>
        <v>51796875</v>
      </c>
      <c r="N6" s="210">
        <f t="shared" si="5"/>
        <v>46617187.5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40" customFormat="1" ht="27" customHeight="1" thickBot="1" x14ac:dyDescent="0.25">
      <c r="A7" s="269"/>
      <c r="B7" s="262"/>
      <c r="C7" s="123" t="s">
        <v>2064</v>
      </c>
      <c r="D7" s="124">
        <v>5141300010</v>
      </c>
      <c r="E7" s="37">
        <v>30</v>
      </c>
      <c r="F7" s="125">
        <f t="shared" si="0"/>
        <v>16900000</v>
      </c>
      <c r="G7" s="126">
        <v>13000000</v>
      </c>
      <c r="H7" s="189">
        <f t="shared" si="1"/>
        <v>15210000</v>
      </c>
      <c r="I7" s="127">
        <v>0.4</v>
      </c>
      <c r="J7" s="127">
        <v>0.3</v>
      </c>
      <c r="K7" s="188">
        <f t="shared" si="2"/>
        <v>21125000</v>
      </c>
      <c r="L7" s="188">
        <f t="shared" si="3"/>
        <v>19012500</v>
      </c>
      <c r="M7" s="210">
        <f t="shared" si="4"/>
        <v>26406250</v>
      </c>
      <c r="N7" s="210">
        <f t="shared" si="5"/>
        <v>23765625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40" customFormat="1" ht="27" customHeight="1" thickBot="1" x14ac:dyDescent="0.25">
      <c r="A8" s="269"/>
      <c r="B8" s="262"/>
      <c r="C8" s="129" t="s">
        <v>2172</v>
      </c>
      <c r="D8" s="130">
        <v>5141600070</v>
      </c>
      <c r="E8" s="128">
        <v>30</v>
      </c>
      <c r="F8" s="131">
        <f t="shared" si="0"/>
        <v>26000000</v>
      </c>
      <c r="G8" s="120">
        <v>20000000</v>
      </c>
      <c r="H8" s="190">
        <f t="shared" si="1"/>
        <v>23400000</v>
      </c>
      <c r="I8" s="122">
        <v>0.4</v>
      </c>
      <c r="J8" s="122">
        <v>0.3</v>
      </c>
      <c r="K8" s="188">
        <f t="shared" si="2"/>
        <v>32500000</v>
      </c>
      <c r="L8" s="188">
        <f t="shared" si="3"/>
        <v>29250000</v>
      </c>
      <c r="M8" s="210">
        <f t="shared" si="4"/>
        <v>40625000</v>
      </c>
      <c r="N8" s="210">
        <f t="shared" si="5"/>
        <v>36562500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40" customFormat="1" ht="27" customHeight="1" thickBot="1" x14ac:dyDescent="0.25">
      <c r="A9" s="270"/>
      <c r="B9" s="263"/>
      <c r="C9" s="123" t="s">
        <v>2173</v>
      </c>
      <c r="D9" s="124">
        <v>5141600071</v>
      </c>
      <c r="E9" s="37">
        <v>30</v>
      </c>
      <c r="F9" s="125">
        <f t="shared" si="0"/>
        <v>26000000</v>
      </c>
      <c r="G9" s="126">
        <v>20000000</v>
      </c>
      <c r="H9" s="189">
        <f t="shared" si="1"/>
        <v>23400000</v>
      </c>
      <c r="I9" s="127">
        <v>0.4</v>
      </c>
      <c r="J9" s="127">
        <v>0.3</v>
      </c>
      <c r="K9" s="188">
        <f t="shared" si="2"/>
        <v>32500000</v>
      </c>
      <c r="L9" s="188">
        <f t="shared" si="3"/>
        <v>29250000</v>
      </c>
      <c r="M9" s="210">
        <f t="shared" si="4"/>
        <v>40625000</v>
      </c>
      <c r="N9" s="210">
        <f t="shared" si="5"/>
        <v>36562500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40" customFormat="1" ht="25.5" thickTop="1" thickBot="1" x14ac:dyDescent="0.25">
      <c r="A10" s="132" t="s">
        <v>2174</v>
      </c>
      <c r="B10" s="133"/>
      <c r="C10" s="133"/>
      <c r="D10" s="133"/>
      <c r="E10" s="134">
        <f>SUM(E4:E9)</f>
        <v>180</v>
      </c>
      <c r="F10" s="135">
        <f>SUM(F4:F9)</f>
        <v>150150000</v>
      </c>
      <c r="G10" s="136">
        <f t="shared" ref="G10:H10" si="6">SUM(G4:G9)</f>
        <v>115500000</v>
      </c>
      <c r="H10" s="191">
        <f t="shared" si="6"/>
        <v>135135000</v>
      </c>
      <c r="I10" s="122">
        <v>0.4</v>
      </c>
      <c r="J10" s="122">
        <v>0.3</v>
      </c>
      <c r="K10" s="188">
        <f t="shared" si="2"/>
        <v>187687500</v>
      </c>
      <c r="L10" s="188">
        <f t="shared" si="3"/>
        <v>168918750</v>
      </c>
      <c r="M10" s="210">
        <f t="shared" si="4"/>
        <v>225225000</v>
      </c>
      <c r="N10" s="210">
        <f t="shared" si="5"/>
        <v>202702500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40" customFormat="1" ht="60" customHeight="1" thickTop="1" thickBot="1" x14ac:dyDescent="0.25">
      <c r="A11" s="265">
        <v>2</v>
      </c>
      <c r="B11" s="258" t="s">
        <v>2175</v>
      </c>
      <c r="C11" s="138" t="s">
        <v>2176</v>
      </c>
      <c r="D11" s="137">
        <v>514260007</v>
      </c>
      <c r="E11" s="137">
        <v>30</v>
      </c>
      <c r="F11" s="139">
        <f t="shared" si="0"/>
        <v>15600000</v>
      </c>
      <c r="G11" s="140">
        <v>12000000</v>
      </c>
      <c r="H11" s="192">
        <f t="shared" si="1"/>
        <v>14040000</v>
      </c>
      <c r="I11" s="127">
        <v>0.4</v>
      </c>
      <c r="J11" s="127">
        <v>0.3</v>
      </c>
      <c r="K11" s="188">
        <f t="shared" si="2"/>
        <v>19500000</v>
      </c>
      <c r="L11" s="188">
        <f t="shared" si="3"/>
        <v>17550000</v>
      </c>
      <c r="M11" s="210">
        <f t="shared" si="4"/>
        <v>24375000</v>
      </c>
      <c r="N11" s="210">
        <f t="shared" si="5"/>
        <v>21937500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40" customFormat="1" ht="27" customHeight="1" thickBot="1" x14ac:dyDescent="0.25">
      <c r="A12" s="266"/>
      <c r="B12" s="259"/>
      <c r="C12" s="129" t="s">
        <v>2177</v>
      </c>
      <c r="D12" s="128">
        <v>5142600078</v>
      </c>
      <c r="E12" s="128">
        <v>30</v>
      </c>
      <c r="F12" s="131">
        <f t="shared" si="0"/>
        <v>32500000</v>
      </c>
      <c r="G12" s="120">
        <v>25000000</v>
      </c>
      <c r="H12" s="190">
        <f t="shared" si="1"/>
        <v>29250000</v>
      </c>
      <c r="I12" s="122">
        <v>0.4</v>
      </c>
      <c r="J12" s="122">
        <v>0.3</v>
      </c>
      <c r="K12" s="188">
        <f t="shared" si="2"/>
        <v>40625000</v>
      </c>
      <c r="L12" s="188">
        <f t="shared" si="3"/>
        <v>36562500</v>
      </c>
      <c r="M12" s="210">
        <f t="shared" si="4"/>
        <v>50781250</v>
      </c>
      <c r="N12" s="210">
        <f t="shared" si="5"/>
        <v>45703125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40" customFormat="1" ht="27" customHeight="1" thickBot="1" x14ac:dyDescent="0.25">
      <c r="A13" s="266"/>
      <c r="B13" s="259"/>
      <c r="C13" s="123" t="s">
        <v>2178</v>
      </c>
      <c r="D13" s="37">
        <v>5142600079</v>
      </c>
      <c r="E13" s="37">
        <v>30</v>
      </c>
      <c r="F13" s="125">
        <f t="shared" si="0"/>
        <v>26000000</v>
      </c>
      <c r="G13" s="126">
        <v>20000000</v>
      </c>
      <c r="H13" s="189">
        <f t="shared" si="1"/>
        <v>23400000</v>
      </c>
      <c r="I13" s="127">
        <v>0.4</v>
      </c>
      <c r="J13" s="127">
        <v>0.3</v>
      </c>
      <c r="K13" s="188">
        <f t="shared" si="2"/>
        <v>32500000</v>
      </c>
      <c r="L13" s="188">
        <f t="shared" si="3"/>
        <v>29250000</v>
      </c>
      <c r="M13" s="210">
        <f t="shared" si="4"/>
        <v>40625000</v>
      </c>
      <c r="N13" s="210">
        <f t="shared" si="5"/>
        <v>36562500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40" customFormat="1" ht="27" customHeight="1" thickBot="1" x14ac:dyDescent="0.25">
      <c r="A14" s="266"/>
      <c r="B14" s="259"/>
      <c r="C14" s="129" t="s">
        <v>2179</v>
      </c>
      <c r="D14" s="128">
        <v>5142600080</v>
      </c>
      <c r="E14" s="128">
        <v>30</v>
      </c>
      <c r="F14" s="131">
        <f t="shared" si="0"/>
        <v>19500000</v>
      </c>
      <c r="G14" s="120">
        <v>15000000</v>
      </c>
      <c r="H14" s="190">
        <f t="shared" si="1"/>
        <v>17550000</v>
      </c>
      <c r="I14" s="122">
        <v>0.4</v>
      </c>
      <c r="J14" s="122">
        <v>0.3</v>
      </c>
      <c r="K14" s="188">
        <f t="shared" si="2"/>
        <v>24375000</v>
      </c>
      <c r="L14" s="188">
        <f t="shared" si="3"/>
        <v>21937500</v>
      </c>
      <c r="M14" s="210">
        <f t="shared" si="4"/>
        <v>30468750</v>
      </c>
      <c r="N14" s="210">
        <f t="shared" si="5"/>
        <v>27421875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40" customFormat="1" ht="27" customHeight="1" thickBot="1" x14ac:dyDescent="0.25">
      <c r="A15" s="266"/>
      <c r="B15" s="259"/>
      <c r="C15" s="123" t="s">
        <v>2180</v>
      </c>
      <c r="D15" s="37">
        <v>5142600081</v>
      </c>
      <c r="E15" s="37">
        <v>30</v>
      </c>
      <c r="F15" s="125">
        <f t="shared" si="0"/>
        <v>26000000</v>
      </c>
      <c r="G15" s="126">
        <v>20000000</v>
      </c>
      <c r="H15" s="189">
        <f t="shared" si="1"/>
        <v>23400000</v>
      </c>
      <c r="I15" s="127">
        <v>0.4</v>
      </c>
      <c r="J15" s="127">
        <v>0.3</v>
      </c>
      <c r="K15" s="188">
        <f t="shared" si="2"/>
        <v>32500000</v>
      </c>
      <c r="L15" s="188">
        <f t="shared" si="3"/>
        <v>29250000</v>
      </c>
      <c r="M15" s="210">
        <f t="shared" si="4"/>
        <v>40625000</v>
      </c>
      <c r="N15" s="210">
        <f t="shared" si="5"/>
        <v>36562500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40" customFormat="1" ht="27" customHeight="1" thickBot="1" x14ac:dyDescent="0.25">
      <c r="A16" s="267"/>
      <c r="B16" s="264"/>
      <c r="C16" s="129" t="s">
        <v>2181</v>
      </c>
      <c r="D16" s="141">
        <v>5142600082</v>
      </c>
      <c r="E16" s="141">
        <v>30</v>
      </c>
      <c r="F16" s="131">
        <f t="shared" si="0"/>
        <v>15600000</v>
      </c>
      <c r="G16" s="120">
        <v>12000000</v>
      </c>
      <c r="H16" s="190">
        <f t="shared" si="1"/>
        <v>14040000</v>
      </c>
      <c r="I16" s="122">
        <v>0.4</v>
      </c>
      <c r="J16" s="122">
        <v>0.3</v>
      </c>
      <c r="K16" s="188">
        <f t="shared" si="2"/>
        <v>19500000</v>
      </c>
      <c r="L16" s="188">
        <f t="shared" si="3"/>
        <v>17550000</v>
      </c>
      <c r="M16" s="210">
        <f t="shared" si="4"/>
        <v>24375000</v>
      </c>
      <c r="N16" s="210">
        <f t="shared" si="5"/>
        <v>21937500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40" customFormat="1" ht="25.5" thickTop="1" thickBot="1" x14ac:dyDescent="0.25">
      <c r="A17" s="142" t="s">
        <v>2174</v>
      </c>
      <c r="B17" s="143"/>
      <c r="C17" s="143"/>
      <c r="D17" s="143"/>
      <c r="E17" s="144">
        <f>SUM(E11:E16)</f>
        <v>180</v>
      </c>
      <c r="F17" s="145">
        <f>SUM(F11:F16)</f>
        <v>135200000</v>
      </c>
      <c r="G17" s="146">
        <f t="shared" ref="G17:H17" si="7">SUM(G11:G16)</f>
        <v>104000000</v>
      </c>
      <c r="H17" s="193">
        <f t="shared" si="7"/>
        <v>121680000</v>
      </c>
      <c r="I17" s="127">
        <v>0.4</v>
      </c>
      <c r="J17" s="127">
        <v>0.3</v>
      </c>
      <c r="K17" s="188">
        <f t="shared" si="2"/>
        <v>169000000</v>
      </c>
      <c r="L17" s="188">
        <f t="shared" si="3"/>
        <v>152100000</v>
      </c>
      <c r="M17" s="210">
        <f t="shared" si="4"/>
        <v>202800000</v>
      </c>
      <c r="N17" s="210">
        <f t="shared" si="5"/>
        <v>182520000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40" customFormat="1" ht="99" customHeight="1" thickTop="1" thickBot="1" x14ac:dyDescent="0.25">
      <c r="A18" s="268">
        <v>3</v>
      </c>
      <c r="B18" s="271" t="s">
        <v>2182</v>
      </c>
      <c r="C18" s="147" t="s">
        <v>2183</v>
      </c>
      <c r="D18" s="148">
        <v>5141600075</v>
      </c>
      <c r="E18" s="116">
        <v>30</v>
      </c>
      <c r="F18" s="119">
        <f t="shared" si="0"/>
        <v>10400000</v>
      </c>
      <c r="G18" s="149">
        <v>8000000</v>
      </c>
      <c r="H18" s="194">
        <f t="shared" si="1"/>
        <v>9360000</v>
      </c>
      <c r="I18" s="122">
        <v>0.4</v>
      </c>
      <c r="J18" s="122">
        <v>0.3</v>
      </c>
      <c r="K18" s="188">
        <f t="shared" si="2"/>
        <v>13000000</v>
      </c>
      <c r="L18" s="188">
        <f t="shared" si="3"/>
        <v>11700000</v>
      </c>
      <c r="M18" s="210">
        <f t="shared" si="4"/>
        <v>16250000</v>
      </c>
      <c r="N18" s="210">
        <f t="shared" si="5"/>
        <v>14625000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40" customFormat="1" ht="36.75" thickBot="1" x14ac:dyDescent="0.25">
      <c r="A19" s="269"/>
      <c r="B19" s="262"/>
      <c r="C19" s="150" t="s">
        <v>2184</v>
      </c>
      <c r="D19" s="151">
        <v>5141600076</v>
      </c>
      <c r="E19" s="37">
        <v>30</v>
      </c>
      <c r="F19" s="125">
        <f t="shared" si="0"/>
        <v>11700000</v>
      </c>
      <c r="G19" s="126">
        <v>9000000</v>
      </c>
      <c r="H19" s="189">
        <f t="shared" si="1"/>
        <v>10530000</v>
      </c>
      <c r="I19" s="127">
        <v>0.4</v>
      </c>
      <c r="J19" s="127">
        <v>0.3</v>
      </c>
      <c r="K19" s="188">
        <f t="shared" si="2"/>
        <v>14625000</v>
      </c>
      <c r="L19" s="188">
        <f t="shared" si="3"/>
        <v>13162500</v>
      </c>
      <c r="M19" s="210">
        <f t="shared" si="4"/>
        <v>18281250</v>
      </c>
      <c r="N19" s="210">
        <f t="shared" si="5"/>
        <v>16453125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40" customFormat="1" ht="27" customHeight="1" thickBot="1" x14ac:dyDescent="0.25">
      <c r="A20" s="269"/>
      <c r="B20" s="262"/>
      <c r="C20" s="152" t="s">
        <v>2185</v>
      </c>
      <c r="D20" s="153">
        <v>5141600077</v>
      </c>
      <c r="E20" s="128">
        <v>30</v>
      </c>
      <c r="F20" s="131">
        <f t="shared" si="0"/>
        <v>16900000</v>
      </c>
      <c r="G20" s="120">
        <v>13000000</v>
      </c>
      <c r="H20" s="190">
        <f t="shared" si="1"/>
        <v>15210000</v>
      </c>
      <c r="I20" s="122">
        <v>0.4</v>
      </c>
      <c r="J20" s="122">
        <v>0.3</v>
      </c>
      <c r="K20" s="188">
        <f t="shared" si="2"/>
        <v>21125000</v>
      </c>
      <c r="L20" s="188">
        <f t="shared" si="3"/>
        <v>19012500</v>
      </c>
      <c r="M20" s="210">
        <f t="shared" si="4"/>
        <v>26406250</v>
      </c>
      <c r="N20" s="210">
        <f t="shared" si="5"/>
        <v>23765625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40" customFormat="1" ht="27" customHeight="1" thickBot="1" x14ac:dyDescent="0.25">
      <c r="A21" s="270"/>
      <c r="B21" s="263"/>
      <c r="C21" s="150" t="s">
        <v>2186</v>
      </c>
      <c r="D21" s="37">
        <v>5141600004</v>
      </c>
      <c r="E21" s="37">
        <v>30</v>
      </c>
      <c r="F21" s="125">
        <f t="shared" si="0"/>
        <v>33800000</v>
      </c>
      <c r="G21" s="126">
        <v>26000000</v>
      </c>
      <c r="H21" s="189">
        <f t="shared" si="1"/>
        <v>30420000</v>
      </c>
      <c r="I21" s="127">
        <v>0.4</v>
      </c>
      <c r="J21" s="127">
        <v>0.3</v>
      </c>
      <c r="K21" s="188">
        <f t="shared" si="2"/>
        <v>42250000</v>
      </c>
      <c r="L21" s="188">
        <f t="shared" si="3"/>
        <v>38025000</v>
      </c>
      <c r="M21" s="210">
        <f t="shared" si="4"/>
        <v>52812500</v>
      </c>
      <c r="N21" s="210">
        <f t="shared" si="5"/>
        <v>47531250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40" customFormat="1" ht="25.5" thickTop="1" thickBot="1" x14ac:dyDescent="0.25">
      <c r="A22" s="132" t="s">
        <v>2174</v>
      </c>
      <c r="B22" s="133"/>
      <c r="C22" s="133"/>
      <c r="D22" s="133"/>
      <c r="E22" s="154">
        <f>SUM(E18:E21)</f>
        <v>120</v>
      </c>
      <c r="F22" s="135">
        <f>SUM(F18:F21)</f>
        <v>72800000</v>
      </c>
      <c r="G22" s="136">
        <f t="shared" ref="G22:H22" si="8">SUM(G18:G21)</f>
        <v>56000000</v>
      </c>
      <c r="H22" s="191">
        <f t="shared" si="8"/>
        <v>65520000</v>
      </c>
      <c r="I22" s="122">
        <v>0.4</v>
      </c>
      <c r="J22" s="122">
        <v>0.3</v>
      </c>
      <c r="K22" s="188">
        <f t="shared" si="2"/>
        <v>91000000</v>
      </c>
      <c r="L22" s="188">
        <f t="shared" si="3"/>
        <v>81900000</v>
      </c>
      <c r="M22" s="210">
        <f t="shared" si="4"/>
        <v>109200000</v>
      </c>
      <c r="N22" s="210">
        <f t="shared" si="5"/>
        <v>98280000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40" customFormat="1" ht="79.5" customHeight="1" thickTop="1" thickBot="1" x14ac:dyDescent="0.25">
      <c r="A23" s="265">
        <v>4</v>
      </c>
      <c r="B23" s="258" t="s">
        <v>2187</v>
      </c>
      <c r="C23" s="155" t="s">
        <v>2188</v>
      </c>
      <c r="D23" s="156">
        <v>5142200007</v>
      </c>
      <c r="E23" s="137">
        <v>30</v>
      </c>
      <c r="F23" s="139">
        <f t="shared" si="0"/>
        <v>11700000</v>
      </c>
      <c r="G23" s="157">
        <v>9000000</v>
      </c>
      <c r="H23" s="192">
        <f t="shared" si="1"/>
        <v>10530000</v>
      </c>
      <c r="I23" s="127">
        <v>0.4</v>
      </c>
      <c r="J23" s="127">
        <v>0.3</v>
      </c>
      <c r="K23" s="188">
        <f t="shared" si="2"/>
        <v>14625000</v>
      </c>
      <c r="L23" s="188">
        <f t="shared" si="3"/>
        <v>13162500</v>
      </c>
      <c r="M23" s="210">
        <f t="shared" si="4"/>
        <v>18281250</v>
      </c>
      <c r="N23" s="210">
        <f t="shared" si="5"/>
        <v>16453125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40" customFormat="1" ht="27" customHeight="1" thickBot="1" x14ac:dyDescent="0.25">
      <c r="A24" s="266"/>
      <c r="B24" s="259"/>
      <c r="C24" s="152" t="s">
        <v>2189</v>
      </c>
      <c r="D24" s="153">
        <v>5142600083</v>
      </c>
      <c r="E24" s="128">
        <v>30</v>
      </c>
      <c r="F24" s="131">
        <f t="shared" si="0"/>
        <v>11700000</v>
      </c>
      <c r="G24" s="121">
        <v>9000000</v>
      </c>
      <c r="H24" s="190">
        <f t="shared" si="1"/>
        <v>10530000</v>
      </c>
      <c r="I24" s="122">
        <v>0.4</v>
      </c>
      <c r="J24" s="122">
        <v>0.3</v>
      </c>
      <c r="K24" s="188">
        <f t="shared" si="2"/>
        <v>14625000</v>
      </c>
      <c r="L24" s="188">
        <f t="shared" si="3"/>
        <v>13162500</v>
      </c>
      <c r="M24" s="210">
        <f t="shared" si="4"/>
        <v>18281250</v>
      </c>
      <c r="N24" s="210">
        <f t="shared" si="5"/>
        <v>16453125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40" customFormat="1" ht="27" customHeight="1" thickBot="1" x14ac:dyDescent="0.25">
      <c r="A25" s="266"/>
      <c r="B25" s="259"/>
      <c r="C25" s="150" t="s">
        <v>2190</v>
      </c>
      <c r="D25" s="151">
        <v>5142600084</v>
      </c>
      <c r="E25" s="37">
        <v>30</v>
      </c>
      <c r="F25" s="125">
        <f t="shared" si="0"/>
        <v>11050000</v>
      </c>
      <c r="G25" s="158">
        <v>8500000</v>
      </c>
      <c r="H25" s="189">
        <f t="shared" si="1"/>
        <v>9945000</v>
      </c>
      <c r="I25" s="127">
        <v>0.4</v>
      </c>
      <c r="J25" s="127">
        <v>0.3</v>
      </c>
      <c r="K25" s="188">
        <f t="shared" si="2"/>
        <v>13812500</v>
      </c>
      <c r="L25" s="188">
        <f t="shared" si="3"/>
        <v>12431250</v>
      </c>
      <c r="M25" s="210">
        <f t="shared" si="4"/>
        <v>17265625</v>
      </c>
      <c r="N25" s="210">
        <f t="shared" si="5"/>
        <v>15539062.5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40" customFormat="1" ht="27" customHeight="1" thickBot="1" x14ac:dyDescent="0.25">
      <c r="A26" s="266"/>
      <c r="B26" s="259"/>
      <c r="C26" s="152" t="s">
        <v>2191</v>
      </c>
      <c r="D26" s="153">
        <v>5142600085</v>
      </c>
      <c r="E26" s="128">
        <v>30</v>
      </c>
      <c r="F26" s="131">
        <f t="shared" si="0"/>
        <v>25350000</v>
      </c>
      <c r="G26" s="121">
        <v>19500000</v>
      </c>
      <c r="H26" s="190">
        <f t="shared" si="1"/>
        <v>22815000</v>
      </c>
      <c r="I26" s="122">
        <v>0.4</v>
      </c>
      <c r="J26" s="122">
        <v>0.3</v>
      </c>
      <c r="K26" s="188">
        <f t="shared" si="2"/>
        <v>31687500</v>
      </c>
      <c r="L26" s="188">
        <f t="shared" si="3"/>
        <v>28518750</v>
      </c>
      <c r="M26" s="210">
        <f t="shared" si="4"/>
        <v>39609375</v>
      </c>
      <c r="N26" s="210">
        <f t="shared" si="5"/>
        <v>35648437.5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27" customHeight="1" thickBot="1" x14ac:dyDescent="0.5">
      <c r="A27" s="267"/>
      <c r="B27" s="264"/>
      <c r="C27" s="150" t="s">
        <v>2192</v>
      </c>
      <c r="D27" s="151">
        <v>5142600090</v>
      </c>
      <c r="E27" s="37">
        <v>30</v>
      </c>
      <c r="F27" s="125">
        <f t="shared" si="0"/>
        <v>26000000</v>
      </c>
      <c r="G27" s="126">
        <v>20000000</v>
      </c>
      <c r="H27" s="189">
        <f t="shared" si="1"/>
        <v>23400000</v>
      </c>
      <c r="I27" s="127">
        <v>0.4</v>
      </c>
      <c r="J27" s="127">
        <v>0.3</v>
      </c>
      <c r="K27" s="188">
        <f t="shared" si="2"/>
        <v>32500000</v>
      </c>
      <c r="L27" s="188">
        <f t="shared" si="3"/>
        <v>29250000</v>
      </c>
      <c r="M27" s="210">
        <f t="shared" si="4"/>
        <v>40625000</v>
      </c>
      <c r="N27" s="210">
        <f t="shared" si="5"/>
        <v>36562500</v>
      </c>
    </row>
    <row r="28" spans="1:34" ht="25.5" thickTop="1" thickBot="1" x14ac:dyDescent="0.5">
      <c r="A28" s="132" t="s">
        <v>2174</v>
      </c>
      <c r="B28" s="133"/>
      <c r="C28" s="133"/>
      <c r="D28" s="133"/>
      <c r="E28" s="154">
        <f>SUM(E23:E27)</f>
        <v>150</v>
      </c>
      <c r="F28" s="135">
        <f>SUM(F23:F27)</f>
        <v>85800000</v>
      </c>
      <c r="G28" s="136">
        <f t="shared" ref="G28:H28" si="9">SUM(G23:G27)</f>
        <v>66000000</v>
      </c>
      <c r="H28" s="191">
        <f t="shared" si="9"/>
        <v>77220000</v>
      </c>
      <c r="I28" s="122">
        <v>0.4</v>
      </c>
      <c r="J28" s="122">
        <v>0.3</v>
      </c>
      <c r="K28" s="188">
        <f t="shared" si="2"/>
        <v>107250000</v>
      </c>
      <c r="L28" s="188">
        <f t="shared" si="3"/>
        <v>96525000</v>
      </c>
      <c r="M28" s="210"/>
      <c r="N28" s="210"/>
    </row>
    <row r="29" spans="1:34" ht="60" customHeight="1" thickTop="1" thickBot="1" x14ac:dyDescent="0.5">
      <c r="A29" s="265">
        <v>5</v>
      </c>
      <c r="B29" s="258" t="s">
        <v>2193</v>
      </c>
      <c r="C29" s="155" t="s">
        <v>2113</v>
      </c>
      <c r="D29" s="156">
        <v>5142300005</v>
      </c>
      <c r="E29" s="137">
        <v>30</v>
      </c>
      <c r="F29" s="139">
        <f t="shared" si="0"/>
        <v>10400000</v>
      </c>
      <c r="G29" s="159">
        <v>8000000</v>
      </c>
      <c r="H29" s="192">
        <f t="shared" si="1"/>
        <v>9360000</v>
      </c>
      <c r="I29" s="127">
        <v>0.4</v>
      </c>
      <c r="J29" s="127">
        <v>0.3</v>
      </c>
      <c r="K29" s="188">
        <f t="shared" si="2"/>
        <v>13000000</v>
      </c>
      <c r="L29" s="188">
        <f t="shared" si="3"/>
        <v>11700000</v>
      </c>
      <c r="M29" s="210">
        <f t="shared" si="4"/>
        <v>16250000</v>
      </c>
      <c r="N29" s="210">
        <f t="shared" si="5"/>
        <v>14625000</v>
      </c>
    </row>
    <row r="30" spans="1:34" ht="27" customHeight="1" thickBot="1" x14ac:dyDescent="0.5">
      <c r="A30" s="266"/>
      <c r="B30" s="259"/>
      <c r="C30" s="152" t="s">
        <v>2194</v>
      </c>
      <c r="D30" s="153">
        <v>5142600086</v>
      </c>
      <c r="E30" s="128">
        <v>30</v>
      </c>
      <c r="F30" s="131">
        <f t="shared" si="0"/>
        <v>11700000</v>
      </c>
      <c r="G30" s="160">
        <v>9000000</v>
      </c>
      <c r="H30" s="190">
        <f t="shared" si="1"/>
        <v>10530000</v>
      </c>
      <c r="I30" s="122">
        <v>0.4</v>
      </c>
      <c r="J30" s="122">
        <v>0.3</v>
      </c>
      <c r="K30" s="188">
        <f t="shared" si="2"/>
        <v>14625000</v>
      </c>
      <c r="L30" s="188">
        <f t="shared" si="3"/>
        <v>13162500</v>
      </c>
      <c r="M30" s="210">
        <f t="shared" si="4"/>
        <v>18281250</v>
      </c>
      <c r="N30" s="210">
        <f t="shared" si="5"/>
        <v>16453125</v>
      </c>
    </row>
    <row r="31" spans="1:34" ht="27" customHeight="1" thickBot="1" x14ac:dyDescent="0.5">
      <c r="A31" s="266"/>
      <c r="B31" s="259"/>
      <c r="C31" s="150" t="s">
        <v>2195</v>
      </c>
      <c r="D31" s="151">
        <v>5142600087</v>
      </c>
      <c r="E31" s="37">
        <v>30</v>
      </c>
      <c r="F31" s="125">
        <f t="shared" si="0"/>
        <v>14300000</v>
      </c>
      <c r="G31" s="161">
        <v>11000000</v>
      </c>
      <c r="H31" s="189">
        <f t="shared" si="1"/>
        <v>12870000</v>
      </c>
      <c r="I31" s="127">
        <v>0.4</v>
      </c>
      <c r="J31" s="127">
        <v>0.3</v>
      </c>
      <c r="K31" s="188">
        <f t="shared" si="2"/>
        <v>17875000</v>
      </c>
      <c r="L31" s="188">
        <f t="shared" si="3"/>
        <v>16087500</v>
      </c>
      <c r="M31" s="210">
        <f t="shared" si="4"/>
        <v>22343750</v>
      </c>
      <c r="N31" s="210">
        <f t="shared" si="5"/>
        <v>20109375</v>
      </c>
    </row>
    <row r="32" spans="1:34" ht="27" customHeight="1" thickBot="1" x14ac:dyDescent="0.5">
      <c r="A32" s="266"/>
      <c r="B32" s="259"/>
      <c r="C32" s="152" t="s">
        <v>2196</v>
      </c>
      <c r="D32" s="153">
        <v>5142600091</v>
      </c>
      <c r="E32" s="128">
        <v>30</v>
      </c>
      <c r="F32" s="131">
        <f t="shared" si="0"/>
        <v>20800000</v>
      </c>
      <c r="G32" s="160">
        <v>16000000</v>
      </c>
      <c r="H32" s="190">
        <f t="shared" si="1"/>
        <v>18720000</v>
      </c>
      <c r="I32" s="122">
        <v>0.4</v>
      </c>
      <c r="J32" s="122">
        <v>0.3</v>
      </c>
      <c r="K32" s="188">
        <f t="shared" si="2"/>
        <v>26000000</v>
      </c>
      <c r="L32" s="188">
        <f t="shared" si="3"/>
        <v>23400000</v>
      </c>
      <c r="M32" s="210">
        <f t="shared" si="4"/>
        <v>32500000</v>
      </c>
      <c r="N32" s="210">
        <f t="shared" si="5"/>
        <v>29250000</v>
      </c>
    </row>
    <row r="33" spans="1:14" ht="27" customHeight="1" thickBot="1" x14ac:dyDescent="0.5">
      <c r="A33" s="266"/>
      <c r="B33" s="259"/>
      <c r="C33" s="150" t="s">
        <v>2197</v>
      </c>
      <c r="D33" s="151">
        <v>5142600092</v>
      </c>
      <c r="E33" s="37">
        <v>30</v>
      </c>
      <c r="F33" s="125">
        <f t="shared" si="0"/>
        <v>11050000</v>
      </c>
      <c r="G33" s="158">
        <v>8500000</v>
      </c>
      <c r="H33" s="189">
        <f t="shared" si="1"/>
        <v>9945000</v>
      </c>
      <c r="I33" s="127">
        <v>0.4</v>
      </c>
      <c r="J33" s="127">
        <v>0.3</v>
      </c>
      <c r="K33" s="188">
        <f t="shared" si="2"/>
        <v>13812500</v>
      </c>
      <c r="L33" s="188">
        <f t="shared" si="3"/>
        <v>12431250</v>
      </c>
      <c r="M33" s="210">
        <f t="shared" si="4"/>
        <v>17265625</v>
      </c>
      <c r="N33" s="210">
        <f t="shared" si="5"/>
        <v>15539062.5</v>
      </c>
    </row>
    <row r="34" spans="1:14" ht="27" customHeight="1" thickBot="1" x14ac:dyDescent="0.5">
      <c r="A34" s="267"/>
      <c r="B34" s="264"/>
      <c r="C34" s="152" t="s">
        <v>2198</v>
      </c>
      <c r="D34" s="153">
        <v>5142600093</v>
      </c>
      <c r="E34" s="128">
        <v>30</v>
      </c>
      <c r="F34" s="131">
        <f t="shared" si="0"/>
        <v>11050000</v>
      </c>
      <c r="G34" s="121">
        <v>8500000</v>
      </c>
      <c r="H34" s="190">
        <f t="shared" si="1"/>
        <v>9945000</v>
      </c>
      <c r="I34" s="122">
        <v>0.4</v>
      </c>
      <c r="J34" s="122">
        <v>0.3</v>
      </c>
      <c r="K34" s="188">
        <f t="shared" si="2"/>
        <v>13812500</v>
      </c>
      <c r="L34" s="188">
        <f t="shared" si="3"/>
        <v>12431250</v>
      </c>
      <c r="M34" s="210">
        <f t="shared" si="4"/>
        <v>17265625</v>
      </c>
      <c r="N34" s="210">
        <f t="shared" si="5"/>
        <v>15539062.5</v>
      </c>
    </row>
    <row r="35" spans="1:14" ht="25.5" thickTop="1" thickBot="1" x14ac:dyDescent="0.5">
      <c r="A35" s="142" t="s">
        <v>2174</v>
      </c>
      <c r="B35" s="143"/>
      <c r="C35" s="143"/>
      <c r="D35" s="143"/>
      <c r="E35" s="162">
        <f>SUM(E29:E34)</f>
        <v>180</v>
      </c>
      <c r="F35" s="145">
        <f>SUM(F29:F34)</f>
        <v>79300000</v>
      </c>
      <c r="G35" s="146">
        <f t="shared" ref="G35:H35" si="10">SUM(G29:G34)</f>
        <v>61000000</v>
      </c>
      <c r="H35" s="193">
        <f t="shared" si="10"/>
        <v>71370000</v>
      </c>
      <c r="I35" s="127">
        <v>0.4</v>
      </c>
      <c r="J35" s="127">
        <v>0.3</v>
      </c>
      <c r="K35" s="188">
        <f t="shared" si="2"/>
        <v>99125000</v>
      </c>
      <c r="L35" s="188">
        <f t="shared" si="3"/>
        <v>89212500</v>
      </c>
      <c r="M35" s="210"/>
      <c r="N35" s="210"/>
    </row>
    <row r="36" spans="1:14" ht="60" customHeight="1" thickTop="1" thickBot="1" x14ac:dyDescent="0.5">
      <c r="A36" s="268">
        <v>6</v>
      </c>
      <c r="B36" s="271" t="s">
        <v>2199</v>
      </c>
      <c r="C36" s="163" t="s">
        <v>2200</v>
      </c>
      <c r="D36" s="164">
        <v>5141200002</v>
      </c>
      <c r="E36" s="116">
        <v>30</v>
      </c>
      <c r="F36" s="119">
        <f t="shared" si="0"/>
        <v>11700000</v>
      </c>
      <c r="G36" s="165">
        <v>9000000</v>
      </c>
      <c r="H36" s="194">
        <f t="shared" si="1"/>
        <v>10530000</v>
      </c>
      <c r="I36" s="122">
        <v>0.4</v>
      </c>
      <c r="J36" s="122">
        <v>0.3</v>
      </c>
      <c r="K36" s="188">
        <f t="shared" si="2"/>
        <v>14625000</v>
      </c>
      <c r="L36" s="188">
        <f t="shared" si="3"/>
        <v>13162500</v>
      </c>
      <c r="M36" s="210">
        <f t="shared" si="4"/>
        <v>18281250</v>
      </c>
      <c r="N36" s="210">
        <f t="shared" si="5"/>
        <v>16453125</v>
      </c>
    </row>
    <row r="37" spans="1:14" ht="27" customHeight="1" thickBot="1" x14ac:dyDescent="0.5">
      <c r="A37" s="269"/>
      <c r="B37" s="262"/>
      <c r="C37" s="166" t="s">
        <v>2098</v>
      </c>
      <c r="D37" s="167">
        <v>5142100003</v>
      </c>
      <c r="E37" s="37">
        <v>30</v>
      </c>
      <c r="F37" s="125">
        <f t="shared" si="0"/>
        <v>15600000</v>
      </c>
      <c r="G37" s="161">
        <v>12000000</v>
      </c>
      <c r="H37" s="189">
        <f t="shared" si="1"/>
        <v>14040000</v>
      </c>
      <c r="I37" s="127">
        <v>0.4</v>
      </c>
      <c r="J37" s="127">
        <v>0.3</v>
      </c>
      <c r="K37" s="188">
        <f t="shared" si="2"/>
        <v>19500000</v>
      </c>
      <c r="L37" s="188">
        <f t="shared" si="3"/>
        <v>17550000</v>
      </c>
      <c r="M37" s="210">
        <f t="shared" si="4"/>
        <v>24375000</v>
      </c>
      <c r="N37" s="210">
        <f t="shared" si="5"/>
        <v>21937500</v>
      </c>
    </row>
    <row r="38" spans="1:14" ht="27" customHeight="1" thickBot="1" x14ac:dyDescent="0.5">
      <c r="A38" s="269"/>
      <c r="B38" s="262"/>
      <c r="C38" s="168" t="s">
        <v>2163</v>
      </c>
      <c r="D38" s="169">
        <v>5142600088</v>
      </c>
      <c r="E38" s="128">
        <v>30</v>
      </c>
      <c r="F38" s="131">
        <f t="shared" si="0"/>
        <v>18200000</v>
      </c>
      <c r="G38" s="160">
        <v>14000000</v>
      </c>
      <c r="H38" s="190">
        <f t="shared" si="1"/>
        <v>16380000</v>
      </c>
      <c r="I38" s="122">
        <v>0.4</v>
      </c>
      <c r="J38" s="122">
        <v>0.3</v>
      </c>
      <c r="K38" s="188">
        <f t="shared" si="2"/>
        <v>22750000</v>
      </c>
      <c r="L38" s="188">
        <f t="shared" si="3"/>
        <v>20475000</v>
      </c>
      <c r="M38" s="210">
        <f t="shared" si="4"/>
        <v>28437500</v>
      </c>
      <c r="N38" s="210">
        <f t="shared" si="5"/>
        <v>25593750</v>
      </c>
    </row>
    <row r="39" spans="1:14" ht="27" customHeight="1" thickBot="1" x14ac:dyDescent="0.5">
      <c r="A39" s="270"/>
      <c r="B39" s="263"/>
      <c r="C39" s="166" t="s">
        <v>2201</v>
      </c>
      <c r="D39" s="167">
        <v>5142600089</v>
      </c>
      <c r="E39" s="37">
        <v>30</v>
      </c>
      <c r="F39" s="125">
        <f t="shared" si="0"/>
        <v>26000000</v>
      </c>
      <c r="G39" s="161">
        <v>20000000</v>
      </c>
      <c r="H39" s="189">
        <f t="shared" si="1"/>
        <v>23400000</v>
      </c>
      <c r="I39" s="127">
        <v>0.4</v>
      </c>
      <c r="J39" s="127">
        <v>0.3</v>
      </c>
      <c r="K39" s="188">
        <f t="shared" si="2"/>
        <v>32500000</v>
      </c>
      <c r="L39" s="188">
        <f t="shared" si="3"/>
        <v>29250000</v>
      </c>
      <c r="M39" s="210">
        <f t="shared" si="4"/>
        <v>40625000</v>
      </c>
      <c r="N39" s="210">
        <f t="shared" si="5"/>
        <v>36562500</v>
      </c>
    </row>
    <row r="40" spans="1:14" ht="25.5" thickTop="1" thickBot="1" x14ac:dyDescent="0.5">
      <c r="A40" s="132" t="s">
        <v>2174</v>
      </c>
      <c r="B40" s="133"/>
      <c r="C40" s="133"/>
      <c r="D40" s="133"/>
      <c r="E40" s="154">
        <f>SUM(E36:E39)</f>
        <v>120</v>
      </c>
      <c r="F40" s="135">
        <f>SUM(F36:F39)</f>
        <v>71500000</v>
      </c>
      <c r="G40" s="136">
        <f t="shared" ref="G40:H40" si="11">SUM(G36:G39)</f>
        <v>55000000</v>
      </c>
      <c r="H40" s="191">
        <f t="shared" si="11"/>
        <v>64350000</v>
      </c>
      <c r="I40" s="122">
        <v>0.4</v>
      </c>
      <c r="J40" s="122">
        <v>0.3</v>
      </c>
      <c r="K40" s="188">
        <f t="shared" si="2"/>
        <v>89375000</v>
      </c>
      <c r="L40" s="188">
        <f t="shared" si="3"/>
        <v>80437500</v>
      </c>
      <c r="M40" s="210"/>
      <c r="N40" s="210"/>
    </row>
    <row r="41" spans="1:14" ht="79.5" customHeight="1" thickTop="1" thickBot="1" x14ac:dyDescent="0.5">
      <c r="A41" s="265">
        <v>7</v>
      </c>
      <c r="B41" s="258" t="s">
        <v>2202</v>
      </c>
      <c r="C41" s="170" t="s">
        <v>2095</v>
      </c>
      <c r="D41" s="171">
        <v>5141200001</v>
      </c>
      <c r="E41" s="137">
        <v>30</v>
      </c>
      <c r="F41" s="139">
        <f t="shared" si="0"/>
        <v>17550000</v>
      </c>
      <c r="G41" s="159">
        <v>13500000</v>
      </c>
      <c r="H41" s="192">
        <f t="shared" si="1"/>
        <v>15795000</v>
      </c>
      <c r="I41" s="127">
        <v>0.4</v>
      </c>
      <c r="J41" s="127">
        <v>0.3</v>
      </c>
      <c r="K41" s="188">
        <f t="shared" si="2"/>
        <v>21937500</v>
      </c>
      <c r="L41" s="188">
        <f t="shared" si="3"/>
        <v>19743750</v>
      </c>
      <c r="M41" s="210">
        <f t="shared" si="4"/>
        <v>27421875</v>
      </c>
      <c r="N41" s="210">
        <f t="shared" si="5"/>
        <v>24679687.5</v>
      </c>
    </row>
    <row r="42" spans="1:14" ht="27" customHeight="1" thickBot="1" x14ac:dyDescent="0.5">
      <c r="A42" s="266"/>
      <c r="B42" s="259"/>
      <c r="C42" s="168" t="s">
        <v>2096</v>
      </c>
      <c r="D42" s="169">
        <v>5142100001</v>
      </c>
      <c r="E42" s="128">
        <v>30</v>
      </c>
      <c r="F42" s="131">
        <f t="shared" si="0"/>
        <v>14950000</v>
      </c>
      <c r="G42" s="160">
        <v>11500000</v>
      </c>
      <c r="H42" s="190">
        <f t="shared" si="1"/>
        <v>13455000</v>
      </c>
      <c r="I42" s="122">
        <v>0.4</v>
      </c>
      <c r="J42" s="122">
        <v>0.3</v>
      </c>
      <c r="K42" s="188">
        <f t="shared" si="2"/>
        <v>18687500</v>
      </c>
      <c r="L42" s="188">
        <f t="shared" si="3"/>
        <v>16818750</v>
      </c>
      <c r="M42" s="210">
        <f t="shared" si="4"/>
        <v>23359375</v>
      </c>
      <c r="N42" s="210">
        <f t="shared" si="5"/>
        <v>21023437.5</v>
      </c>
    </row>
    <row r="43" spans="1:14" ht="27" customHeight="1" thickBot="1" x14ac:dyDescent="0.5">
      <c r="A43" s="267"/>
      <c r="B43" s="264"/>
      <c r="C43" s="166" t="s">
        <v>2203</v>
      </c>
      <c r="D43" s="167">
        <v>5142100002</v>
      </c>
      <c r="E43" s="37">
        <v>30</v>
      </c>
      <c r="F43" s="125">
        <f t="shared" si="0"/>
        <v>18200000</v>
      </c>
      <c r="G43" s="161">
        <v>14000000</v>
      </c>
      <c r="H43" s="189">
        <f t="shared" si="1"/>
        <v>16380000</v>
      </c>
      <c r="I43" s="127">
        <v>0.4</v>
      </c>
      <c r="J43" s="127">
        <v>0.3</v>
      </c>
      <c r="K43" s="188">
        <f t="shared" si="2"/>
        <v>22750000</v>
      </c>
      <c r="L43" s="188">
        <f t="shared" si="3"/>
        <v>20475000</v>
      </c>
      <c r="M43" s="210">
        <f t="shared" si="4"/>
        <v>28437500</v>
      </c>
      <c r="N43" s="210">
        <f t="shared" si="5"/>
        <v>25593750</v>
      </c>
    </row>
    <row r="44" spans="1:14" ht="27" customHeight="1" thickTop="1" thickBot="1" x14ac:dyDescent="0.5">
      <c r="A44" s="132" t="s">
        <v>2174</v>
      </c>
      <c r="B44" s="133"/>
      <c r="C44" s="133"/>
      <c r="D44" s="133"/>
      <c r="E44" s="154">
        <f>SUM(E41:E43)</f>
        <v>90</v>
      </c>
      <c r="F44" s="135">
        <f>SUM(F41:F43)</f>
        <v>50700000</v>
      </c>
      <c r="G44" s="136">
        <f t="shared" ref="G44:H44" si="12">SUM(G41:G43)</f>
        <v>39000000</v>
      </c>
      <c r="H44" s="191">
        <f t="shared" si="12"/>
        <v>45630000</v>
      </c>
      <c r="I44" s="122">
        <v>0.4</v>
      </c>
      <c r="J44" s="122">
        <v>0.3</v>
      </c>
      <c r="K44" s="188">
        <f t="shared" si="2"/>
        <v>63375000</v>
      </c>
      <c r="L44" s="188">
        <f t="shared" si="3"/>
        <v>57037500</v>
      </c>
      <c r="M44" s="210"/>
      <c r="N44" s="210"/>
    </row>
    <row r="45" spans="1:14" ht="79.5" customHeight="1" thickTop="1" thickBot="1" x14ac:dyDescent="0.5">
      <c r="A45" s="265">
        <v>8</v>
      </c>
      <c r="B45" s="258" t="s">
        <v>2204</v>
      </c>
      <c r="C45" s="170" t="s">
        <v>2101</v>
      </c>
      <c r="D45" s="171">
        <v>5142200001</v>
      </c>
      <c r="E45" s="137">
        <v>30</v>
      </c>
      <c r="F45" s="139">
        <f t="shared" si="0"/>
        <v>47450000</v>
      </c>
      <c r="G45" s="140">
        <v>36500000</v>
      </c>
      <c r="H45" s="192">
        <f t="shared" si="1"/>
        <v>42705000</v>
      </c>
      <c r="I45" s="127">
        <v>0.4</v>
      </c>
      <c r="J45" s="127">
        <v>0.3</v>
      </c>
      <c r="K45" s="192">
        <f>F45+F45*40%</f>
        <v>66430000</v>
      </c>
      <c r="L45" s="188">
        <f t="shared" si="3"/>
        <v>59787000</v>
      </c>
      <c r="M45" s="210">
        <f t="shared" si="4"/>
        <v>79716000</v>
      </c>
      <c r="N45" s="210">
        <f t="shared" si="5"/>
        <v>71744400</v>
      </c>
    </row>
    <row r="46" spans="1:14" ht="27" customHeight="1" thickBot="1" x14ac:dyDescent="0.5">
      <c r="A46" s="266"/>
      <c r="B46" s="259"/>
      <c r="C46" s="168" t="s">
        <v>2103</v>
      </c>
      <c r="D46" s="169">
        <v>5142200003</v>
      </c>
      <c r="E46" s="128">
        <v>30</v>
      </c>
      <c r="F46" s="131">
        <f t="shared" si="0"/>
        <v>22100000</v>
      </c>
      <c r="G46" s="121">
        <v>17000000</v>
      </c>
      <c r="H46" s="190">
        <f t="shared" si="1"/>
        <v>19890000</v>
      </c>
      <c r="I46" s="122">
        <v>0.4</v>
      </c>
      <c r="J46" s="122">
        <v>0.3</v>
      </c>
      <c r="K46" s="190">
        <f>F46+F46*25%</f>
        <v>27625000</v>
      </c>
      <c r="L46" s="188">
        <f t="shared" si="3"/>
        <v>24862500</v>
      </c>
      <c r="M46" s="210">
        <f t="shared" si="4"/>
        <v>34531250</v>
      </c>
      <c r="N46" s="210">
        <f t="shared" si="5"/>
        <v>31078125</v>
      </c>
    </row>
    <row r="47" spans="1:14" ht="27" customHeight="1" thickBot="1" x14ac:dyDescent="0.5">
      <c r="A47" s="266"/>
      <c r="B47" s="259"/>
      <c r="C47" s="166" t="s">
        <v>2205</v>
      </c>
      <c r="D47" s="167">
        <v>5142600071</v>
      </c>
      <c r="E47" s="37">
        <v>30</v>
      </c>
      <c r="F47" s="125">
        <f t="shared" si="0"/>
        <v>19500000</v>
      </c>
      <c r="G47" s="161">
        <v>15000000</v>
      </c>
      <c r="H47" s="189">
        <f t="shared" si="1"/>
        <v>17550000</v>
      </c>
      <c r="I47" s="127">
        <v>0.4</v>
      </c>
      <c r="J47" s="127">
        <v>0.3</v>
      </c>
      <c r="K47" s="189">
        <f t="shared" ref="K47:K49" si="13">F47+F47*25%</f>
        <v>24375000</v>
      </c>
      <c r="L47" s="188">
        <f t="shared" si="3"/>
        <v>21937500</v>
      </c>
      <c r="M47" s="210">
        <f t="shared" si="4"/>
        <v>30468750</v>
      </c>
      <c r="N47" s="210">
        <f t="shared" si="5"/>
        <v>27421875</v>
      </c>
    </row>
    <row r="48" spans="1:14" ht="27" customHeight="1" thickBot="1" x14ac:dyDescent="0.5">
      <c r="A48" s="266"/>
      <c r="B48" s="259"/>
      <c r="C48" s="168" t="s">
        <v>2166</v>
      </c>
      <c r="D48" s="169">
        <v>5142600072</v>
      </c>
      <c r="E48" s="128">
        <v>30</v>
      </c>
      <c r="F48" s="131">
        <f t="shared" si="0"/>
        <v>25350000</v>
      </c>
      <c r="G48" s="121">
        <v>19500000</v>
      </c>
      <c r="H48" s="190">
        <f t="shared" si="1"/>
        <v>22815000</v>
      </c>
      <c r="I48" s="122">
        <v>0.4</v>
      </c>
      <c r="J48" s="122">
        <v>0.3</v>
      </c>
      <c r="K48" s="190">
        <f t="shared" si="13"/>
        <v>31687500</v>
      </c>
      <c r="L48" s="188">
        <f t="shared" si="3"/>
        <v>28518750</v>
      </c>
      <c r="M48" s="210">
        <f t="shared" si="4"/>
        <v>39609375</v>
      </c>
      <c r="N48" s="210">
        <f t="shared" si="5"/>
        <v>35648437.5</v>
      </c>
    </row>
    <row r="49" spans="1:14" ht="27" customHeight="1" thickBot="1" x14ac:dyDescent="0.5">
      <c r="A49" s="267"/>
      <c r="B49" s="264"/>
      <c r="C49" s="166" t="s">
        <v>2206</v>
      </c>
      <c r="D49" s="167">
        <v>5142610070</v>
      </c>
      <c r="E49" s="37">
        <v>30</v>
      </c>
      <c r="F49" s="125">
        <f t="shared" si="0"/>
        <v>26000000</v>
      </c>
      <c r="G49" s="158">
        <v>20000000</v>
      </c>
      <c r="H49" s="189">
        <f t="shared" si="1"/>
        <v>23400000</v>
      </c>
      <c r="I49" s="127">
        <v>0.4</v>
      </c>
      <c r="J49" s="127">
        <v>0.3</v>
      </c>
      <c r="K49" s="189">
        <f t="shared" si="13"/>
        <v>32500000</v>
      </c>
      <c r="L49" s="188">
        <f t="shared" si="3"/>
        <v>29250000</v>
      </c>
      <c r="M49" s="210">
        <f t="shared" si="4"/>
        <v>40625000</v>
      </c>
      <c r="N49" s="210">
        <f t="shared" si="5"/>
        <v>36562500</v>
      </c>
    </row>
    <row r="50" spans="1:14" ht="25.5" thickTop="1" thickBot="1" x14ac:dyDescent="0.5">
      <c r="A50" s="132" t="s">
        <v>2174</v>
      </c>
      <c r="B50" s="133"/>
      <c r="C50" s="133"/>
      <c r="D50" s="133"/>
      <c r="E50" s="154">
        <f>SUM(E45:E49)</f>
        <v>150</v>
      </c>
      <c r="F50" s="135">
        <f>SUM(F45:F49)</f>
        <v>140400000</v>
      </c>
      <c r="G50" s="136">
        <f t="shared" ref="G50:H50" si="14">SUM(G45:G49)</f>
        <v>108000000</v>
      </c>
      <c r="H50" s="191">
        <f t="shared" si="14"/>
        <v>126360000</v>
      </c>
      <c r="I50" s="122">
        <v>0.4</v>
      </c>
      <c r="J50" s="122">
        <v>0.3</v>
      </c>
      <c r="L50" s="188">
        <f t="shared" si="3"/>
        <v>0</v>
      </c>
      <c r="M50" s="210">
        <f t="shared" si="4"/>
        <v>0</v>
      </c>
      <c r="N50" s="210">
        <f t="shared" si="5"/>
        <v>0</v>
      </c>
    </row>
    <row r="51" spans="1:14" ht="40.5" customHeight="1" thickTop="1" thickBot="1" x14ac:dyDescent="0.5">
      <c r="A51" s="265">
        <v>9</v>
      </c>
      <c r="B51" s="258" t="s">
        <v>2207</v>
      </c>
      <c r="C51" s="170" t="s">
        <v>2115</v>
      </c>
      <c r="D51" s="171">
        <v>1439100001</v>
      </c>
      <c r="E51" s="137">
        <v>30</v>
      </c>
      <c r="F51" s="139">
        <f t="shared" si="0"/>
        <v>15600000</v>
      </c>
      <c r="G51" s="140">
        <v>12000000</v>
      </c>
      <c r="H51" s="192">
        <f t="shared" si="1"/>
        <v>14040000</v>
      </c>
      <c r="I51" s="127">
        <v>0.4</v>
      </c>
      <c r="J51" s="127">
        <v>0.3</v>
      </c>
      <c r="K51" s="192">
        <f>F51+F51*40%</f>
        <v>21840000</v>
      </c>
      <c r="L51" s="188">
        <f t="shared" si="3"/>
        <v>19656000</v>
      </c>
      <c r="M51" s="210">
        <f t="shared" si="4"/>
        <v>27300000</v>
      </c>
      <c r="N51" s="210">
        <f t="shared" si="5"/>
        <v>24570000</v>
      </c>
    </row>
    <row r="52" spans="1:14" ht="27" customHeight="1" thickBot="1" x14ac:dyDescent="0.5">
      <c r="A52" s="266"/>
      <c r="B52" s="259"/>
      <c r="C52" s="168" t="s">
        <v>2092</v>
      </c>
      <c r="D52" s="169">
        <v>5141100008</v>
      </c>
      <c r="E52" s="128">
        <v>30</v>
      </c>
      <c r="F52" s="131">
        <f t="shared" si="0"/>
        <v>10400000</v>
      </c>
      <c r="G52" s="160">
        <v>8000000</v>
      </c>
      <c r="H52" s="190">
        <f t="shared" si="1"/>
        <v>9360000</v>
      </c>
      <c r="I52" s="122">
        <v>0.4</v>
      </c>
      <c r="J52" s="122">
        <v>0.3</v>
      </c>
      <c r="K52" s="190">
        <f t="shared" ref="K52:K59" si="15">F52+F52*40%</f>
        <v>14560000</v>
      </c>
      <c r="L52" s="188">
        <f t="shared" si="3"/>
        <v>13104000</v>
      </c>
      <c r="M52" s="210">
        <f t="shared" si="4"/>
        <v>18200000</v>
      </c>
      <c r="N52" s="210">
        <f t="shared" si="5"/>
        <v>16380000</v>
      </c>
    </row>
    <row r="53" spans="1:14" ht="27" customHeight="1" thickBot="1" x14ac:dyDescent="0.5">
      <c r="A53" s="266"/>
      <c r="B53" s="259"/>
      <c r="C53" s="166" t="s">
        <v>2074</v>
      </c>
      <c r="D53" s="167">
        <v>5141600001</v>
      </c>
      <c r="E53" s="37">
        <v>30</v>
      </c>
      <c r="F53" s="125">
        <f t="shared" si="0"/>
        <v>19500000</v>
      </c>
      <c r="G53" s="161">
        <v>15000000</v>
      </c>
      <c r="H53" s="189">
        <f t="shared" si="1"/>
        <v>17550000</v>
      </c>
      <c r="I53" s="127">
        <v>0.4</v>
      </c>
      <c r="J53" s="127">
        <v>0.3</v>
      </c>
      <c r="K53" s="189">
        <f t="shared" si="15"/>
        <v>27300000</v>
      </c>
      <c r="L53" s="188">
        <f t="shared" si="3"/>
        <v>24570000</v>
      </c>
      <c r="M53" s="210">
        <f t="shared" si="4"/>
        <v>34125000</v>
      </c>
      <c r="N53" s="210">
        <f t="shared" si="5"/>
        <v>30712500</v>
      </c>
    </row>
    <row r="54" spans="1:14" ht="27" customHeight="1" thickBot="1" x14ac:dyDescent="0.5">
      <c r="A54" s="266"/>
      <c r="B54" s="259"/>
      <c r="C54" s="168" t="s">
        <v>2075</v>
      </c>
      <c r="D54" s="169">
        <v>5141600002</v>
      </c>
      <c r="E54" s="128">
        <v>30</v>
      </c>
      <c r="F54" s="131">
        <f t="shared" si="0"/>
        <v>15600000</v>
      </c>
      <c r="G54" s="160">
        <v>12000000</v>
      </c>
      <c r="H54" s="190">
        <f t="shared" si="1"/>
        <v>14040000</v>
      </c>
      <c r="I54" s="122">
        <v>0.4</v>
      </c>
      <c r="J54" s="122">
        <v>0.3</v>
      </c>
      <c r="K54" s="190">
        <f t="shared" si="15"/>
        <v>21840000</v>
      </c>
      <c r="L54" s="188">
        <f t="shared" si="3"/>
        <v>19656000</v>
      </c>
      <c r="M54" s="210">
        <f t="shared" si="4"/>
        <v>27300000</v>
      </c>
      <c r="N54" s="210">
        <f t="shared" si="5"/>
        <v>24570000</v>
      </c>
    </row>
    <row r="55" spans="1:14" ht="27" customHeight="1" thickBot="1" x14ac:dyDescent="0.5">
      <c r="A55" s="266"/>
      <c r="B55" s="259"/>
      <c r="C55" s="166" t="s">
        <v>2076</v>
      </c>
      <c r="D55" s="167">
        <v>5141600003</v>
      </c>
      <c r="E55" s="37">
        <v>30</v>
      </c>
      <c r="F55" s="125">
        <f t="shared" si="0"/>
        <v>7150000</v>
      </c>
      <c r="G55" s="161">
        <v>5500000</v>
      </c>
      <c r="H55" s="189">
        <f t="shared" si="1"/>
        <v>6435000</v>
      </c>
      <c r="I55" s="127">
        <v>0.4</v>
      </c>
      <c r="J55" s="127">
        <v>0.3</v>
      </c>
      <c r="K55" s="189">
        <f t="shared" si="15"/>
        <v>10010000</v>
      </c>
      <c r="L55" s="188">
        <f t="shared" si="3"/>
        <v>9009000</v>
      </c>
      <c r="M55" s="210">
        <f t="shared" si="4"/>
        <v>12512500</v>
      </c>
      <c r="N55" s="210">
        <f t="shared" si="5"/>
        <v>11261250</v>
      </c>
    </row>
    <row r="56" spans="1:14" ht="27" customHeight="1" thickBot="1" x14ac:dyDescent="0.5">
      <c r="A56" s="266"/>
      <c r="B56" s="259"/>
      <c r="C56" s="168" t="s">
        <v>2208</v>
      </c>
      <c r="D56" s="169">
        <v>5141600004</v>
      </c>
      <c r="E56" s="128">
        <v>30</v>
      </c>
      <c r="F56" s="131">
        <f t="shared" si="0"/>
        <v>7150000</v>
      </c>
      <c r="G56" s="160">
        <v>5500000</v>
      </c>
      <c r="H56" s="190">
        <f t="shared" si="1"/>
        <v>6435000</v>
      </c>
      <c r="I56" s="122">
        <v>0.4</v>
      </c>
      <c r="J56" s="122">
        <v>0.3</v>
      </c>
      <c r="K56" s="190">
        <f t="shared" si="15"/>
        <v>10010000</v>
      </c>
      <c r="L56" s="188">
        <f t="shared" si="3"/>
        <v>9009000</v>
      </c>
      <c r="M56" s="210">
        <f t="shared" si="4"/>
        <v>12512500</v>
      </c>
      <c r="N56" s="210">
        <f t="shared" si="5"/>
        <v>11261250</v>
      </c>
    </row>
    <row r="57" spans="1:14" ht="27" customHeight="1" thickBot="1" x14ac:dyDescent="0.5">
      <c r="A57" s="266"/>
      <c r="B57" s="259"/>
      <c r="C57" s="166" t="s">
        <v>2079</v>
      </c>
      <c r="D57" s="167">
        <v>5141600006</v>
      </c>
      <c r="E57" s="37">
        <v>30</v>
      </c>
      <c r="F57" s="125">
        <f t="shared" si="0"/>
        <v>16250000</v>
      </c>
      <c r="G57" s="161">
        <v>12500000</v>
      </c>
      <c r="H57" s="189">
        <f t="shared" si="1"/>
        <v>14625000</v>
      </c>
      <c r="I57" s="127">
        <v>0.4</v>
      </c>
      <c r="J57" s="127">
        <v>0.3</v>
      </c>
      <c r="K57" s="189">
        <f t="shared" si="15"/>
        <v>22750000</v>
      </c>
      <c r="L57" s="188">
        <f t="shared" si="3"/>
        <v>20475000</v>
      </c>
      <c r="M57" s="210">
        <f t="shared" si="4"/>
        <v>28437500</v>
      </c>
      <c r="N57" s="210">
        <f t="shared" si="5"/>
        <v>25593750</v>
      </c>
    </row>
    <row r="58" spans="1:14" ht="27" customHeight="1" thickBot="1" x14ac:dyDescent="0.5">
      <c r="A58" s="266"/>
      <c r="B58" s="259"/>
      <c r="C58" s="168" t="s">
        <v>2081</v>
      </c>
      <c r="D58" s="169">
        <v>5141600007</v>
      </c>
      <c r="E58" s="128">
        <v>30</v>
      </c>
      <c r="F58" s="131">
        <f t="shared" si="0"/>
        <v>19500000</v>
      </c>
      <c r="G58" s="160">
        <v>15000000</v>
      </c>
      <c r="H58" s="190">
        <f t="shared" si="1"/>
        <v>17550000</v>
      </c>
      <c r="I58" s="122">
        <v>0.4</v>
      </c>
      <c r="J58" s="122">
        <v>0.3</v>
      </c>
      <c r="K58" s="190">
        <f t="shared" si="15"/>
        <v>27300000</v>
      </c>
      <c r="L58" s="188">
        <f t="shared" si="3"/>
        <v>24570000</v>
      </c>
      <c r="M58" s="210">
        <f t="shared" si="4"/>
        <v>34125000</v>
      </c>
      <c r="N58" s="210">
        <f t="shared" si="5"/>
        <v>30712500</v>
      </c>
    </row>
    <row r="59" spans="1:14" ht="21.75" thickBot="1" x14ac:dyDescent="0.5">
      <c r="A59" s="267"/>
      <c r="B59" s="264"/>
      <c r="C59" s="166" t="s">
        <v>2209</v>
      </c>
      <c r="D59" s="167">
        <v>5141600010</v>
      </c>
      <c r="E59" s="37">
        <v>30</v>
      </c>
      <c r="F59" s="125">
        <f t="shared" si="0"/>
        <v>13000000</v>
      </c>
      <c r="G59" s="161">
        <v>10000000</v>
      </c>
      <c r="H59" s="189">
        <f t="shared" si="1"/>
        <v>11700000</v>
      </c>
      <c r="I59" s="127">
        <v>0.4</v>
      </c>
      <c r="J59" s="127">
        <v>0.3</v>
      </c>
      <c r="K59" s="189">
        <f t="shared" si="15"/>
        <v>18200000</v>
      </c>
      <c r="L59" s="188">
        <f t="shared" si="3"/>
        <v>16380000</v>
      </c>
      <c r="M59" s="210">
        <f t="shared" si="4"/>
        <v>22750000</v>
      </c>
      <c r="N59" s="210">
        <f t="shared" si="5"/>
        <v>20475000</v>
      </c>
    </row>
    <row r="60" spans="1:14" ht="25.5" thickTop="1" thickBot="1" x14ac:dyDescent="0.5">
      <c r="A60" s="132" t="s">
        <v>2174</v>
      </c>
      <c r="B60" s="133"/>
      <c r="C60" s="133"/>
      <c r="D60" s="133"/>
      <c r="E60" s="154">
        <f>SUM(E51:E59)</f>
        <v>270</v>
      </c>
      <c r="F60" s="135">
        <f>SUM(F51:F59)</f>
        <v>124150000</v>
      </c>
      <c r="G60" s="136">
        <f t="shared" ref="G60:H60" si="16">SUM(G51:G59)</f>
        <v>95500000</v>
      </c>
      <c r="H60" s="191">
        <f t="shared" si="16"/>
        <v>111735000</v>
      </c>
      <c r="I60" s="122">
        <v>0.4</v>
      </c>
      <c r="J60" s="122">
        <v>0.3</v>
      </c>
      <c r="K60" s="135">
        <f>SUM(K51:K59)</f>
        <v>173810000</v>
      </c>
      <c r="L60" s="188">
        <f t="shared" si="3"/>
        <v>156429000</v>
      </c>
      <c r="M60" s="210"/>
      <c r="N60" s="210"/>
    </row>
    <row r="61" spans="1:14" ht="22.5" thickTop="1" thickBot="1" x14ac:dyDescent="0.5">
      <c r="A61" s="258">
        <v>10</v>
      </c>
      <c r="B61" s="258" t="s">
        <v>2451</v>
      </c>
      <c r="C61" s="172" t="s">
        <v>2455</v>
      </c>
      <c r="D61" s="173"/>
      <c r="E61" s="137">
        <v>30</v>
      </c>
      <c r="F61" s="137">
        <f t="shared" ref="F61:F66" si="17">G61+G61*J61</f>
        <v>14300000</v>
      </c>
      <c r="G61" s="159">
        <v>11000000</v>
      </c>
      <c r="H61" s="195">
        <f t="shared" ref="H61:H67" si="18">F61*0.9</f>
        <v>12870000</v>
      </c>
      <c r="I61" s="122">
        <v>0.4</v>
      </c>
      <c r="J61" s="122">
        <v>0.3</v>
      </c>
      <c r="K61" s="195">
        <f>F61+F61*25%</f>
        <v>17875000</v>
      </c>
      <c r="L61" s="188">
        <f t="shared" si="3"/>
        <v>16087500</v>
      </c>
      <c r="M61" s="210">
        <f t="shared" si="4"/>
        <v>22343750</v>
      </c>
      <c r="N61" s="210">
        <f t="shared" si="5"/>
        <v>20109375</v>
      </c>
    </row>
    <row r="62" spans="1:14" ht="21.75" thickBot="1" x14ac:dyDescent="0.5">
      <c r="A62" s="259"/>
      <c r="B62" s="259"/>
      <c r="C62" s="174" t="s">
        <v>2452</v>
      </c>
      <c r="D62" s="130"/>
      <c r="E62" s="128">
        <v>30</v>
      </c>
      <c r="F62" s="128">
        <f t="shared" si="17"/>
        <v>9100000</v>
      </c>
      <c r="G62" s="160">
        <v>7000000</v>
      </c>
      <c r="H62" s="196">
        <f t="shared" si="18"/>
        <v>8190000</v>
      </c>
      <c r="I62" s="122">
        <v>0.4</v>
      </c>
      <c r="J62" s="122">
        <v>0.3</v>
      </c>
      <c r="K62" s="196">
        <f t="shared" ref="K62:K71" si="19">F62+F62*25%</f>
        <v>11375000</v>
      </c>
      <c r="L62" s="188">
        <f t="shared" si="3"/>
        <v>10237500</v>
      </c>
      <c r="M62" s="210">
        <f t="shared" si="4"/>
        <v>14218750</v>
      </c>
      <c r="N62" s="210">
        <f t="shared" si="5"/>
        <v>12796875</v>
      </c>
    </row>
    <row r="63" spans="1:14" ht="22.5" thickTop="1" thickBot="1" x14ac:dyDescent="0.5">
      <c r="A63" s="259"/>
      <c r="B63" s="259"/>
      <c r="C63" s="172" t="s">
        <v>2453</v>
      </c>
      <c r="D63" s="173"/>
      <c r="E63" s="137">
        <v>30</v>
      </c>
      <c r="F63" s="137">
        <f t="shared" si="17"/>
        <v>15600000</v>
      </c>
      <c r="G63" s="159">
        <v>12000000</v>
      </c>
      <c r="H63" s="195">
        <f t="shared" si="18"/>
        <v>14040000</v>
      </c>
      <c r="I63" s="122">
        <v>0.4</v>
      </c>
      <c r="J63" s="122">
        <v>0.3</v>
      </c>
      <c r="K63" s="195">
        <f t="shared" si="19"/>
        <v>19500000</v>
      </c>
      <c r="L63" s="188">
        <f t="shared" si="3"/>
        <v>17550000</v>
      </c>
      <c r="M63" s="210">
        <f t="shared" si="4"/>
        <v>24375000</v>
      </c>
      <c r="N63" s="210">
        <f t="shared" si="5"/>
        <v>21937500</v>
      </c>
    </row>
    <row r="64" spans="1:14" ht="21.75" thickBot="1" x14ac:dyDescent="0.5">
      <c r="A64" s="259"/>
      <c r="B64" s="259"/>
      <c r="C64" s="174" t="s">
        <v>2058</v>
      </c>
      <c r="D64" s="130"/>
      <c r="E64" s="128">
        <v>30</v>
      </c>
      <c r="F64" s="128">
        <f t="shared" si="17"/>
        <v>8450000</v>
      </c>
      <c r="G64" s="160">
        <v>6500000</v>
      </c>
      <c r="H64" s="196">
        <f t="shared" si="18"/>
        <v>7605000</v>
      </c>
      <c r="I64" s="122">
        <v>0.4</v>
      </c>
      <c r="J64" s="122">
        <v>0.3</v>
      </c>
      <c r="K64" s="196">
        <f t="shared" si="19"/>
        <v>10562500</v>
      </c>
      <c r="L64" s="188">
        <f t="shared" si="3"/>
        <v>9506250</v>
      </c>
      <c r="M64" s="210">
        <f t="shared" si="4"/>
        <v>13203125</v>
      </c>
      <c r="N64" s="210">
        <f t="shared" si="5"/>
        <v>11882812.5</v>
      </c>
    </row>
    <row r="65" spans="1:14" ht="22.5" thickTop="1" thickBot="1" x14ac:dyDescent="0.5">
      <c r="A65" s="259"/>
      <c r="B65" s="259"/>
      <c r="C65" s="172" t="s">
        <v>2456</v>
      </c>
      <c r="D65" s="173"/>
      <c r="E65" s="137">
        <v>30</v>
      </c>
      <c r="F65" s="137">
        <f t="shared" si="17"/>
        <v>23400000</v>
      </c>
      <c r="G65" s="159">
        <v>18000000</v>
      </c>
      <c r="H65" s="195">
        <f t="shared" si="18"/>
        <v>21060000</v>
      </c>
      <c r="I65" s="122">
        <v>0.4</v>
      </c>
      <c r="J65" s="122">
        <v>0.3</v>
      </c>
      <c r="K65" s="195">
        <f t="shared" si="19"/>
        <v>29250000</v>
      </c>
      <c r="L65" s="188">
        <f t="shared" si="3"/>
        <v>26325000</v>
      </c>
      <c r="M65" s="210">
        <f t="shared" si="4"/>
        <v>36562500</v>
      </c>
      <c r="N65" s="210">
        <f t="shared" si="5"/>
        <v>32906250</v>
      </c>
    </row>
    <row r="66" spans="1:14" ht="21.75" thickBot="1" x14ac:dyDescent="0.5">
      <c r="A66" s="259"/>
      <c r="B66" s="259"/>
      <c r="C66" s="174" t="s">
        <v>2454</v>
      </c>
      <c r="D66" s="130"/>
      <c r="E66" s="128">
        <v>30</v>
      </c>
      <c r="F66" s="128">
        <f t="shared" si="17"/>
        <v>13371423</v>
      </c>
      <c r="G66" s="160">
        <v>10285710</v>
      </c>
      <c r="H66" s="196">
        <f t="shared" si="18"/>
        <v>12034280.700000001</v>
      </c>
      <c r="I66" s="122">
        <v>0.4</v>
      </c>
      <c r="J66" s="122">
        <v>0.3</v>
      </c>
      <c r="K66" s="196">
        <f t="shared" si="19"/>
        <v>16714278.75</v>
      </c>
      <c r="L66" s="188">
        <f t="shared" si="3"/>
        <v>15042850.875</v>
      </c>
      <c r="M66" s="210">
        <f t="shared" si="4"/>
        <v>20892848.4375</v>
      </c>
      <c r="N66" s="210">
        <f t="shared" si="5"/>
        <v>18803563.59375</v>
      </c>
    </row>
    <row r="67" spans="1:14" ht="22.5" thickTop="1" thickBot="1" x14ac:dyDescent="0.5">
      <c r="A67" s="260"/>
      <c r="B67" s="260"/>
      <c r="C67" s="172"/>
      <c r="D67" s="173"/>
      <c r="E67" s="137">
        <v>180</v>
      </c>
      <c r="F67" s="137">
        <f>SUM(F61:F66)</f>
        <v>84221423</v>
      </c>
      <c r="G67" s="159"/>
      <c r="H67" s="192">
        <f t="shared" si="18"/>
        <v>75799280.700000003</v>
      </c>
      <c r="I67" s="192">
        <f t="shared" ref="I67" si="20">G67*0.9</f>
        <v>0</v>
      </c>
      <c r="J67" s="192">
        <f t="shared" ref="J67" si="21">H67*0.9</f>
        <v>68219352.63000001</v>
      </c>
      <c r="K67" s="137">
        <f>SUM(K61:K66)</f>
        <v>105276778.75</v>
      </c>
      <c r="L67" s="188">
        <f t="shared" si="3"/>
        <v>94749100.875</v>
      </c>
      <c r="M67" s="210"/>
      <c r="N67" s="210"/>
    </row>
    <row r="68" spans="1:14" ht="78.75" customHeight="1" thickBot="1" x14ac:dyDescent="0.5">
      <c r="A68" s="272">
        <v>11</v>
      </c>
      <c r="B68" s="261" t="s">
        <v>2210</v>
      </c>
      <c r="C68" s="168" t="s">
        <v>2116</v>
      </c>
      <c r="D68" s="169">
        <v>1439100002</v>
      </c>
      <c r="E68" s="128">
        <v>30</v>
      </c>
      <c r="F68" s="131">
        <f t="shared" si="0"/>
        <v>16900000</v>
      </c>
      <c r="G68" s="160">
        <v>13000000</v>
      </c>
      <c r="H68" s="188">
        <f t="shared" si="1"/>
        <v>15210000</v>
      </c>
      <c r="I68" s="122">
        <v>0.4</v>
      </c>
      <c r="J68" s="122">
        <v>0.3</v>
      </c>
      <c r="K68" s="196">
        <f t="shared" si="19"/>
        <v>21125000</v>
      </c>
      <c r="L68" s="188">
        <f t="shared" si="3"/>
        <v>19012500</v>
      </c>
      <c r="M68" s="210">
        <f t="shared" si="4"/>
        <v>26406250</v>
      </c>
      <c r="N68" s="210">
        <f t="shared" si="5"/>
        <v>23765625</v>
      </c>
    </row>
    <row r="69" spans="1:14" ht="27" customHeight="1" thickBot="1" x14ac:dyDescent="0.5">
      <c r="A69" s="269"/>
      <c r="B69" s="262"/>
      <c r="C69" s="166" t="s">
        <v>2211</v>
      </c>
      <c r="D69" s="167">
        <v>1439100006</v>
      </c>
      <c r="E69" s="37">
        <v>30</v>
      </c>
      <c r="F69" s="125">
        <f t="shared" si="0"/>
        <v>16900000</v>
      </c>
      <c r="G69" s="161">
        <v>13000000</v>
      </c>
      <c r="H69" s="189">
        <f t="shared" si="1"/>
        <v>15210000</v>
      </c>
      <c r="I69" s="127">
        <v>0.4</v>
      </c>
      <c r="J69" s="127">
        <v>0.3</v>
      </c>
      <c r="K69" s="196">
        <f t="shared" si="19"/>
        <v>21125000</v>
      </c>
      <c r="L69" s="188">
        <f t="shared" ref="L69:L79" si="22">K69*0.9</f>
        <v>19012500</v>
      </c>
      <c r="M69" s="210">
        <f t="shared" ref="M69:M79" si="23">IF(K69&gt;=50000000,K69+(20%*K69),K69+(K69*25%))</f>
        <v>26406250</v>
      </c>
      <c r="N69" s="210">
        <f t="shared" ref="N69:N79" si="24">IF(L69&gt;=50000000,L69+(20%*L69),L69+(L69*25%))</f>
        <v>23765625</v>
      </c>
    </row>
    <row r="70" spans="1:14" ht="27" customHeight="1" thickBot="1" x14ac:dyDescent="0.5">
      <c r="A70" s="269"/>
      <c r="B70" s="262"/>
      <c r="C70" s="168" t="s">
        <v>2212</v>
      </c>
      <c r="D70" s="169">
        <v>1439100008</v>
      </c>
      <c r="E70" s="128">
        <v>30</v>
      </c>
      <c r="F70" s="131">
        <f t="shared" si="0"/>
        <v>16900000</v>
      </c>
      <c r="G70" s="160">
        <v>13000000</v>
      </c>
      <c r="H70" s="190">
        <f t="shared" si="1"/>
        <v>15210000</v>
      </c>
      <c r="I70" s="122">
        <v>0.4</v>
      </c>
      <c r="J70" s="122">
        <v>0.3</v>
      </c>
      <c r="K70" s="196">
        <f t="shared" si="19"/>
        <v>21125000</v>
      </c>
      <c r="L70" s="188">
        <f t="shared" si="22"/>
        <v>19012500</v>
      </c>
      <c r="M70" s="210">
        <f t="shared" si="23"/>
        <v>26406250</v>
      </c>
      <c r="N70" s="210">
        <f t="shared" si="24"/>
        <v>23765625</v>
      </c>
    </row>
    <row r="71" spans="1:14" ht="27" customHeight="1" thickBot="1" x14ac:dyDescent="0.5">
      <c r="A71" s="270"/>
      <c r="B71" s="263"/>
      <c r="C71" s="166" t="s">
        <v>2089</v>
      </c>
      <c r="D71" s="167">
        <v>5141100005</v>
      </c>
      <c r="E71" s="37">
        <v>30</v>
      </c>
      <c r="F71" s="125">
        <f t="shared" si="0"/>
        <v>16900000</v>
      </c>
      <c r="G71" s="161">
        <v>13000000</v>
      </c>
      <c r="H71" s="189">
        <f t="shared" si="1"/>
        <v>15210000</v>
      </c>
      <c r="I71" s="127">
        <v>0.4</v>
      </c>
      <c r="J71" s="127">
        <v>0.3</v>
      </c>
      <c r="K71" s="196">
        <f t="shared" si="19"/>
        <v>21125000</v>
      </c>
      <c r="L71" s="188">
        <f t="shared" si="22"/>
        <v>19012500</v>
      </c>
      <c r="M71" s="210">
        <f t="shared" si="23"/>
        <v>26406250</v>
      </c>
      <c r="N71" s="210">
        <f t="shared" si="24"/>
        <v>23765625</v>
      </c>
    </row>
    <row r="72" spans="1:14" ht="27" customHeight="1" thickTop="1" thickBot="1" x14ac:dyDescent="0.5">
      <c r="A72" s="132" t="s">
        <v>2174</v>
      </c>
      <c r="B72" s="133"/>
      <c r="C72" s="133"/>
      <c r="D72" s="133"/>
      <c r="E72" s="154">
        <f>SUM(E68:E71)</f>
        <v>120</v>
      </c>
      <c r="F72" s="135">
        <f>SUM(F68:F71)</f>
        <v>67600000</v>
      </c>
      <c r="G72" s="136">
        <f t="shared" ref="G72:K72" si="25">SUM(G68:G71)</f>
        <v>52000000</v>
      </c>
      <c r="H72" s="191">
        <f t="shared" si="25"/>
        <v>60840000</v>
      </c>
      <c r="I72" s="191">
        <f t="shared" si="25"/>
        <v>1.6</v>
      </c>
      <c r="J72" s="191">
        <f t="shared" si="25"/>
        <v>1.2</v>
      </c>
      <c r="K72" s="191">
        <f t="shared" si="25"/>
        <v>84500000</v>
      </c>
      <c r="L72" s="188">
        <f t="shared" si="22"/>
        <v>76050000</v>
      </c>
      <c r="M72" s="210"/>
      <c r="N72" s="210"/>
    </row>
    <row r="73" spans="1:14" ht="45" customHeight="1" thickBot="1" x14ac:dyDescent="0.5">
      <c r="A73" s="176">
        <v>12</v>
      </c>
      <c r="B73" s="176" t="s">
        <v>2213</v>
      </c>
      <c r="C73" s="177"/>
      <c r="D73" s="178">
        <v>51422057001002</v>
      </c>
      <c r="E73" s="176">
        <v>323</v>
      </c>
      <c r="F73" s="179">
        <f t="shared" si="0"/>
        <v>123500000</v>
      </c>
      <c r="G73" s="161">
        <v>95000000</v>
      </c>
      <c r="H73" s="197">
        <f t="shared" si="1"/>
        <v>111150000</v>
      </c>
      <c r="I73" s="127">
        <v>0.4</v>
      </c>
      <c r="J73" s="127">
        <v>0.3</v>
      </c>
      <c r="K73" s="197">
        <f>F73+F73*40%</f>
        <v>172900000</v>
      </c>
      <c r="L73" s="188">
        <f t="shared" si="22"/>
        <v>155610000</v>
      </c>
      <c r="M73" s="210">
        <f t="shared" si="23"/>
        <v>207480000</v>
      </c>
      <c r="N73" s="210">
        <f t="shared" si="24"/>
        <v>186732000</v>
      </c>
    </row>
    <row r="74" spans="1:14" ht="45" customHeight="1" thickBot="1" x14ac:dyDescent="0.5">
      <c r="A74" s="128">
        <v>13</v>
      </c>
      <c r="B74" s="128" t="s">
        <v>2214</v>
      </c>
      <c r="C74" s="174"/>
      <c r="D74" s="130">
        <v>514220570050001</v>
      </c>
      <c r="E74" s="128">
        <v>205</v>
      </c>
      <c r="F74" s="131">
        <f t="shared" si="0"/>
        <v>84500000</v>
      </c>
      <c r="G74" s="160">
        <v>65000000</v>
      </c>
      <c r="H74" s="190">
        <f t="shared" si="1"/>
        <v>76050000</v>
      </c>
      <c r="I74" s="122">
        <v>0.4</v>
      </c>
      <c r="J74" s="122">
        <v>0.3</v>
      </c>
      <c r="K74" s="197">
        <f>F74+F74*25%</f>
        <v>105625000</v>
      </c>
      <c r="L74" s="188">
        <f t="shared" si="22"/>
        <v>95062500</v>
      </c>
      <c r="M74" s="210">
        <f t="shared" si="23"/>
        <v>126750000</v>
      </c>
      <c r="N74" s="210">
        <f t="shared" si="24"/>
        <v>114075000</v>
      </c>
    </row>
    <row r="75" spans="1:14" ht="45" customHeight="1" thickBot="1" x14ac:dyDescent="0.5">
      <c r="A75" s="176">
        <v>14</v>
      </c>
      <c r="B75" s="37" t="s">
        <v>648</v>
      </c>
      <c r="C75" s="175"/>
      <c r="D75" s="124">
        <v>514220570070031</v>
      </c>
      <c r="E75" s="37">
        <v>63</v>
      </c>
      <c r="F75" s="125">
        <f t="shared" si="0"/>
        <v>17160000</v>
      </c>
      <c r="G75" s="161">
        <v>13200000</v>
      </c>
      <c r="H75" s="189">
        <f t="shared" si="1"/>
        <v>15444000</v>
      </c>
      <c r="I75" s="127">
        <v>0.4</v>
      </c>
      <c r="J75" s="127">
        <v>0.3</v>
      </c>
      <c r="K75" s="197">
        <f t="shared" ref="K75:K79" si="26">F75+F75*25%</f>
        <v>21450000</v>
      </c>
      <c r="L75" s="188">
        <f t="shared" si="22"/>
        <v>19305000</v>
      </c>
      <c r="M75" s="210">
        <f t="shared" si="23"/>
        <v>26812500</v>
      </c>
      <c r="N75" s="210">
        <f t="shared" si="24"/>
        <v>24131250</v>
      </c>
    </row>
    <row r="76" spans="1:14" ht="45" customHeight="1" thickBot="1" x14ac:dyDescent="0.5">
      <c r="A76" s="128">
        <v>15</v>
      </c>
      <c r="B76" s="128" t="s">
        <v>653</v>
      </c>
      <c r="C76" s="174"/>
      <c r="D76" s="130">
        <v>514120570010011</v>
      </c>
      <c r="E76" s="128">
        <v>140</v>
      </c>
      <c r="F76" s="131">
        <f t="shared" si="0"/>
        <v>62400000</v>
      </c>
      <c r="G76" s="160">
        <v>48000000</v>
      </c>
      <c r="H76" s="190">
        <f t="shared" si="1"/>
        <v>56160000</v>
      </c>
      <c r="I76" s="122">
        <v>0.4</v>
      </c>
      <c r="J76" s="122">
        <v>0.3</v>
      </c>
      <c r="K76" s="197">
        <f t="shared" si="26"/>
        <v>78000000</v>
      </c>
      <c r="L76" s="188">
        <f t="shared" si="22"/>
        <v>70200000</v>
      </c>
      <c r="M76" s="210">
        <f t="shared" si="23"/>
        <v>93600000</v>
      </c>
      <c r="N76" s="210">
        <f t="shared" si="24"/>
        <v>84240000</v>
      </c>
    </row>
    <row r="77" spans="1:14" ht="45" customHeight="1" thickBot="1" x14ac:dyDescent="0.5">
      <c r="A77" s="176">
        <v>16</v>
      </c>
      <c r="B77" s="37" t="s">
        <v>2442</v>
      </c>
      <c r="C77" s="175"/>
      <c r="D77" s="124">
        <v>514120570010011</v>
      </c>
      <c r="E77" s="37">
        <v>30</v>
      </c>
      <c r="F77" s="125">
        <f t="shared" ref="F77:F79" si="27">G77+G77*J77</f>
        <v>41600000</v>
      </c>
      <c r="G77" s="161">
        <v>32000000</v>
      </c>
      <c r="H77" s="189">
        <f t="shared" ref="H77:H79" si="28">F77*0.9</f>
        <v>37440000</v>
      </c>
      <c r="I77" s="127">
        <v>0.4</v>
      </c>
      <c r="J77" s="127">
        <v>0.3</v>
      </c>
      <c r="K77" s="197">
        <f t="shared" si="26"/>
        <v>52000000</v>
      </c>
      <c r="L77" s="188">
        <f t="shared" si="22"/>
        <v>46800000</v>
      </c>
      <c r="M77" s="210">
        <f t="shared" si="23"/>
        <v>62400000</v>
      </c>
      <c r="N77" s="210">
        <f t="shared" si="24"/>
        <v>58500000</v>
      </c>
    </row>
    <row r="78" spans="1:14" ht="45" customHeight="1" thickBot="1" x14ac:dyDescent="0.5">
      <c r="A78" s="128">
        <v>17</v>
      </c>
      <c r="B78" s="128" t="s">
        <v>2443</v>
      </c>
      <c r="C78" s="174"/>
      <c r="D78" s="130">
        <v>514120570010011</v>
      </c>
      <c r="E78" s="128">
        <v>82</v>
      </c>
      <c r="F78" s="131">
        <f t="shared" si="27"/>
        <v>24700000</v>
      </c>
      <c r="G78" s="160">
        <v>19000000</v>
      </c>
      <c r="H78" s="190">
        <f t="shared" si="28"/>
        <v>22230000</v>
      </c>
      <c r="I78" s="122">
        <v>0.4</v>
      </c>
      <c r="J78" s="122">
        <v>0.3</v>
      </c>
      <c r="K78" s="197">
        <f t="shared" si="26"/>
        <v>30875000</v>
      </c>
      <c r="L78" s="188">
        <f t="shared" si="22"/>
        <v>27787500</v>
      </c>
      <c r="M78" s="210">
        <f t="shared" si="23"/>
        <v>38593750</v>
      </c>
      <c r="N78" s="210">
        <f t="shared" si="24"/>
        <v>34734375</v>
      </c>
    </row>
    <row r="79" spans="1:14" ht="45" customHeight="1" thickBot="1" x14ac:dyDescent="0.5">
      <c r="A79" s="185">
        <v>18</v>
      </c>
      <c r="B79" s="36" t="s">
        <v>2444</v>
      </c>
      <c r="C79" s="180"/>
      <c r="D79" s="181">
        <v>514120570010011</v>
      </c>
      <c r="E79" s="36">
        <v>30</v>
      </c>
      <c r="F79" s="182">
        <f t="shared" si="27"/>
        <v>19500000</v>
      </c>
      <c r="G79" s="183">
        <v>15000000</v>
      </c>
      <c r="H79" s="198">
        <f t="shared" si="28"/>
        <v>17550000</v>
      </c>
      <c r="I79" s="184">
        <v>0.4</v>
      </c>
      <c r="J79" s="184">
        <v>0.3</v>
      </c>
      <c r="K79" s="197">
        <f t="shared" si="26"/>
        <v>24375000</v>
      </c>
      <c r="L79" s="188">
        <f t="shared" si="22"/>
        <v>21937500</v>
      </c>
      <c r="M79" s="210">
        <f t="shared" si="23"/>
        <v>30468750</v>
      </c>
      <c r="N79" s="210">
        <f t="shared" si="24"/>
        <v>27421875</v>
      </c>
    </row>
  </sheetData>
  <mergeCells count="23">
    <mergeCell ref="A61:A67"/>
    <mergeCell ref="A68:A71"/>
    <mergeCell ref="A36:A39"/>
    <mergeCell ref="A41:A43"/>
    <mergeCell ref="B41:B43"/>
    <mergeCell ref="B45:B49"/>
    <mergeCell ref="A45:A49"/>
    <mergeCell ref="A1:H1"/>
    <mergeCell ref="B61:B67"/>
    <mergeCell ref="B68:B71"/>
    <mergeCell ref="B51:B59"/>
    <mergeCell ref="A51:A59"/>
    <mergeCell ref="A4:A9"/>
    <mergeCell ref="B4:B9"/>
    <mergeCell ref="A11:A16"/>
    <mergeCell ref="B11:B16"/>
    <mergeCell ref="B18:B21"/>
    <mergeCell ref="A18:A21"/>
    <mergeCell ref="B23:B27"/>
    <mergeCell ref="A23:A27"/>
    <mergeCell ref="B29:B34"/>
    <mergeCell ref="A29:A34"/>
    <mergeCell ref="B36:B39"/>
  </mergeCells>
  <pageMargins left="0" right="0" top="0.59055118110236227" bottom="0" header="0" footer="0"/>
  <pageSetup fitToHeight="0" orientation="landscape" verticalDpi="0" r:id="rId1"/>
  <headerFooter>
    <oddHeader>&amp;C&amp;"Zar,Regular"&amp;14نرخ نامه مصوب رشته مراقبت و زیبایی فارس 1403</oddHeader>
  </headerFooter>
  <ignoredErrors>
    <ignoredError sqref="F6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34"/>
  <sheetViews>
    <sheetView rightToLeft="1" workbookViewId="0">
      <pane ySplit="1" topLeftCell="A12" activePane="bottomLeft" state="frozen"/>
      <selection pane="bottomLeft" activeCell="D27" sqref="D27"/>
    </sheetView>
  </sheetViews>
  <sheetFormatPr defaultRowHeight="14.25" x14ac:dyDescent="0.2"/>
  <cols>
    <col min="1" max="1" width="5" customWidth="1"/>
    <col min="2" max="2" width="18.375" customWidth="1"/>
    <col min="3" max="3" width="11" customWidth="1"/>
    <col min="4" max="4" width="17.5" customWidth="1"/>
    <col min="6" max="6" width="24.875" customWidth="1"/>
    <col min="7" max="7" width="17.875" customWidth="1"/>
    <col min="8" max="8" width="15.625" customWidth="1"/>
  </cols>
  <sheetData>
    <row r="1" spans="1:8" ht="15.75" customHeight="1" x14ac:dyDescent="0.2">
      <c r="A1" s="202" t="s">
        <v>0</v>
      </c>
      <c r="B1" s="202" t="s">
        <v>2490</v>
      </c>
      <c r="C1" s="202" t="s">
        <v>2491</v>
      </c>
      <c r="D1" s="202" t="s">
        <v>2492</v>
      </c>
      <c r="E1" s="203" t="s">
        <v>0</v>
      </c>
      <c r="F1" s="202" t="s">
        <v>2490</v>
      </c>
      <c r="G1" s="202" t="s">
        <v>2491</v>
      </c>
      <c r="H1" s="209" t="s">
        <v>2492</v>
      </c>
    </row>
    <row r="2" spans="1:8" ht="18" x14ac:dyDescent="0.2">
      <c r="A2" s="273">
        <v>1</v>
      </c>
      <c r="B2" s="273" t="s">
        <v>2521</v>
      </c>
      <c r="C2" s="200" t="s">
        <v>2522</v>
      </c>
      <c r="D2" s="201">
        <v>0.25</v>
      </c>
      <c r="E2" s="200">
        <v>28</v>
      </c>
      <c r="F2" s="204" t="s">
        <v>2508</v>
      </c>
      <c r="G2" s="200" t="s">
        <v>2526</v>
      </c>
      <c r="H2" s="205">
        <v>0.3</v>
      </c>
    </row>
    <row r="3" spans="1:8" ht="18" x14ac:dyDescent="0.2">
      <c r="A3" s="274"/>
      <c r="B3" s="274"/>
      <c r="C3" s="200" t="s">
        <v>2523</v>
      </c>
      <c r="D3" s="201">
        <v>0.4</v>
      </c>
      <c r="E3" s="200">
        <v>29</v>
      </c>
      <c r="F3" s="207" t="s">
        <v>2506</v>
      </c>
      <c r="G3" s="200" t="s">
        <v>2526</v>
      </c>
      <c r="H3" s="208">
        <v>0.3</v>
      </c>
    </row>
    <row r="4" spans="1:8" ht="54" x14ac:dyDescent="0.2">
      <c r="A4" s="274"/>
      <c r="B4" s="274"/>
      <c r="C4" s="206" t="s">
        <v>2524</v>
      </c>
      <c r="D4" s="201">
        <v>0.4</v>
      </c>
      <c r="E4" s="200">
        <v>30</v>
      </c>
      <c r="F4" s="207" t="s">
        <v>1334</v>
      </c>
      <c r="G4" s="200" t="s">
        <v>2526</v>
      </c>
      <c r="H4" s="208">
        <v>0.3</v>
      </c>
    </row>
    <row r="5" spans="1:8" ht="18" x14ac:dyDescent="0.2">
      <c r="A5" s="275"/>
      <c r="B5" s="275"/>
      <c r="C5" s="200" t="s">
        <v>2525</v>
      </c>
      <c r="D5" s="201">
        <v>0.4</v>
      </c>
      <c r="E5" s="200">
        <v>31</v>
      </c>
      <c r="F5" s="207" t="s">
        <v>1337</v>
      </c>
      <c r="G5" s="200" t="s">
        <v>2526</v>
      </c>
      <c r="H5" s="208">
        <v>0.3</v>
      </c>
    </row>
    <row r="6" spans="1:8" ht="18" x14ac:dyDescent="0.2">
      <c r="A6" s="200">
        <v>2</v>
      </c>
      <c r="B6" s="200" t="s">
        <v>2493</v>
      </c>
      <c r="C6" s="200" t="s">
        <v>2526</v>
      </c>
      <c r="D6" s="201">
        <v>0.3</v>
      </c>
      <c r="E6" s="200">
        <v>32</v>
      </c>
      <c r="F6" s="207" t="s">
        <v>1676</v>
      </c>
      <c r="G6" s="200" t="s">
        <v>2526</v>
      </c>
      <c r="H6" s="208">
        <v>0.3</v>
      </c>
    </row>
    <row r="7" spans="1:8" ht="18" x14ac:dyDescent="0.2">
      <c r="A7" s="200">
        <v>3</v>
      </c>
      <c r="B7" s="200" t="s">
        <v>2494</v>
      </c>
      <c r="C7" s="200" t="s">
        <v>2526</v>
      </c>
      <c r="D7" s="201">
        <v>0.3</v>
      </c>
      <c r="E7" s="200">
        <v>33</v>
      </c>
      <c r="F7" s="207" t="s">
        <v>2507</v>
      </c>
      <c r="G7" s="200" t="s">
        <v>2526</v>
      </c>
      <c r="H7" s="208">
        <v>0.4</v>
      </c>
    </row>
    <row r="8" spans="1:8" ht="18" x14ac:dyDescent="0.2">
      <c r="A8" s="200">
        <v>4</v>
      </c>
      <c r="B8" s="200" t="s">
        <v>149</v>
      </c>
      <c r="C8" s="200" t="s">
        <v>2526</v>
      </c>
      <c r="D8" s="201">
        <v>0.3</v>
      </c>
      <c r="E8" s="200">
        <v>34</v>
      </c>
      <c r="F8" s="207" t="s">
        <v>2509</v>
      </c>
      <c r="G8" s="200" t="s">
        <v>2526</v>
      </c>
      <c r="H8" s="208">
        <v>0.4</v>
      </c>
    </row>
    <row r="9" spans="1:8" ht="18" x14ac:dyDescent="0.2">
      <c r="A9" s="200">
        <v>5</v>
      </c>
      <c r="B9" s="200" t="s">
        <v>311</v>
      </c>
      <c r="C9" s="200" t="s">
        <v>2526</v>
      </c>
      <c r="D9" s="201">
        <v>0.3</v>
      </c>
      <c r="E9" s="200">
        <v>35</v>
      </c>
      <c r="F9" s="207" t="s">
        <v>2510</v>
      </c>
      <c r="G9" s="200" t="s">
        <v>2526</v>
      </c>
      <c r="H9" s="208">
        <v>0.4</v>
      </c>
    </row>
    <row r="10" spans="1:8" ht="18" x14ac:dyDescent="0.2">
      <c r="A10" s="200">
        <v>6</v>
      </c>
      <c r="B10" s="200" t="s">
        <v>2497</v>
      </c>
      <c r="C10" s="200" t="s">
        <v>2526</v>
      </c>
      <c r="D10" s="201">
        <v>0.3</v>
      </c>
      <c r="E10" s="200">
        <v>36</v>
      </c>
      <c r="F10" s="207" t="s">
        <v>2511</v>
      </c>
      <c r="G10" s="200" t="s">
        <v>2526</v>
      </c>
      <c r="H10" s="208">
        <v>0.4</v>
      </c>
    </row>
    <row r="11" spans="1:8" ht="18" x14ac:dyDescent="0.2">
      <c r="A11" s="200">
        <v>7</v>
      </c>
      <c r="B11" s="200" t="s">
        <v>714</v>
      </c>
      <c r="C11" s="200" t="s">
        <v>2526</v>
      </c>
      <c r="D11" s="201">
        <v>0.3</v>
      </c>
      <c r="E11" s="200">
        <v>37</v>
      </c>
      <c r="F11" s="207" t="s">
        <v>2512</v>
      </c>
      <c r="G11" s="200" t="s">
        <v>2526</v>
      </c>
      <c r="H11" s="208">
        <v>0.3</v>
      </c>
    </row>
    <row r="12" spans="1:8" ht="18" x14ac:dyDescent="0.2">
      <c r="A12" s="200">
        <v>8</v>
      </c>
      <c r="B12" s="200" t="s">
        <v>770</v>
      </c>
      <c r="C12" s="200" t="s">
        <v>2526</v>
      </c>
      <c r="D12" s="201">
        <v>0.3</v>
      </c>
      <c r="E12" s="200">
        <v>38</v>
      </c>
      <c r="F12" s="207" t="s">
        <v>2513</v>
      </c>
      <c r="G12" s="200" t="s">
        <v>2526</v>
      </c>
      <c r="H12" s="208">
        <v>0.3</v>
      </c>
    </row>
    <row r="13" spans="1:8" ht="18" x14ac:dyDescent="0.2">
      <c r="A13" s="200">
        <v>9</v>
      </c>
      <c r="B13" s="200" t="s">
        <v>851</v>
      </c>
      <c r="C13" s="200" t="s">
        <v>2526</v>
      </c>
      <c r="D13" s="201">
        <v>0.3</v>
      </c>
      <c r="E13" s="200">
        <v>39</v>
      </c>
      <c r="F13" s="207" t="s">
        <v>2514</v>
      </c>
      <c r="G13" s="200" t="s">
        <v>2526</v>
      </c>
      <c r="H13" s="208">
        <v>0.3</v>
      </c>
    </row>
    <row r="14" spans="1:8" ht="18" x14ac:dyDescent="0.2">
      <c r="A14" s="200">
        <v>10</v>
      </c>
      <c r="B14" s="200" t="s">
        <v>856</v>
      </c>
      <c r="C14" s="200" t="s">
        <v>2526</v>
      </c>
      <c r="D14" s="201">
        <v>0.3</v>
      </c>
      <c r="E14" s="200">
        <v>40</v>
      </c>
      <c r="F14" s="207" t="s">
        <v>2515</v>
      </c>
      <c r="G14" s="200" t="s">
        <v>2526</v>
      </c>
      <c r="H14" s="208">
        <v>0.3</v>
      </c>
    </row>
    <row r="15" spans="1:8" ht="18" x14ac:dyDescent="0.2">
      <c r="A15" s="200">
        <v>11</v>
      </c>
      <c r="B15" s="200" t="s">
        <v>2499</v>
      </c>
      <c r="C15" s="200" t="s">
        <v>2526</v>
      </c>
      <c r="D15" s="201">
        <v>0.3</v>
      </c>
      <c r="E15" s="200">
        <v>41</v>
      </c>
      <c r="F15" s="207" t="s">
        <v>2516</v>
      </c>
      <c r="G15" s="200" t="s">
        <v>2526</v>
      </c>
      <c r="H15" s="208">
        <v>0.4</v>
      </c>
    </row>
    <row r="16" spans="1:8" ht="18" x14ac:dyDescent="0.2">
      <c r="A16" s="200">
        <v>12</v>
      </c>
      <c r="B16" s="200" t="s">
        <v>2500</v>
      </c>
      <c r="C16" s="200" t="s">
        <v>2526</v>
      </c>
      <c r="D16" s="201">
        <v>0.3</v>
      </c>
      <c r="E16" s="200">
        <v>42</v>
      </c>
      <c r="F16" s="207" t="s">
        <v>2517</v>
      </c>
      <c r="G16" s="200" t="s">
        <v>2526</v>
      </c>
      <c r="H16" s="208">
        <v>0.3</v>
      </c>
    </row>
    <row r="17" spans="1:8" ht="18" x14ac:dyDescent="0.2">
      <c r="A17" s="200">
        <v>13</v>
      </c>
      <c r="B17" s="200" t="s">
        <v>999</v>
      </c>
      <c r="C17" s="200" t="s">
        <v>2526</v>
      </c>
      <c r="D17" s="201">
        <v>0.3</v>
      </c>
      <c r="E17" s="200">
        <v>43</v>
      </c>
      <c r="F17" s="207" t="s">
        <v>2518</v>
      </c>
      <c r="G17" s="200" t="s">
        <v>2526</v>
      </c>
      <c r="H17" s="208">
        <v>0.3</v>
      </c>
    </row>
    <row r="18" spans="1:8" ht="18" x14ac:dyDescent="0.2">
      <c r="A18" s="200">
        <v>14</v>
      </c>
      <c r="B18" s="200" t="s">
        <v>1093</v>
      </c>
      <c r="C18" s="200" t="s">
        <v>2526</v>
      </c>
      <c r="D18" s="201">
        <v>0.3</v>
      </c>
      <c r="E18" s="200">
        <v>44</v>
      </c>
      <c r="F18" s="207" t="s">
        <v>2519</v>
      </c>
      <c r="G18" s="200" t="s">
        <v>2526</v>
      </c>
      <c r="H18" s="208">
        <v>0.3</v>
      </c>
    </row>
    <row r="19" spans="1:8" ht="18" x14ac:dyDescent="0.2">
      <c r="A19" s="200">
        <v>15</v>
      </c>
      <c r="B19" s="200" t="s">
        <v>2501</v>
      </c>
      <c r="C19" s="200" t="s">
        <v>2526</v>
      </c>
      <c r="D19" s="201">
        <v>0.3</v>
      </c>
      <c r="E19" s="200">
        <v>45</v>
      </c>
      <c r="F19" s="207" t="s">
        <v>1259</v>
      </c>
      <c r="G19" s="200" t="s">
        <v>2526</v>
      </c>
      <c r="H19" s="208">
        <v>0.3</v>
      </c>
    </row>
    <row r="20" spans="1:8" ht="18" x14ac:dyDescent="0.2">
      <c r="A20" s="200">
        <v>16</v>
      </c>
      <c r="B20" s="200" t="s">
        <v>2502</v>
      </c>
      <c r="C20" s="200" t="s">
        <v>2526</v>
      </c>
      <c r="D20" s="201">
        <v>0.3</v>
      </c>
      <c r="E20" s="200">
        <v>46</v>
      </c>
      <c r="F20" s="207" t="s">
        <v>2527</v>
      </c>
      <c r="G20" s="200" t="s">
        <v>2526</v>
      </c>
      <c r="H20" s="208">
        <v>0.3</v>
      </c>
    </row>
    <row r="21" spans="1:8" ht="18" x14ac:dyDescent="0.2">
      <c r="A21" s="200">
        <v>17</v>
      </c>
      <c r="B21" s="200" t="s">
        <v>1121</v>
      </c>
      <c r="C21" s="200" t="s">
        <v>2526</v>
      </c>
      <c r="D21" s="201">
        <v>0.3</v>
      </c>
      <c r="E21" s="200">
        <v>47</v>
      </c>
      <c r="F21" s="207" t="s">
        <v>2504</v>
      </c>
      <c r="G21" s="200" t="s">
        <v>2526</v>
      </c>
      <c r="H21" s="208">
        <v>0.3</v>
      </c>
    </row>
    <row r="22" spans="1:8" ht="18" x14ac:dyDescent="0.2">
      <c r="A22" s="200">
        <v>18</v>
      </c>
      <c r="B22" s="200" t="s">
        <v>1162</v>
      </c>
      <c r="C22" s="200" t="s">
        <v>2526</v>
      </c>
      <c r="D22" s="201">
        <v>0.3</v>
      </c>
      <c r="E22" s="200">
        <v>48</v>
      </c>
      <c r="F22" s="207" t="s">
        <v>2505</v>
      </c>
      <c r="G22" s="200" t="s">
        <v>2526</v>
      </c>
      <c r="H22" s="208">
        <v>0.3</v>
      </c>
    </row>
    <row r="23" spans="1:8" ht="18" x14ac:dyDescent="0.2">
      <c r="A23" s="200">
        <v>19</v>
      </c>
      <c r="B23" s="200" t="s">
        <v>1245</v>
      </c>
      <c r="C23" s="200" t="s">
        <v>2526</v>
      </c>
      <c r="D23" s="201">
        <v>0.3</v>
      </c>
      <c r="E23" s="200">
        <v>49</v>
      </c>
      <c r="F23" s="207" t="s">
        <v>1368</v>
      </c>
      <c r="G23" s="200" t="s">
        <v>2526</v>
      </c>
      <c r="H23" s="208">
        <v>0.3</v>
      </c>
    </row>
    <row r="24" spans="1:8" ht="18" x14ac:dyDescent="0.2">
      <c r="A24" s="200">
        <v>20</v>
      </c>
      <c r="B24" s="200" t="s">
        <v>1249</v>
      </c>
      <c r="C24" s="200" t="s">
        <v>2526</v>
      </c>
      <c r="D24" s="201">
        <v>0.3</v>
      </c>
      <c r="E24" s="200">
        <v>50</v>
      </c>
      <c r="F24" s="207" t="s">
        <v>1688</v>
      </c>
      <c r="G24" s="200" t="s">
        <v>2526</v>
      </c>
      <c r="H24" s="208">
        <v>0.4</v>
      </c>
    </row>
    <row r="25" spans="1:8" ht="18" x14ac:dyDescent="0.2">
      <c r="A25" s="200">
        <v>21</v>
      </c>
      <c r="B25" s="200" t="s">
        <v>2503</v>
      </c>
      <c r="C25" s="200" t="s">
        <v>2526</v>
      </c>
      <c r="D25" s="201">
        <v>0.3</v>
      </c>
      <c r="E25" s="200">
        <v>51</v>
      </c>
      <c r="F25" s="207" t="s">
        <v>1736</v>
      </c>
      <c r="G25" s="200" t="s">
        <v>2526</v>
      </c>
      <c r="H25" s="208">
        <v>0.4</v>
      </c>
    </row>
    <row r="26" spans="1:8" ht="18" x14ac:dyDescent="0.2">
      <c r="A26" s="200">
        <v>22</v>
      </c>
      <c r="B26" s="200" t="s">
        <v>199</v>
      </c>
      <c r="C26" s="200" t="s">
        <v>2526</v>
      </c>
      <c r="D26" s="201">
        <v>0.4</v>
      </c>
      <c r="E26" s="200">
        <v>52</v>
      </c>
      <c r="F26" s="207" t="s">
        <v>1469</v>
      </c>
      <c r="G26" s="200" t="s">
        <v>2526</v>
      </c>
      <c r="H26" s="208">
        <v>0.3</v>
      </c>
    </row>
    <row r="27" spans="1:8" ht="18" x14ac:dyDescent="0.2">
      <c r="A27" s="200">
        <v>23</v>
      </c>
      <c r="B27" s="200" t="s">
        <v>2496</v>
      </c>
      <c r="C27" s="200" t="s">
        <v>2526</v>
      </c>
      <c r="D27" s="201">
        <v>0.4</v>
      </c>
      <c r="E27" s="200">
        <v>53</v>
      </c>
      <c r="F27" s="207" t="s">
        <v>2520</v>
      </c>
      <c r="G27" s="200" t="s">
        <v>2526</v>
      </c>
      <c r="H27" s="208">
        <v>0.4</v>
      </c>
    </row>
    <row r="28" spans="1:8" ht="18" x14ac:dyDescent="0.2">
      <c r="A28" s="200">
        <v>24</v>
      </c>
      <c r="B28" s="200" t="s">
        <v>2498</v>
      </c>
      <c r="C28" s="200" t="s">
        <v>2526</v>
      </c>
      <c r="D28" s="201">
        <v>0.4</v>
      </c>
      <c r="E28" s="204"/>
      <c r="G28" s="204"/>
    </row>
    <row r="29" spans="1:8" ht="18" x14ac:dyDescent="0.2">
      <c r="A29" s="200">
        <v>25</v>
      </c>
      <c r="B29" s="200" t="s">
        <v>2495</v>
      </c>
      <c r="C29" s="200" t="s">
        <v>2526</v>
      </c>
      <c r="D29" s="201">
        <v>0.5</v>
      </c>
      <c r="E29" s="204"/>
      <c r="G29" s="204"/>
    </row>
    <row r="30" spans="1:8" ht="18" x14ac:dyDescent="0.2">
      <c r="A30" s="200">
        <v>26</v>
      </c>
      <c r="B30" s="200" t="s">
        <v>1979</v>
      </c>
      <c r="C30" s="200" t="s">
        <v>2526</v>
      </c>
      <c r="D30" s="201">
        <v>0.5</v>
      </c>
      <c r="E30" s="204"/>
      <c r="G30" s="204"/>
    </row>
    <row r="31" spans="1:8" ht="18" x14ac:dyDescent="0.2">
      <c r="A31" s="200">
        <v>27</v>
      </c>
      <c r="B31" s="200" t="s">
        <v>2482</v>
      </c>
      <c r="C31" s="200" t="s">
        <v>2526</v>
      </c>
      <c r="D31" s="201">
        <v>0.5</v>
      </c>
      <c r="E31" s="204"/>
      <c r="G31" s="204"/>
    </row>
    <row r="32" spans="1:8" ht="18" x14ac:dyDescent="0.2">
      <c r="A32" s="204"/>
      <c r="B32" s="204"/>
      <c r="C32" s="204"/>
      <c r="D32" s="205"/>
      <c r="E32" s="204"/>
      <c r="F32" s="204"/>
      <c r="G32" s="204"/>
      <c r="H32" s="204"/>
    </row>
    <row r="33" spans="1:8" ht="18" x14ac:dyDescent="0.2">
      <c r="A33" s="204"/>
      <c r="B33" s="204"/>
      <c r="C33" s="204"/>
      <c r="D33" s="205"/>
      <c r="E33" s="204"/>
      <c r="F33" s="204"/>
      <c r="G33" s="204"/>
      <c r="H33" s="204"/>
    </row>
    <row r="34" spans="1:8" ht="18" x14ac:dyDescent="0.2">
      <c r="A34" s="204"/>
      <c r="B34" s="204"/>
      <c r="C34" s="204"/>
      <c r="D34" s="205"/>
      <c r="E34" s="204"/>
      <c r="F34" s="204"/>
      <c r="G34" s="204"/>
      <c r="H34" s="204"/>
    </row>
  </sheetData>
  <sortState ref="A2:H32">
    <sortCondition ref="D2:D32"/>
  </sortState>
  <mergeCells count="2">
    <mergeCell ref="B2:B5"/>
    <mergeCell ref="A2:A5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893"/>
  <sheetViews>
    <sheetView rightToLeft="1" tabSelected="1" zoomScale="96" zoomScaleNormal="96" zoomScaleSheetLayoutView="90" workbookViewId="0">
      <selection sqref="A1:XFD1048576"/>
    </sheetView>
  </sheetViews>
  <sheetFormatPr defaultColWidth="9" defaultRowHeight="24" customHeight="1" x14ac:dyDescent="0.2"/>
  <cols>
    <col min="1" max="1" width="6.5" style="232" customWidth="1"/>
    <col min="2" max="2" width="15.625" style="220" customWidth="1"/>
    <col min="3" max="3" width="24.625" style="215" customWidth="1"/>
    <col min="4" max="4" width="14.5" style="233" customWidth="1"/>
    <col min="5" max="5" width="6.625" style="215" customWidth="1"/>
    <col min="6" max="6" width="6.875" style="215" customWidth="1"/>
    <col min="7" max="7" width="6.375" style="215" customWidth="1"/>
    <col min="8" max="10" width="15.625" style="221" customWidth="1"/>
    <col min="11" max="13" width="9" style="221"/>
    <col min="14" max="16384" width="9" style="215"/>
  </cols>
  <sheetData>
    <row r="1" spans="1:10" ht="24" customHeight="1" x14ac:dyDescent="0.2">
      <c r="A1" s="217" t="s">
        <v>0</v>
      </c>
      <c r="B1" s="212" t="s">
        <v>2</v>
      </c>
      <c r="C1" s="212" t="s">
        <v>3</v>
      </c>
      <c r="D1" s="212" t="s">
        <v>4</v>
      </c>
      <c r="E1" s="212" t="s">
        <v>2124</v>
      </c>
      <c r="F1" s="212" t="s">
        <v>2125</v>
      </c>
      <c r="G1" s="212" t="s">
        <v>2126</v>
      </c>
      <c r="H1" s="213" t="s">
        <v>2530</v>
      </c>
      <c r="I1" s="213" t="s">
        <v>2448</v>
      </c>
      <c r="J1" s="214" t="s">
        <v>2531</v>
      </c>
    </row>
    <row r="2" spans="1:10" ht="24" customHeight="1" x14ac:dyDescent="0.2">
      <c r="A2" s="222">
        <v>1</v>
      </c>
      <c r="B2" s="218" t="s">
        <v>6</v>
      </c>
      <c r="C2" s="211" t="s">
        <v>7</v>
      </c>
      <c r="D2" s="223">
        <v>263140450010011</v>
      </c>
      <c r="E2" s="211">
        <v>25</v>
      </c>
      <c r="F2" s="211">
        <v>15</v>
      </c>
      <c r="G2" s="211">
        <v>40</v>
      </c>
      <c r="H2" s="224">
        <v>19459905.3125</v>
      </c>
      <c r="I2" s="224">
        <v>17513914.78125</v>
      </c>
      <c r="J2" s="225">
        <v>15567924.25</v>
      </c>
    </row>
    <row r="3" spans="1:10" ht="24" customHeight="1" x14ac:dyDescent="0.2">
      <c r="A3" s="222">
        <v>2</v>
      </c>
      <c r="B3" s="218" t="s">
        <v>6</v>
      </c>
      <c r="C3" s="211" t="s">
        <v>8</v>
      </c>
      <c r="D3" s="223">
        <v>432120450010001</v>
      </c>
      <c r="E3" s="211">
        <v>70</v>
      </c>
      <c r="F3" s="211">
        <v>122</v>
      </c>
      <c r="G3" s="211">
        <v>192</v>
      </c>
      <c r="H3" s="224">
        <v>56629585.3125</v>
      </c>
      <c r="I3" s="224">
        <v>50966626.781250007</v>
      </c>
      <c r="J3" s="225">
        <v>45303668.25</v>
      </c>
    </row>
    <row r="4" spans="1:10" ht="24" customHeight="1" x14ac:dyDescent="0.2">
      <c r="A4" s="222">
        <v>3</v>
      </c>
      <c r="B4" s="218" t="s">
        <v>6</v>
      </c>
      <c r="C4" s="211" t="s">
        <v>9</v>
      </c>
      <c r="D4" s="223">
        <v>332130450010001</v>
      </c>
      <c r="E4" s="211">
        <v>75</v>
      </c>
      <c r="F4" s="211">
        <v>15</v>
      </c>
      <c r="G4" s="211">
        <v>90</v>
      </c>
      <c r="H4" s="224">
        <v>33599005.3125</v>
      </c>
      <c r="I4" s="224">
        <v>30239104.78125</v>
      </c>
      <c r="J4" s="225">
        <v>26879204.250000004</v>
      </c>
    </row>
    <row r="5" spans="1:10" ht="24" customHeight="1" x14ac:dyDescent="0.2">
      <c r="A5" s="222">
        <v>4</v>
      </c>
      <c r="B5" s="218" t="s">
        <v>6</v>
      </c>
      <c r="C5" s="211" t="s">
        <v>10</v>
      </c>
      <c r="D5" s="223">
        <v>332230450010002</v>
      </c>
      <c r="E5" s="211">
        <v>60</v>
      </c>
      <c r="F5" s="211">
        <v>90</v>
      </c>
      <c r="G5" s="211">
        <v>150</v>
      </c>
      <c r="H5" s="224">
        <v>56227905.3125</v>
      </c>
      <c r="I5" s="224">
        <v>50605114.78125</v>
      </c>
      <c r="J5" s="225">
        <v>44982324.25</v>
      </c>
    </row>
    <row r="6" spans="1:10" ht="24" customHeight="1" x14ac:dyDescent="0.2">
      <c r="A6" s="222">
        <v>5</v>
      </c>
      <c r="B6" s="218" t="s">
        <v>6</v>
      </c>
      <c r="C6" s="211" t="s">
        <v>11</v>
      </c>
      <c r="D6" s="223">
        <v>524220450010011</v>
      </c>
      <c r="E6" s="211">
        <v>6</v>
      </c>
      <c r="F6" s="211">
        <v>18</v>
      </c>
      <c r="G6" s="211">
        <v>24</v>
      </c>
      <c r="H6" s="224">
        <v>8577720</v>
      </c>
      <c r="I6" s="224">
        <v>7719948</v>
      </c>
      <c r="J6" s="225">
        <v>6862176.0000000009</v>
      </c>
    </row>
    <row r="7" spans="1:10" ht="24" customHeight="1" x14ac:dyDescent="0.2">
      <c r="A7" s="222">
        <v>6</v>
      </c>
      <c r="B7" s="218" t="s">
        <v>6</v>
      </c>
      <c r="C7" s="211" t="s">
        <v>12</v>
      </c>
      <c r="D7" s="223">
        <v>332230450010011</v>
      </c>
      <c r="E7" s="211">
        <v>4</v>
      </c>
      <c r="F7" s="211">
        <v>12</v>
      </c>
      <c r="G7" s="211">
        <v>16</v>
      </c>
      <c r="H7" s="224">
        <v>7183205.3125</v>
      </c>
      <c r="I7" s="224">
        <v>6464884.78125</v>
      </c>
      <c r="J7" s="225">
        <v>5746564.25</v>
      </c>
    </row>
    <row r="8" spans="1:10" ht="24" customHeight="1" x14ac:dyDescent="0.2">
      <c r="A8" s="222">
        <v>7</v>
      </c>
      <c r="B8" s="218" t="s">
        <v>6</v>
      </c>
      <c r="C8" s="211" t="s">
        <v>13</v>
      </c>
      <c r="D8" s="223">
        <v>431220450010001</v>
      </c>
      <c r="E8" s="211">
        <v>74</v>
      </c>
      <c r="F8" s="211">
        <v>46</v>
      </c>
      <c r="G8" s="211">
        <v>120</v>
      </c>
      <c r="H8" s="224">
        <v>41184720</v>
      </c>
      <c r="I8" s="224">
        <v>37066248</v>
      </c>
      <c r="J8" s="225">
        <v>32947776</v>
      </c>
    </row>
    <row r="9" spans="1:10" ht="24" customHeight="1" x14ac:dyDescent="0.2">
      <c r="A9" s="222">
        <v>8</v>
      </c>
      <c r="B9" s="218" t="s">
        <v>6</v>
      </c>
      <c r="C9" s="211" t="s">
        <v>14</v>
      </c>
      <c r="D9" s="223" t="s">
        <v>15</v>
      </c>
      <c r="E9" s="211">
        <v>74</v>
      </c>
      <c r="F9" s="211">
        <v>46</v>
      </c>
      <c r="G9" s="211">
        <v>120</v>
      </c>
      <c r="H9" s="224">
        <v>41094000</v>
      </c>
      <c r="I9" s="224">
        <v>36984600</v>
      </c>
      <c r="J9" s="225">
        <v>32875200</v>
      </c>
    </row>
    <row r="10" spans="1:10" ht="24" customHeight="1" x14ac:dyDescent="0.2">
      <c r="A10" s="222">
        <v>9</v>
      </c>
      <c r="B10" s="218" t="s">
        <v>6</v>
      </c>
      <c r="C10" s="211" t="s">
        <v>16</v>
      </c>
      <c r="D10" s="223" t="s">
        <v>17</v>
      </c>
      <c r="E10" s="211">
        <v>40</v>
      </c>
      <c r="F10" s="211">
        <v>70</v>
      </c>
      <c r="G10" s="211">
        <v>110</v>
      </c>
      <c r="H10" s="224">
        <v>42540810</v>
      </c>
      <c r="I10" s="224">
        <v>38286729</v>
      </c>
      <c r="J10" s="225">
        <v>34032648</v>
      </c>
    </row>
    <row r="11" spans="1:10" ht="24" customHeight="1" x14ac:dyDescent="0.2">
      <c r="A11" s="222">
        <v>10</v>
      </c>
      <c r="B11" s="218" t="s">
        <v>6</v>
      </c>
      <c r="C11" s="211" t="s">
        <v>18</v>
      </c>
      <c r="D11" s="223">
        <v>331130450020001</v>
      </c>
      <c r="E11" s="211">
        <v>35</v>
      </c>
      <c r="F11" s="211">
        <v>85</v>
      </c>
      <c r="G11" s="211">
        <v>120</v>
      </c>
      <c r="H11" s="224">
        <v>57365344.088541672</v>
      </c>
      <c r="I11" s="224">
        <v>51628809.679687507</v>
      </c>
      <c r="J11" s="225">
        <v>45892275.270833336</v>
      </c>
    </row>
    <row r="12" spans="1:10" ht="24" customHeight="1" x14ac:dyDescent="0.2">
      <c r="A12" s="222">
        <v>11</v>
      </c>
      <c r="B12" s="218" t="s">
        <v>6</v>
      </c>
      <c r="C12" s="211" t="s">
        <v>19</v>
      </c>
      <c r="D12" s="223">
        <v>241340450010001</v>
      </c>
      <c r="E12" s="211">
        <v>37</v>
      </c>
      <c r="F12" s="211">
        <v>63</v>
      </c>
      <c r="G12" s="211">
        <v>100</v>
      </c>
      <c r="H12" s="224">
        <v>61822036.588541672</v>
      </c>
      <c r="I12" s="224">
        <v>55639832.9296875</v>
      </c>
      <c r="J12" s="225">
        <v>49457629.270833343</v>
      </c>
    </row>
    <row r="13" spans="1:10" ht="24" customHeight="1" x14ac:dyDescent="0.2">
      <c r="A13" s="222">
        <v>12</v>
      </c>
      <c r="B13" s="218" t="s">
        <v>6</v>
      </c>
      <c r="C13" s="211" t="s">
        <v>20</v>
      </c>
      <c r="D13" s="223">
        <v>331130450030001</v>
      </c>
      <c r="E13" s="211">
        <v>27</v>
      </c>
      <c r="F13" s="211">
        <v>91</v>
      </c>
      <c r="G13" s="211">
        <v>118</v>
      </c>
      <c r="H13" s="224">
        <v>52900542.5</v>
      </c>
      <c r="I13" s="224">
        <v>47610488.25</v>
      </c>
      <c r="J13" s="225">
        <v>42320434</v>
      </c>
    </row>
    <row r="14" spans="1:10" ht="24" customHeight="1" x14ac:dyDescent="0.2">
      <c r="A14" s="222">
        <v>13</v>
      </c>
      <c r="B14" s="218" t="s">
        <v>6</v>
      </c>
      <c r="C14" s="211" t="s">
        <v>21</v>
      </c>
      <c r="D14" s="223">
        <v>331130450020031</v>
      </c>
      <c r="E14" s="211">
        <v>20</v>
      </c>
      <c r="F14" s="211">
        <v>50</v>
      </c>
      <c r="G14" s="211">
        <v>70</v>
      </c>
      <c r="H14" s="224">
        <v>42351394.921875</v>
      </c>
      <c r="I14" s="224">
        <v>38116255.4296875</v>
      </c>
      <c r="J14" s="225">
        <v>33881115.9375</v>
      </c>
    </row>
    <row r="15" spans="1:10" ht="24" customHeight="1" x14ac:dyDescent="0.2">
      <c r="A15" s="222">
        <v>14</v>
      </c>
      <c r="B15" s="218" t="s">
        <v>6</v>
      </c>
      <c r="C15" s="211" t="s">
        <v>2329</v>
      </c>
      <c r="D15" s="223">
        <v>331130450020031</v>
      </c>
      <c r="E15" s="211">
        <v>1</v>
      </c>
      <c r="F15" s="211">
        <v>1</v>
      </c>
      <c r="G15" s="211">
        <v>55</v>
      </c>
      <c r="H15" s="224">
        <v>33962500</v>
      </c>
      <c r="I15" s="224">
        <v>30566250</v>
      </c>
      <c r="J15" s="225">
        <v>27170000</v>
      </c>
    </row>
    <row r="16" spans="1:10" ht="24" customHeight="1" x14ac:dyDescent="0.2">
      <c r="A16" s="222">
        <v>15</v>
      </c>
      <c r="B16" s="218" t="s">
        <v>6</v>
      </c>
      <c r="C16" s="211" t="s">
        <v>2330</v>
      </c>
      <c r="D16" s="223">
        <v>331130450020031</v>
      </c>
      <c r="E16" s="211">
        <v>2</v>
      </c>
      <c r="F16" s="211">
        <v>2</v>
      </c>
      <c r="G16" s="211">
        <v>46</v>
      </c>
      <c r="H16" s="224">
        <v>28405000</v>
      </c>
      <c r="I16" s="224">
        <v>25564500</v>
      </c>
      <c r="J16" s="225">
        <v>22724000</v>
      </c>
    </row>
    <row r="17" spans="1:10" ht="24" customHeight="1" x14ac:dyDescent="0.2">
      <c r="A17" s="222">
        <v>16</v>
      </c>
      <c r="B17" s="218" t="s">
        <v>6</v>
      </c>
      <c r="C17" s="211" t="s">
        <v>2331</v>
      </c>
      <c r="D17" s="223">
        <v>331130450020031</v>
      </c>
      <c r="E17" s="211">
        <v>3</v>
      </c>
      <c r="F17" s="211">
        <v>3</v>
      </c>
      <c r="G17" s="211">
        <v>40</v>
      </c>
      <c r="H17" s="224">
        <v>24700000</v>
      </c>
      <c r="I17" s="224">
        <v>22230000</v>
      </c>
      <c r="J17" s="225">
        <v>19760000</v>
      </c>
    </row>
    <row r="18" spans="1:10" ht="24" customHeight="1" x14ac:dyDescent="0.2">
      <c r="A18" s="222">
        <v>17</v>
      </c>
      <c r="B18" s="218" t="s">
        <v>6</v>
      </c>
      <c r="C18" s="211" t="s">
        <v>2332</v>
      </c>
      <c r="D18" s="223">
        <v>331130450020031</v>
      </c>
      <c r="E18" s="211">
        <v>4</v>
      </c>
      <c r="F18" s="211">
        <v>4</v>
      </c>
      <c r="G18" s="211">
        <v>30</v>
      </c>
      <c r="H18" s="224">
        <v>18525000</v>
      </c>
      <c r="I18" s="224">
        <v>16672500</v>
      </c>
      <c r="J18" s="225">
        <v>14820000</v>
      </c>
    </row>
    <row r="19" spans="1:10" ht="24" customHeight="1" x14ac:dyDescent="0.2">
      <c r="A19" s="222">
        <v>18</v>
      </c>
      <c r="B19" s="218" t="s">
        <v>6</v>
      </c>
      <c r="C19" s="211" t="s">
        <v>2334</v>
      </c>
      <c r="D19" s="223">
        <v>331130450020031</v>
      </c>
      <c r="E19" s="211">
        <v>5</v>
      </c>
      <c r="F19" s="211">
        <v>5</v>
      </c>
      <c r="G19" s="211">
        <v>60</v>
      </c>
      <c r="H19" s="224">
        <v>37050000</v>
      </c>
      <c r="I19" s="224">
        <v>33345000</v>
      </c>
      <c r="J19" s="225">
        <v>29640000</v>
      </c>
    </row>
    <row r="20" spans="1:10" ht="24" customHeight="1" x14ac:dyDescent="0.2">
      <c r="A20" s="222">
        <v>19</v>
      </c>
      <c r="B20" s="218" t="s">
        <v>6</v>
      </c>
      <c r="C20" s="211" t="s">
        <v>2333</v>
      </c>
      <c r="D20" s="223">
        <v>331130450020031</v>
      </c>
      <c r="E20" s="211">
        <v>6</v>
      </c>
      <c r="F20" s="211">
        <v>6</v>
      </c>
      <c r="G20" s="211">
        <v>30</v>
      </c>
      <c r="H20" s="224">
        <v>18525000</v>
      </c>
      <c r="I20" s="224">
        <v>16672500</v>
      </c>
      <c r="J20" s="225">
        <v>14820000</v>
      </c>
    </row>
    <row r="21" spans="1:10" ht="24" customHeight="1" x14ac:dyDescent="0.2">
      <c r="A21" s="222">
        <v>20</v>
      </c>
      <c r="B21" s="218" t="s">
        <v>6</v>
      </c>
      <c r="C21" s="211" t="s">
        <v>22</v>
      </c>
      <c r="D21" s="223">
        <v>333130450020001</v>
      </c>
      <c r="E21" s="211">
        <v>20</v>
      </c>
      <c r="F21" s="211">
        <v>60</v>
      </c>
      <c r="G21" s="211">
        <v>80</v>
      </c>
      <c r="H21" s="224">
        <v>46743000</v>
      </c>
      <c r="I21" s="224">
        <v>42068700</v>
      </c>
      <c r="J21" s="225">
        <v>37394400</v>
      </c>
    </row>
    <row r="22" spans="1:10" ht="24" customHeight="1" x14ac:dyDescent="0.2">
      <c r="A22" s="222">
        <v>21</v>
      </c>
      <c r="B22" s="218" t="s">
        <v>6</v>
      </c>
      <c r="C22" s="211" t="s">
        <v>23</v>
      </c>
      <c r="D22" s="223" t="s">
        <v>24</v>
      </c>
      <c r="E22" s="211">
        <v>60</v>
      </c>
      <c r="F22" s="211">
        <v>20</v>
      </c>
      <c r="G22" s="211">
        <v>80</v>
      </c>
      <c r="H22" s="224">
        <v>37872000</v>
      </c>
      <c r="I22" s="224">
        <v>34084800</v>
      </c>
      <c r="J22" s="225">
        <v>30297600</v>
      </c>
    </row>
    <row r="23" spans="1:10" ht="24" customHeight="1" x14ac:dyDescent="0.2">
      <c r="A23" s="222">
        <v>22</v>
      </c>
      <c r="B23" s="218" t="s">
        <v>6</v>
      </c>
      <c r="C23" s="211" t="s">
        <v>25</v>
      </c>
      <c r="D23" s="223">
        <v>332430450030011</v>
      </c>
      <c r="E23" s="211">
        <v>22</v>
      </c>
      <c r="F23" s="211">
        <v>18</v>
      </c>
      <c r="G23" s="211">
        <v>40</v>
      </c>
      <c r="H23" s="224">
        <v>22983000</v>
      </c>
      <c r="I23" s="224">
        <v>20684700</v>
      </c>
      <c r="J23" s="225">
        <v>18386400</v>
      </c>
    </row>
    <row r="24" spans="1:10" ht="24" customHeight="1" x14ac:dyDescent="0.2">
      <c r="A24" s="222">
        <v>23</v>
      </c>
      <c r="B24" s="218" t="s">
        <v>6</v>
      </c>
      <c r="C24" s="211" t="s">
        <v>26</v>
      </c>
      <c r="D24" s="223">
        <v>335430450000011</v>
      </c>
      <c r="E24" s="211">
        <v>74</v>
      </c>
      <c r="F24" s="211">
        <v>154</v>
      </c>
      <c r="G24" s="211">
        <v>228</v>
      </c>
      <c r="H24" s="224">
        <v>74588472.299999997</v>
      </c>
      <c r="I24" s="224">
        <v>67129625.070000008</v>
      </c>
      <c r="J24" s="225">
        <v>62157060.25</v>
      </c>
    </row>
    <row r="25" spans="1:10" ht="24" customHeight="1" x14ac:dyDescent="0.2">
      <c r="A25" s="222">
        <v>24</v>
      </c>
      <c r="B25" s="218" t="s">
        <v>6</v>
      </c>
      <c r="C25" s="211" t="s">
        <v>27</v>
      </c>
      <c r="D25" s="223">
        <v>431120450080001</v>
      </c>
      <c r="E25" s="211">
        <v>139</v>
      </c>
      <c r="F25" s="211">
        <v>241</v>
      </c>
      <c r="G25" s="211">
        <v>380</v>
      </c>
      <c r="H25" s="224">
        <v>102557745.90000001</v>
      </c>
      <c r="I25" s="224">
        <v>92301971.310000002</v>
      </c>
      <c r="J25" s="225">
        <v>82046196.720000014</v>
      </c>
    </row>
    <row r="26" spans="1:10" ht="24" customHeight="1" x14ac:dyDescent="0.2">
      <c r="A26" s="222">
        <v>25</v>
      </c>
      <c r="B26" s="218" t="s">
        <v>6</v>
      </c>
      <c r="C26" s="211" t="s">
        <v>28</v>
      </c>
      <c r="D26" s="223">
        <v>431120450090001</v>
      </c>
      <c r="E26" s="211">
        <v>119</v>
      </c>
      <c r="F26" s="211">
        <v>221</v>
      </c>
      <c r="G26" s="211">
        <v>340</v>
      </c>
      <c r="H26" s="224">
        <v>96318513.900000006</v>
      </c>
      <c r="I26" s="224">
        <v>86686662.50999999</v>
      </c>
      <c r="J26" s="225">
        <v>77054811.120000005</v>
      </c>
    </row>
    <row r="27" spans="1:10" ht="24" customHeight="1" x14ac:dyDescent="0.2">
      <c r="A27" s="222">
        <v>26</v>
      </c>
      <c r="B27" s="218" t="s">
        <v>6</v>
      </c>
      <c r="C27" s="211" t="s">
        <v>29</v>
      </c>
      <c r="D27" s="223">
        <v>431320450010002</v>
      </c>
      <c r="E27" s="211">
        <v>38</v>
      </c>
      <c r="F27" s="211">
        <v>82</v>
      </c>
      <c r="G27" s="211">
        <v>120</v>
      </c>
      <c r="H27" s="224">
        <v>39902640</v>
      </c>
      <c r="I27" s="224">
        <v>35912376</v>
      </c>
      <c r="J27" s="225">
        <v>31922112</v>
      </c>
    </row>
    <row r="28" spans="1:10" ht="24" customHeight="1" x14ac:dyDescent="0.2">
      <c r="A28" s="222">
        <v>27</v>
      </c>
      <c r="B28" s="218" t="s">
        <v>6</v>
      </c>
      <c r="C28" s="211" t="s">
        <v>30</v>
      </c>
      <c r="D28" s="223" t="s">
        <v>31</v>
      </c>
      <c r="E28" s="211">
        <v>80</v>
      </c>
      <c r="F28" s="211">
        <v>40</v>
      </c>
      <c r="G28" s="211">
        <v>120</v>
      </c>
      <c r="H28" s="224">
        <v>40619880</v>
      </c>
      <c r="I28" s="224">
        <v>36557892</v>
      </c>
      <c r="J28" s="225">
        <v>32495904.000000004</v>
      </c>
    </row>
    <row r="29" spans="1:10" ht="24" customHeight="1" x14ac:dyDescent="0.2">
      <c r="A29" s="222">
        <v>28</v>
      </c>
      <c r="B29" s="218" t="s">
        <v>6</v>
      </c>
      <c r="C29" s="211" t="s">
        <v>32</v>
      </c>
      <c r="D29" s="223" t="s">
        <v>33</v>
      </c>
      <c r="E29" s="211">
        <v>50</v>
      </c>
      <c r="F29" s="211">
        <v>90</v>
      </c>
      <c r="G29" s="211">
        <v>140</v>
      </c>
      <c r="H29" s="224">
        <v>48536280</v>
      </c>
      <c r="I29" s="224">
        <v>43682652</v>
      </c>
      <c r="J29" s="225">
        <v>38829024</v>
      </c>
    </row>
    <row r="30" spans="1:10" ht="24" customHeight="1" x14ac:dyDescent="0.2">
      <c r="A30" s="222">
        <v>29</v>
      </c>
      <c r="B30" s="218" t="s">
        <v>6</v>
      </c>
      <c r="C30" s="211" t="s">
        <v>34</v>
      </c>
      <c r="D30" s="223">
        <v>241140450030001</v>
      </c>
      <c r="E30" s="211">
        <v>55</v>
      </c>
      <c r="F30" s="211">
        <v>95</v>
      </c>
      <c r="G30" s="211">
        <v>150</v>
      </c>
      <c r="H30" s="224">
        <v>60082041.899999999</v>
      </c>
      <c r="I30" s="224">
        <v>56326914.281250007</v>
      </c>
      <c r="J30" s="225">
        <v>50068368.25</v>
      </c>
    </row>
    <row r="31" spans="1:10" ht="24" customHeight="1" x14ac:dyDescent="0.2">
      <c r="A31" s="222">
        <v>30</v>
      </c>
      <c r="B31" s="218" t="s">
        <v>6</v>
      </c>
      <c r="C31" s="211" t="s">
        <v>35</v>
      </c>
      <c r="D31" s="223">
        <v>431120450020001</v>
      </c>
      <c r="E31" s="211">
        <v>60</v>
      </c>
      <c r="F31" s="211">
        <v>80</v>
      </c>
      <c r="G31" s="211">
        <v>140</v>
      </c>
      <c r="H31" s="224">
        <v>46860055.3125</v>
      </c>
      <c r="I31" s="224">
        <v>42174049.78125</v>
      </c>
      <c r="J31" s="225">
        <v>37488044.25</v>
      </c>
    </row>
    <row r="32" spans="1:10" ht="24" customHeight="1" x14ac:dyDescent="0.2">
      <c r="A32" s="222">
        <v>31</v>
      </c>
      <c r="B32" s="218" t="s">
        <v>6</v>
      </c>
      <c r="C32" s="211" t="s">
        <v>36</v>
      </c>
      <c r="D32" s="223" t="s">
        <v>37</v>
      </c>
      <c r="E32" s="211">
        <v>60</v>
      </c>
      <c r="F32" s="211">
        <v>80</v>
      </c>
      <c r="G32" s="211">
        <v>140</v>
      </c>
      <c r="H32" s="224">
        <v>48703680</v>
      </c>
      <c r="I32" s="224">
        <v>43833312</v>
      </c>
      <c r="J32" s="225">
        <v>38962944</v>
      </c>
    </row>
    <row r="33" spans="1:10" ht="24" customHeight="1" x14ac:dyDescent="0.2">
      <c r="A33" s="222">
        <v>32</v>
      </c>
      <c r="B33" s="218" t="s">
        <v>6</v>
      </c>
      <c r="C33" s="211" t="s">
        <v>38</v>
      </c>
      <c r="D33" s="223" t="s">
        <v>39</v>
      </c>
      <c r="E33" s="211">
        <v>59</v>
      </c>
      <c r="F33" s="211">
        <v>91</v>
      </c>
      <c r="G33" s="211">
        <v>150</v>
      </c>
      <c r="H33" s="224">
        <v>51973920</v>
      </c>
      <c r="I33" s="224">
        <v>46776528</v>
      </c>
      <c r="J33" s="225">
        <v>41579136</v>
      </c>
    </row>
    <row r="34" spans="1:10" ht="24" customHeight="1" x14ac:dyDescent="0.2">
      <c r="A34" s="222">
        <v>33</v>
      </c>
      <c r="B34" s="218" t="s">
        <v>6</v>
      </c>
      <c r="C34" s="211" t="s">
        <v>40</v>
      </c>
      <c r="D34" s="223" t="s">
        <v>41</v>
      </c>
      <c r="E34" s="211">
        <v>60</v>
      </c>
      <c r="F34" s="211">
        <v>70</v>
      </c>
      <c r="G34" s="211">
        <v>130</v>
      </c>
      <c r="H34" s="224">
        <v>45648000</v>
      </c>
      <c r="I34" s="224">
        <v>41083200</v>
      </c>
      <c r="J34" s="225">
        <v>36518400</v>
      </c>
    </row>
    <row r="35" spans="1:10" ht="24" customHeight="1" x14ac:dyDescent="0.2">
      <c r="A35" s="222">
        <v>34</v>
      </c>
      <c r="B35" s="218" t="s">
        <v>6</v>
      </c>
      <c r="C35" s="211" t="s">
        <v>42</v>
      </c>
      <c r="D35" s="223">
        <v>431120450040001</v>
      </c>
      <c r="E35" s="211">
        <v>33</v>
      </c>
      <c r="F35" s="211">
        <v>55</v>
      </c>
      <c r="G35" s="211">
        <v>88</v>
      </c>
      <c r="H35" s="224">
        <v>32915905.3125</v>
      </c>
      <c r="I35" s="224">
        <v>29624314.78125</v>
      </c>
      <c r="J35" s="225">
        <v>26332724.250000004</v>
      </c>
    </row>
    <row r="36" spans="1:10" ht="24" customHeight="1" x14ac:dyDescent="0.2">
      <c r="A36" s="222">
        <v>35</v>
      </c>
      <c r="B36" s="218" t="s">
        <v>6</v>
      </c>
      <c r="C36" s="211" t="s">
        <v>43</v>
      </c>
      <c r="D36" s="223" t="s">
        <v>44</v>
      </c>
      <c r="E36" s="211">
        <v>50</v>
      </c>
      <c r="F36" s="211">
        <v>86</v>
      </c>
      <c r="G36" s="211">
        <v>136</v>
      </c>
      <c r="H36" s="224">
        <v>47948400</v>
      </c>
      <c r="I36" s="224">
        <v>43153560</v>
      </c>
      <c r="J36" s="225">
        <v>38358720</v>
      </c>
    </row>
    <row r="37" spans="1:10" ht="24" customHeight="1" x14ac:dyDescent="0.2">
      <c r="A37" s="222">
        <v>36</v>
      </c>
      <c r="B37" s="218" t="s">
        <v>6</v>
      </c>
      <c r="C37" s="211" t="s">
        <v>45</v>
      </c>
      <c r="D37" s="223">
        <v>241140450050002</v>
      </c>
      <c r="E37" s="211">
        <v>112</v>
      </c>
      <c r="F37" s="211">
        <v>103</v>
      </c>
      <c r="G37" s="211">
        <v>215</v>
      </c>
      <c r="H37" s="224">
        <v>79268140.799999997</v>
      </c>
      <c r="I37" s="224">
        <v>71341326.719999999</v>
      </c>
      <c r="J37" s="225">
        <v>63414512.640000001</v>
      </c>
    </row>
    <row r="38" spans="1:10" ht="24" customHeight="1" x14ac:dyDescent="0.2">
      <c r="A38" s="222">
        <v>37</v>
      </c>
      <c r="B38" s="218" t="s">
        <v>6</v>
      </c>
      <c r="C38" s="211" t="s">
        <v>46</v>
      </c>
      <c r="D38" s="223" t="s">
        <v>47</v>
      </c>
      <c r="E38" s="211">
        <v>72</v>
      </c>
      <c r="F38" s="211">
        <v>38</v>
      </c>
      <c r="G38" s="211">
        <v>110</v>
      </c>
      <c r="H38" s="224">
        <v>38987640</v>
      </c>
      <c r="I38" s="224">
        <v>35088876</v>
      </c>
      <c r="J38" s="225">
        <v>31190112</v>
      </c>
    </row>
    <row r="39" spans="1:10" ht="24" customHeight="1" x14ac:dyDescent="0.2">
      <c r="A39" s="222">
        <v>38</v>
      </c>
      <c r="B39" s="218" t="s">
        <v>6</v>
      </c>
      <c r="C39" s="211" t="s">
        <v>48</v>
      </c>
      <c r="D39" s="223">
        <v>431120450020011</v>
      </c>
      <c r="E39" s="211">
        <v>32</v>
      </c>
      <c r="F39" s="211">
        <v>56</v>
      </c>
      <c r="G39" s="211">
        <v>88</v>
      </c>
      <c r="H39" s="224">
        <v>32695040</v>
      </c>
      <c r="I39" s="224">
        <v>29425536</v>
      </c>
      <c r="J39" s="225">
        <v>26156032</v>
      </c>
    </row>
    <row r="40" spans="1:10" ht="24" customHeight="1" x14ac:dyDescent="0.2">
      <c r="A40" s="222">
        <v>39</v>
      </c>
      <c r="B40" s="218" t="s">
        <v>6</v>
      </c>
      <c r="C40" s="211" t="s">
        <v>49</v>
      </c>
      <c r="D40" s="223">
        <v>431120450010101</v>
      </c>
      <c r="E40" s="211">
        <v>15</v>
      </c>
      <c r="F40" s="211">
        <v>45</v>
      </c>
      <c r="G40" s="211">
        <v>60</v>
      </c>
      <c r="H40" s="224">
        <v>23680015.3125</v>
      </c>
      <c r="I40" s="224">
        <v>21312013.781250004</v>
      </c>
      <c r="J40" s="225">
        <v>18944012.25</v>
      </c>
    </row>
    <row r="41" spans="1:10" ht="24" customHeight="1" x14ac:dyDescent="0.2">
      <c r="A41" s="222">
        <v>40</v>
      </c>
      <c r="B41" s="218" t="s">
        <v>6</v>
      </c>
      <c r="C41" s="211" t="s">
        <v>50</v>
      </c>
      <c r="D41" s="223">
        <v>241140450050012</v>
      </c>
      <c r="E41" s="211">
        <v>30</v>
      </c>
      <c r="F41" s="211">
        <v>70</v>
      </c>
      <c r="G41" s="211">
        <v>100</v>
      </c>
      <c r="H41" s="224">
        <v>43315775.3125</v>
      </c>
      <c r="I41" s="224">
        <v>38984197.78125</v>
      </c>
      <c r="J41" s="225">
        <v>34652620.25</v>
      </c>
    </row>
    <row r="42" spans="1:10" ht="24" customHeight="1" x14ac:dyDescent="0.2">
      <c r="A42" s="222">
        <v>41</v>
      </c>
      <c r="B42" s="218" t="s">
        <v>6</v>
      </c>
      <c r="C42" s="211" t="s">
        <v>51</v>
      </c>
      <c r="D42" s="223">
        <v>431120450010071</v>
      </c>
      <c r="E42" s="211">
        <v>20</v>
      </c>
      <c r="F42" s="211">
        <v>20</v>
      </c>
      <c r="G42" s="211">
        <v>40</v>
      </c>
      <c r="H42" s="224">
        <v>15867685.3125</v>
      </c>
      <c r="I42" s="224">
        <v>14280916.78125</v>
      </c>
      <c r="J42" s="225">
        <v>12694148.250000002</v>
      </c>
    </row>
    <row r="43" spans="1:10" ht="24" customHeight="1" x14ac:dyDescent="0.2">
      <c r="A43" s="222">
        <v>42</v>
      </c>
      <c r="B43" s="218" t="s">
        <v>6</v>
      </c>
      <c r="C43" s="211" t="s">
        <v>52</v>
      </c>
      <c r="D43" s="223">
        <v>431120450010061</v>
      </c>
      <c r="E43" s="211">
        <v>28</v>
      </c>
      <c r="F43" s="211">
        <v>12</v>
      </c>
      <c r="G43" s="211">
        <v>40</v>
      </c>
      <c r="H43" s="224">
        <v>15765445.3125</v>
      </c>
      <c r="I43" s="224">
        <v>14188900.78125</v>
      </c>
      <c r="J43" s="225">
        <v>12612356.25</v>
      </c>
    </row>
    <row r="44" spans="1:10" ht="24" customHeight="1" x14ac:dyDescent="0.2">
      <c r="A44" s="222">
        <v>43</v>
      </c>
      <c r="B44" s="218" t="s">
        <v>6</v>
      </c>
      <c r="C44" s="211" t="s">
        <v>53</v>
      </c>
      <c r="D44" s="223">
        <v>241140450060001</v>
      </c>
      <c r="E44" s="211">
        <v>34</v>
      </c>
      <c r="F44" s="211">
        <v>68</v>
      </c>
      <c r="G44" s="211">
        <v>102</v>
      </c>
      <c r="H44" s="224">
        <v>44118330.3125</v>
      </c>
      <c r="I44" s="224">
        <v>39706497.28125</v>
      </c>
      <c r="J44" s="225">
        <v>35294664.25</v>
      </c>
    </row>
    <row r="45" spans="1:10" ht="24" customHeight="1" x14ac:dyDescent="0.2">
      <c r="A45" s="222">
        <v>44</v>
      </c>
      <c r="B45" s="218" t="s">
        <v>6</v>
      </c>
      <c r="C45" s="211" t="s">
        <v>54</v>
      </c>
      <c r="D45" s="223">
        <v>431120450010011</v>
      </c>
      <c r="E45" s="211">
        <v>8</v>
      </c>
      <c r="F45" s="211">
        <v>24</v>
      </c>
      <c r="G45" s="211">
        <v>32</v>
      </c>
      <c r="H45" s="224">
        <v>13254385.3125</v>
      </c>
      <c r="I45" s="224">
        <v>11928946.78125</v>
      </c>
      <c r="J45" s="225">
        <v>10603508.25</v>
      </c>
    </row>
    <row r="46" spans="1:10" ht="24" customHeight="1" x14ac:dyDescent="0.2">
      <c r="A46" s="222">
        <v>45</v>
      </c>
      <c r="B46" s="218" t="s">
        <v>6</v>
      </c>
      <c r="C46" s="211" t="s">
        <v>55</v>
      </c>
      <c r="D46" s="223">
        <v>524920450010071</v>
      </c>
      <c r="E46" s="211">
        <v>29</v>
      </c>
      <c r="F46" s="211">
        <v>30</v>
      </c>
      <c r="G46" s="211">
        <v>59</v>
      </c>
      <c r="H46" s="224">
        <v>23425300.3125</v>
      </c>
      <c r="I46" s="224">
        <v>21082770.28125</v>
      </c>
      <c r="J46" s="225">
        <v>18740240.25</v>
      </c>
    </row>
    <row r="47" spans="1:10" ht="24" customHeight="1" x14ac:dyDescent="0.2">
      <c r="A47" s="222">
        <v>46</v>
      </c>
      <c r="B47" s="218" t="s">
        <v>6</v>
      </c>
      <c r="C47" s="211" t="s">
        <v>56</v>
      </c>
      <c r="D47" s="223" t="s">
        <v>57</v>
      </c>
      <c r="E47" s="211">
        <v>56</v>
      </c>
      <c r="F47" s="211">
        <v>40</v>
      </c>
      <c r="G47" s="211">
        <v>96</v>
      </c>
      <c r="H47" s="224">
        <v>32784120</v>
      </c>
      <c r="I47" s="224">
        <v>29505708.000000004</v>
      </c>
      <c r="J47" s="225">
        <v>26227296</v>
      </c>
    </row>
    <row r="48" spans="1:10" ht="24" customHeight="1" x14ac:dyDescent="0.2">
      <c r="A48" s="222">
        <v>47</v>
      </c>
      <c r="B48" s="218" t="s">
        <v>6</v>
      </c>
      <c r="C48" s="211" t="s">
        <v>58</v>
      </c>
      <c r="D48" s="223">
        <v>333130450030001</v>
      </c>
      <c r="E48" s="211">
        <v>13</v>
      </c>
      <c r="F48" s="211">
        <v>75</v>
      </c>
      <c r="G48" s="211">
        <v>88</v>
      </c>
      <c r="H48" s="224">
        <v>39147505.3125</v>
      </c>
      <c r="I48" s="224">
        <v>35232754.78125</v>
      </c>
      <c r="J48" s="225">
        <v>31318004.250000004</v>
      </c>
    </row>
    <row r="49" spans="1:10" ht="24" customHeight="1" x14ac:dyDescent="0.2">
      <c r="A49" s="222">
        <v>48</v>
      </c>
      <c r="B49" s="218" t="s">
        <v>6</v>
      </c>
      <c r="C49" s="211" t="s">
        <v>58</v>
      </c>
      <c r="D49" s="223" t="s">
        <v>59</v>
      </c>
      <c r="E49" s="211">
        <v>13</v>
      </c>
      <c r="F49" s="211">
        <v>75</v>
      </c>
      <c r="G49" s="211">
        <v>88</v>
      </c>
      <c r="H49" s="224">
        <v>32365800</v>
      </c>
      <c r="I49" s="224">
        <v>29129220</v>
      </c>
      <c r="J49" s="225">
        <v>25892640</v>
      </c>
    </row>
    <row r="50" spans="1:10" ht="24" customHeight="1" x14ac:dyDescent="0.2">
      <c r="A50" s="222">
        <v>49</v>
      </c>
      <c r="B50" s="218" t="s">
        <v>6</v>
      </c>
      <c r="C50" s="211" t="s">
        <v>60</v>
      </c>
      <c r="D50" s="223">
        <v>331130450010021</v>
      </c>
      <c r="E50" s="211">
        <v>15</v>
      </c>
      <c r="F50" s="211">
        <v>40</v>
      </c>
      <c r="G50" s="211">
        <v>55</v>
      </c>
      <c r="H50" s="224">
        <v>26238087.8125</v>
      </c>
      <c r="I50" s="224">
        <v>23614279.03125</v>
      </c>
      <c r="J50" s="225">
        <v>20990470.25</v>
      </c>
    </row>
    <row r="51" spans="1:10" ht="24" customHeight="1" x14ac:dyDescent="0.2">
      <c r="A51" s="222">
        <v>50</v>
      </c>
      <c r="B51" s="218" t="s">
        <v>6</v>
      </c>
      <c r="C51" s="211" t="s">
        <v>61</v>
      </c>
      <c r="D51" s="223">
        <v>524920450010021</v>
      </c>
      <c r="E51" s="211">
        <v>5</v>
      </c>
      <c r="F51" s="211">
        <v>15</v>
      </c>
      <c r="G51" s="211">
        <v>20</v>
      </c>
      <c r="H51" s="224">
        <v>8127985.3125</v>
      </c>
      <c r="I51" s="224">
        <v>7315186.78125</v>
      </c>
      <c r="J51" s="225">
        <v>6502388.2500000009</v>
      </c>
    </row>
    <row r="52" spans="1:10" ht="24" customHeight="1" x14ac:dyDescent="0.2">
      <c r="A52" s="222">
        <v>51</v>
      </c>
      <c r="B52" s="218" t="s">
        <v>6</v>
      </c>
      <c r="C52" s="211" t="s">
        <v>62</v>
      </c>
      <c r="D52" s="223">
        <v>335230450010011</v>
      </c>
      <c r="E52" s="211">
        <v>5</v>
      </c>
      <c r="F52" s="211">
        <v>15</v>
      </c>
      <c r="G52" s="211">
        <v>20</v>
      </c>
      <c r="H52" s="224">
        <v>8817305.3125</v>
      </c>
      <c r="I52" s="224">
        <v>7935574.78125</v>
      </c>
      <c r="J52" s="225">
        <v>7053844.25</v>
      </c>
    </row>
    <row r="53" spans="1:10" ht="24" customHeight="1" x14ac:dyDescent="0.2">
      <c r="A53" s="222">
        <v>52</v>
      </c>
      <c r="B53" s="218" t="s">
        <v>6</v>
      </c>
      <c r="C53" s="211" t="s">
        <v>63</v>
      </c>
      <c r="D53" s="223">
        <v>523020450010001</v>
      </c>
      <c r="E53" s="211">
        <v>23</v>
      </c>
      <c r="F53" s="211">
        <v>54</v>
      </c>
      <c r="G53" s="211">
        <v>77</v>
      </c>
      <c r="H53" s="224">
        <v>27335520</v>
      </c>
      <c r="I53" s="224">
        <v>24601968.000000004</v>
      </c>
      <c r="J53" s="225">
        <v>21868416</v>
      </c>
    </row>
    <row r="54" spans="1:10" ht="24" customHeight="1" x14ac:dyDescent="0.2">
      <c r="A54" s="222">
        <v>53</v>
      </c>
      <c r="B54" s="218" t="s">
        <v>6</v>
      </c>
      <c r="C54" s="211" t="s">
        <v>64</v>
      </c>
      <c r="D54" s="223">
        <v>331130450020021</v>
      </c>
      <c r="E54" s="211">
        <v>20</v>
      </c>
      <c r="F54" s="211">
        <v>20</v>
      </c>
      <c r="G54" s="211">
        <v>40</v>
      </c>
      <c r="H54" s="224">
        <v>17470745.3125</v>
      </c>
      <c r="I54" s="224">
        <v>15723670.78125</v>
      </c>
      <c r="J54" s="225">
        <v>13976596.25</v>
      </c>
    </row>
    <row r="55" spans="1:10" ht="24" customHeight="1" x14ac:dyDescent="0.2">
      <c r="A55" s="222">
        <v>54</v>
      </c>
      <c r="B55" s="218" t="s">
        <v>6</v>
      </c>
      <c r="C55" s="211" t="s">
        <v>65</v>
      </c>
      <c r="D55" s="223">
        <v>522320450010001</v>
      </c>
      <c r="E55" s="211">
        <v>80</v>
      </c>
      <c r="F55" s="211">
        <v>50</v>
      </c>
      <c r="G55" s="211">
        <v>130</v>
      </c>
      <c r="H55" s="224">
        <v>43131325.3125</v>
      </c>
      <c r="I55" s="224">
        <v>38818192.78125</v>
      </c>
      <c r="J55" s="225">
        <v>34505060.25</v>
      </c>
    </row>
    <row r="56" spans="1:10" ht="24" customHeight="1" x14ac:dyDescent="0.2">
      <c r="A56" s="222">
        <v>55</v>
      </c>
      <c r="B56" s="218" t="s">
        <v>6</v>
      </c>
      <c r="C56" s="211" t="s">
        <v>66</v>
      </c>
      <c r="D56" s="223" t="s">
        <v>67</v>
      </c>
      <c r="E56" s="211">
        <v>80</v>
      </c>
      <c r="F56" s="211">
        <v>50</v>
      </c>
      <c r="G56" s="211">
        <v>130</v>
      </c>
      <c r="H56" s="224">
        <v>45535320</v>
      </c>
      <c r="I56" s="224">
        <v>40981788</v>
      </c>
      <c r="J56" s="225">
        <v>36428256</v>
      </c>
    </row>
    <row r="57" spans="1:10" ht="24" customHeight="1" x14ac:dyDescent="0.2">
      <c r="A57" s="222">
        <v>56</v>
      </c>
      <c r="B57" s="218" t="s">
        <v>6</v>
      </c>
      <c r="C57" s="211" t="s">
        <v>68</v>
      </c>
      <c r="D57" s="223">
        <v>524920450010051</v>
      </c>
      <c r="E57" s="211">
        <v>26</v>
      </c>
      <c r="F57" s="211">
        <v>74</v>
      </c>
      <c r="G57" s="211">
        <v>100</v>
      </c>
      <c r="H57" s="224">
        <v>40008775.3125</v>
      </c>
      <c r="I57" s="224">
        <v>36007897.78125</v>
      </c>
      <c r="J57" s="225">
        <v>32007020.250000004</v>
      </c>
    </row>
    <row r="58" spans="1:10" ht="24" customHeight="1" x14ac:dyDescent="0.2">
      <c r="A58" s="222">
        <v>57</v>
      </c>
      <c r="B58" s="218" t="s">
        <v>6</v>
      </c>
      <c r="C58" s="211" t="s">
        <v>69</v>
      </c>
      <c r="D58" s="223">
        <v>524920450010041</v>
      </c>
      <c r="E58" s="211">
        <v>13</v>
      </c>
      <c r="F58" s="211">
        <v>37</v>
      </c>
      <c r="G58" s="211">
        <v>50</v>
      </c>
      <c r="H58" s="224">
        <v>20200532.8125</v>
      </c>
      <c r="I58" s="224">
        <v>18180479.53125</v>
      </c>
      <c r="J58" s="225">
        <v>16160426.25</v>
      </c>
    </row>
    <row r="59" spans="1:10" ht="24" customHeight="1" x14ac:dyDescent="0.2">
      <c r="A59" s="222">
        <v>58</v>
      </c>
      <c r="B59" s="218" t="s">
        <v>6</v>
      </c>
      <c r="C59" s="211" t="s">
        <v>70</v>
      </c>
      <c r="D59" s="223">
        <v>524920450010031</v>
      </c>
      <c r="E59" s="211">
        <v>13</v>
      </c>
      <c r="F59" s="211">
        <v>37</v>
      </c>
      <c r="G59" s="211">
        <v>50</v>
      </c>
      <c r="H59" s="224">
        <v>20281172.8125</v>
      </c>
      <c r="I59" s="224">
        <v>18253055.53125</v>
      </c>
      <c r="J59" s="225">
        <v>16224938.250000002</v>
      </c>
    </row>
    <row r="60" spans="1:10" ht="24" customHeight="1" x14ac:dyDescent="0.2">
      <c r="A60" s="222">
        <v>59</v>
      </c>
      <c r="B60" s="218" t="s">
        <v>6</v>
      </c>
      <c r="C60" s="211" t="s">
        <v>71</v>
      </c>
      <c r="D60" s="223">
        <v>243140450010031</v>
      </c>
      <c r="E60" s="211">
        <v>15</v>
      </c>
      <c r="F60" s="211">
        <v>35</v>
      </c>
      <c r="G60" s="211">
        <v>50</v>
      </c>
      <c r="H60" s="224">
        <v>24411157.8125</v>
      </c>
      <c r="I60" s="224">
        <v>21970042.03125</v>
      </c>
      <c r="J60" s="225">
        <v>19528926.25</v>
      </c>
    </row>
    <row r="61" spans="1:10" ht="24" customHeight="1" x14ac:dyDescent="0.2">
      <c r="A61" s="222">
        <v>60</v>
      </c>
      <c r="B61" s="218" t="s">
        <v>6</v>
      </c>
      <c r="C61" s="211" t="s">
        <v>72</v>
      </c>
      <c r="D61" s="223">
        <v>421120450030001</v>
      </c>
      <c r="E61" s="211">
        <v>118</v>
      </c>
      <c r="F61" s="211">
        <v>171</v>
      </c>
      <c r="G61" s="211">
        <v>289</v>
      </c>
      <c r="H61" s="224">
        <v>81639866.700000003</v>
      </c>
      <c r="I61" s="224">
        <v>73475880.030000001</v>
      </c>
      <c r="J61" s="225">
        <v>65311893.360000007</v>
      </c>
    </row>
    <row r="62" spans="1:10" ht="24" customHeight="1" x14ac:dyDescent="0.2">
      <c r="A62" s="222">
        <v>61</v>
      </c>
      <c r="B62" s="218" t="s">
        <v>6</v>
      </c>
      <c r="C62" s="211" t="s">
        <v>73</v>
      </c>
      <c r="D62" s="223">
        <v>431120450050002</v>
      </c>
      <c r="E62" s="211">
        <v>88</v>
      </c>
      <c r="F62" s="211">
        <v>232</v>
      </c>
      <c r="G62" s="211">
        <v>320</v>
      </c>
      <c r="H62" s="224">
        <v>90521779.200000003</v>
      </c>
      <c r="I62" s="224">
        <v>81469601.280000001</v>
      </c>
      <c r="J62" s="225">
        <v>72417423.360000014</v>
      </c>
    </row>
    <row r="63" spans="1:10" ht="24" customHeight="1" x14ac:dyDescent="0.2">
      <c r="A63" s="222">
        <v>62</v>
      </c>
      <c r="B63" s="218" t="s">
        <v>6</v>
      </c>
      <c r="C63" s="211" t="s">
        <v>74</v>
      </c>
      <c r="D63" s="223">
        <v>332130450050001</v>
      </c>
      <c r="E63" s="211">
        <v>34</v>
      </c>
      <c r="F63" s="211">
        <v>70</v>
      </c>
      <c r="G63" s="211">
        <v>104</v>
      </c>
      <c r="H63" s="224">
        <v>39592385.3125</v>
      </c>
      <c r="I63" s="224">
        <v>35633146.78125</v>
      </c>
      <c r="J63" s="225">
        <v>31673908.25</v>
      </c>
    </row>
    <row r="64" spans="1:10" ht="24" customHeight="1" x14ac:dyDescent="0.2">
      <c r="A64" s="222">
        <v>63</v>
      </c>
      <c r="B64" s="218" t="s">
        <v>6</v>
      </c>
      <c r="C64" s="211" t="s">
        <v>75</v>
      </c>
      <c r="D64" s="223">
        <v>332130450070001</v>
      </c>
      <c r="E64" s="211">
        <v>130</v>
      </c>
      <c r="F64" s="211">
        <v>320</v>
      </c>
      <c r="G64" s="211">
        <v>450</v>
      </c>
      <c r="H64" s="224">
        <v>146392901.09999999</v>
      </c>
      <c r="I64" s="224">
        <v>131753610.99000001</v>
      </c>
      <c r="J64" s="225">
        <v>117114320.88000001</v>
      </c>
    </row>
    <row r="65" spans="1:10" ht="24" customHeight="1" x14ac:dyDescent="0.2">
      <c r="A65" s="222">
        <v>64</v>
      </c>
      <c r="B65" s="218" t="s">
        <v>6</v>
      </c>
      <c r="C65" s="211" t="s">
        <v>76</v>
      </c>
      <c r="D65" s="223">
        <v>332130450060001</v>
      </c>
      <c r="E65" s="211">
        <v>26</v>
      </c>
      <c r="F65" s="211">
        <v>39</v>
      </c>
      <c r="G65" s="211">
        <v>65</v>
      </c>
      <c r="H65" s="224">
        <v>28686465.3125</v>
      </c>
      <c r="I65" s="224">
        <v>25817818.781250004</v>
      </c>
      <c r="J65" s="225">
        <v>22949172.25</v>
      </c>
    </row>
    <row r="66" spans="1:10" ht="24" customHeight="1" x14ac:dyDescent="0.2">
      <c r="A66" s="222">
        <v>65</v>
      </c>
      <c r="B66" s="218" t="s">
        <v>6</v>
      </c>
      <c r="C66" s="211" t="s">
        <v>77</v>
      </c>
      <c r="D66" s="223">
        <v>421120450020001</v>
      </c>
      <c r="E66" s="211">
        <v>132</v>
      </c>
      <c r="F66" s="211">
        <v>263</v>
      </c>
      <c r="G66" s="211">
        <v>395</v>
      </c>
      <c r="H66" s="224">
        <v>113649407.09999999</v>
      </c>
      <c r="I66" s="224">
        <v>102284466.39</v>
      </c>
      <c r="J66" s="225">
        <v>90919525.680000007</v>
      </c>
    </row>
    <row r="67" spans="1:10" ht="24" customHeight="1" x14ac:dyDescent="0.2">
      <c r="A67" s="222">
        <v>66</v>
      </c>
      <c r="B67" s="218" t="s">
        <v>6</v>
      </c>
      <c r="C67" s="211" t="s">
        <v>78</v>
      </c>
      <c r="D67" s="223" t="s">
        <v>79</v>
      </c>
      <c r="E67" s="211">
        <v>60</v>
      </c>
      <c r="F67" s="211">
        <v>114</v>
      </c>
      <c r="G67" s="211">
        <v>174</v>
      </c>
      <c r="H67" s="224">
        <v>59837400</v>
      </c>
      <c r="I67" s="224">
        <v>53853660</v>
      </c>
      <c r="J67" s="225">
        <v>47869920</v>
      </c>
    </row>
    <row r="68" spans="1:10" ht="24" customHeight="1" x14ac:dyDescent="0.2">
      <c r="A68" s="222">
        <v>67</v>
      </c>
      <c r="B68" s="218" t="s">
        <v>6</v>
      </c>
      <c r="C68" s="211" t="s">
        <v>80</v>
      </c>
      <c r="D68" s="223">
        <v>431120450070001</v>
      </c>
      <c r="E68" s="211">
        <v>105</v>
      </c>
      <c r="F68" s="211">
        <v>195</v>
      </c>
      <c r="G68" s="211">
        <v>300</v>
      </c>
      <c r="H68" s="224">
        <v>81859992.299999997</v>
      </c>
      <c r="I68" s="224">
        <v>73673993.070000008</v>
      </c>
      <c r="J68" s="225">
        <v>65487993.840000004</v>
      </c>
    </row>
    <row r="69" spans="1:10" ht="24" customHeight="1" x14ac:dyDescent="0.2">
      <c r="A69" s="222">
        <v>68</v>
      </c>
      <c r="B69" s="218" t="s">
        <v>6</v>
      </c>
      <c r="C69" s="211" t="s">
        <v>81</v>
      </c>
      <c r="D69" s="223">
        <v>431220450040001</v>
      </c>
      <c r="E69" s="211">
        <v>187</v>
      </c>
      <c r="F69" s="211">
        <v>343</v>
      </c>
      <c r="G69" s="211">
        <v>530</v>
      </c>
      <c r="H69" s="224">
        <v>150003038.69999999</v>
      </c>
      <c r="I69" s="224">
        <v>135002734.83000001</v>
      </c>
      <c r="J69" s="225">
        <v>120002430.96000001</v>
      </c>
    </row>
    <row r="70" spans="1:10" ht="24" customHeight="1" x14ac:dyDescent="0.2">
      <c r="A70" s="222">
        <v>69</v>
      </c>
      <c r="B70" s="218" t="s">
        <v>6</v>
      </c>
      <c r="C70" s="211" t="s">
        <v>82</v>
      </c>
      <c r="D70" s="223">
        <v>431120450100002</v>
      </c>
      <c r="E70" s="211">
        <v>133</v>
      </c>
      <c r="F70" s="211">
        <v>207</v>
      </c>
      <c r="G70" s="211">
        <v>340</v>
      </c>
      <c r="H70" s="224">
        <v>96056318.700000003</v>
      </c>
      <c r="I70" s="224">
        <v>86450686.830000013</v>
      </c>
      <c r="J70" s="225">
        <v>76845054.960000008</v>
      </c>
    </row>
    <row r="71" spans="1:10" ht="24" customHeight="1" x14ac:dyDescent="0.2">
      <c r="A71" s="222">
        <v>70</v>
      </c>
      <c r="B71" s="218" t="s">
        <v>6</v>
      </c>
      <c r="C71" s="211" t="s">
        <v>83</v>
      </c>
      <c r="D71" s="223" t="s">
        <v>84</v>
      </c>
      <c r="E71" s="211">
        <v>33</v>
      </c>
      <c r="F71" s="211">
        <v>61</v>
      </c>
      <c r="G71" s="211">
        <v>94</v>
      </c>
      <c r="H71" s="224">
        <v>33118200</v>
      </c>
      <c r="I71" s="224">
        <v>29806380</v>
      </c>
      <c r="J71" s="225">
        <v>26494560</v>
      </c>
    </row>
    <row r="72" spans="1:10" ht="24" customHeight="1" x14ac:dyDescent="0.2">
      <c r="A72" s="222">
        <v>71</v>
      </c>
      <c r="B72" s="218" t="s">
        <v>6</v>
      </c>
      <c r="C72" s="211" t="s">
        <v>85</v>
      </c>
      <c r="D72" s="223">
        <v>524420450010001</v>
      </c>
      <c r="E72" s="211">
        <v>100</v>
      </c>
      <c r="F72" s="211">
        <v>156</v>
      </c>
      <c r="G72" s="211">
        <v>256</v>
      </c>
      <c r="H72" s="224">
        <v>72905841.900000006</v>
      </c>
      <c r="I72" s="224">
        <v>65615257.710000008</v>
      </c>
      <c r="J72" s="225">
        <v>60754868.25</v>
      </c>
    </row>
    <row r="73" spans="1:10" ht="24" customHeight="1" x14ac:dyDescent="0.2">
      <c r="A73" s="222">
        <v>72</v>
      </c>
      <c r="B73" s="218" t="s">
        <v>6</v>
      </c>
      <c r="C73" s="211" t="s">
        <v>86</v>
      </c>
      <c r="D73" s="223">
        <v>431220450030002</v>
      </c>
      <c r="E73" s="211">
        <v>245</v>
      </c>
      <c r="F73" s="211">
        <v>398</v>
      </c>
      <c r="G73" s="211">
        <v>643</v>
      </c>
      <c r="H73" s="224">
        <v>181560285.90000001</v>
      </c>
      <c r="I73" s="224">
        <v>163404257.31</v>
      </c>
      <c r="J73" s="225">
        <v>145248228.72000003</v>
      </c>
    </row>
    <row r="74" spans="1:10" ht="24" customHeight="1" x14ac:dyDescent="0.2">
      <c r="A74" s="222">
        <v>73</v>
      </c>
      <c r="B74" s="218" t="s">
        <v>6</v>
      </c>
      <c r="C74" s="211" t="s">
        <v>87</v>
      </c>
      <c r="D74" s="223" t="s">
        <v>88</v>
      </c>
      <c r="E74" s="211">
        <v>51</v>
      </c>
      <c r="F74" s="211">
        <v>35</v>
      </c>
      <c r="G74" s="211">
        <v>86</v>
      </c>
      <c r="H74" s="224">
        <v>30562560</v>
      </c>
      <c r="I74" s="224">
        <v>27506304</v>
      </c>
      <c r="J74" s="225">
        <v>24450048.000000004</v>
      </c>
    </row>
    <row r="75" spans="1:10" ht="24" customHeight="1" x14ac:dyDescent="0.2">
      <c r="A75" s="222">
        <v>74</v>
      </c>
      <c r="B75" s="218" t="s">
        <v>6</v>
      </c>
      <c r="C75" s="211" t="s">
        <v>89</v>
      </c>
      <c r="D75" s="223">
        <v>332130450110001</v>
      </c>
      <c r="E75" s="211">
        <v>51</v>
      </c>
      <c r="F75" s="211">
        <v>35</v>
      </c>
      <c r="G75" s="211">
        <v>86</v>
      </c>
      <c r="H75" s="224">
        <v>32488662.8125</v>
      </c>
      <c r="I75" s="224">
        <v>29239796.53125</v>
      </c>
      <c r="J75" s="225">
        <v>25990930.250000004</v>
      </c>
    </row>
    <row r="76" spans="1:10" ht="24" customHeight="1" x14ac:dyDescent="0.2">
      <c r="A76" s="222">
        <v>75</v>
      </c>
      <c r="B76" s="218" t="s">
        <v>6</v>
      </c>
      <c r="C76" s="211" t="s">
        <v>90</v>
      </c>
      <c r="D76" s="223">
        <v>524220450010002</v>
      </c>
      <c r="E76" s="211">
        <v>94</v>
      </c>
      <c r="F76" s="211">
        <v>156</v>
      </c>
      <c r="G76" s="211">
        <v>250</v>
      </c>
      <c r="H76" s="224">
        <v>71276093.099999994</v>
      </c>
      <c r="I76" s="224">
        <v>64148483.790000007</v>
      </c>
      <c r="J76" s="225">
        <v>59396744.250000007</v>
      </c>
    </row>
    <row r="77" spans="1:10" ht="24" customHeight="1" x14ac:dyDescent="0.2">
      <c r="A77" s="222">
        <v>76</v>
      </c>
      <c r="B77" s="218" t="s">
        <v>6</v>
      </c>
      <c r="C77" s="211" t="s">
        <v>91</v>
      </c>
      <c r="D77" s="223">
        <v>432120450040002</v>
      </c>
      <c r="E77" s="211">
        <v>60</v>
      </c>
      <c r="F77" s="211">
        <v>93</v>
      </c>
      <c r="G77" s="211">
        <v>153</v>
      </c>
      <c r="H77" s="224">
        <v>48687437.8125</v>
      </c>
      <c r="I77" s="224">
        <v>43818694.03125</v>
      </c>
      <c r="J77" s="225">
        <v>38949950.25</v>
      </c>
    </row>
    <row r="78" spans="1:10" ht="24" customHeight="1" x14ac:dyDescent="0.2">
      <c r="A78" s="222">
        <v>77</v>
      </c>
      <c r="B78" s="218" t="s">
        <v>6</v>
      </c>
      <c r="C78" s="211" t="s">
        <v>92</v>
      </c>
      <c r="D78" s="223">
        <v>242340450010001</v>
      </c>
      <c r="E78" s="211">
        <v>122</v>
      </c>
      <c r="F78" s="211">
        <v>378</v>
      </c>
      <c r="G78" s="211">
        <v>500</v>
      </c>
      <c r="H78" s="224">
        <v>186964238.69999999</v>
      </c>
      <c r="I78" s="224">
        <v>168267814.83000001</v>
      </c>
      <c r="J78" s="225">
        <v>149571390.96000001</v>
      </c>
    </row>
    <row r="79" spans="1:10" ht="24" customHeight="1" x14ac:dyDescent="0.2">
      <c r="A79" s="222">
        <v>78</v>
      </c>
      <c r="B79" s="218" t="s">
        <v>6</v>
      </c>
      <c r="C79" s="211" t="s">
        <v>93</v>
      </c>
      <c r="D79" s="223">
        <v>243140450020001</v>
      </c>
      <c r="E79" s="211">
        <v>104</v>
      </c>
      <c r="F79" s="211">
        <v>56</v>
      </c>
      <c r="G79" s="211">
        <v>160</v>
      </c>
      <c r="H79" s="224">
        <v>62814283.5</v>
      </c>
      <c r="I79" s="224">
        <v>58888390.78125</v>
      </c>
      <c r="J79" s="225">
        <v>52345236.25</v>
      </c>
    </row>
    <row r="80" spans="1:10" ht="24" customHeight="1" x14ac:dyDescent="0.2">
      <c r="A80" s="222">
        <v>79</v>
      </c>
      <c r="B80" s="218" t="s">
        <v>6</v>
      </c>
      <c r="C80" s="211" t="s">
        <v>94</v>
      </c>
      <c r="D80" s="223">
        <v>122140450010002</v>
      </c>
      <c r="E80" s="211">
        <v>60</v>
      </c>
      <c r="F80" s="211">
        <v>118</v>
      </c>
      <c r="G80" s="211">
        <v>178</v>
      </c>
      <c r="H80" s="224">
        <v>66887270.700000003</v>
      </c>
      <c r="I80" s="224">
        <v>60198543.629999995</v>
      </c>
      <c r="J80" s="225">
        <v>55739392.250000007</v>
      </c>
    </row>
    <row r="81" spans="1:10" ht="24" customHeight="1" x14ac:dyDescent="0.2">
      <c r="A81" s="222">
        <v>80</v>
      </c>
      <c r="B81" s="218" t="s">
        <v>6</v>
      </c>
      <c r="C81" s="211" t="s">
        <v>95</v>
      </c>
      <c r="D81" s="223">
        <v>332230450040001</v>
      </c>
      <c r="E81" s="211">
        <v>73</v>
      </c>
      <c r="F81" s="211">
        <v>6</v>
      </c>
      <c r="G81" s="211">
        <v>79</v>
      </c>
      <c r="H81" s="224">
        <v>33921826.5625</v>
      </c>
      <c r="I81" s="224">
        <v>30529643.90625</v>
      </c>
      <c r="J81" s="225">
        <v>27137461.25</v>
      </c>
    </row>
    <row r="82" spans="1:10" ht="24" customHeight="1" x14ac:dyDescent="0.2">
      <c r="A82" s="222">
        <v>81</v>
      </c>
      <c r="B82" s="218" t="s">
        <v>6</v>
      </c>
      <c r="C82" s="211" t="s">
        <v>96</v>
      </c>
      <c r="D82" s="223">
        <v>241140450080001</v>
      </c>
      <c r="E82" s="211">
        <v>23</v>
      </c>
      <c r="F82" s="211">
        <v>87</v>
      </c>
      <c r="G82" s="211">
        <v>110</v>
      </c>
      <c r="H82" s="224">
        <v>46596815.3125</v>
      </c>
      <c r="I82" s="224">
        <v>41937133.78125</v>
      </c>
      <c r="J82" s="225">
        <v>37277452.25</v>
      </c>
    </row>
    <row r="83" spans="1:10" ht="24" customHeight="1" x14ac:dyDescent="0.2">
      <c r="A83" s="222">
        <v>82</v>
      </c>
      <c r="B83" s="218" t="s">
        <v>6</v>
      </c>
      <c r="C83" s="211" t="s">
        <v>97</v>
      </c>
      <c r="D83" s="223">
        <v>242440450010001</v>
      </c>
      <c r="E83" s="211">
        <v>71</v>
      </c>
      <c r="F83" s="211">
        <v>59</v>
      </c>
      <c r="G83" s="211">
        <v>130</v>
      </c>
      <c r="H83" s="224">
        <v>55652550.3125</v>
      </c>
      <c r="I83" s="224">
        <v>50087295.28125</v>
      </c>
      <c r="J83" s="225">
        <v>44522040.25</v>
      </c>
    </row>
    <row r="84" spans="1:10" ht="24" customHeight="1" x14ac:dyDescent="0.2">
      <c r="A84" s="222">
        <v>83</v>
      </c>
      <c r="B84" s="218" t="s">
        <v>6</v>
      </c>
      <c r="C84" s="211" t="s">
        <v>98</v>
      </c>
      <c r="D84" s="223">
        <v>121140450010001</v>
      </c>
      <c r="E84" s="211">
        <v>52</v>
      </c>
      <c r="F84" s="211">
        <v>133</v>
      </c>
      <c r="G84" s="211">
        <v>185</v>
      </c>
      <c r="H84" s="224">
        <v>70143735.900000006</v>
      </c>
      <c r="I84" s="224">
        <v>63129362.310000002</v>
      </c>
      <c r="J84" s="225">
        <v>58453113.25</v>
      </c>
    </row>
    <row r="85" spans="1:10" ht="24" customHeight="1" x14ac:dyDescent="0.2">
      <c r="A85" s="222">
        <v>84</v>
      </c>
      <c r="B85" s="218" t="s">
        <v>6</v>
      </c>
      <c r="C85" s="211" t="s">
        <v>99</v>
      </c>
      <c r="D85" s="223">
        <v>332230450090011</v>
      </c>
      <c r="E85" s="211">
        <v>27</v>
      </c>
      <c r="F85" s="211">
        <v>39</v>
      </c>
      <c r="G85" s="211">
        <v>66</v>
      </c>
      <c r="H85" s="224">
        <v>28917745.3125</v>
      </c>
      <c r="I85" s="224">
        <v>26025970.78125</v>
      </c>
      <c r="J85" s="225">
        <v>23134196.25</v>
      </c>
    </row>
    <row r="86" spans="1:10" ht="24" customHeight="1" x14ac:dyDescent="0.2">
      <c r="A86" s="222">
        <v>85</v>
      </c>
      <c r="B86" s="218" t="s">
        <v>6</v>
      </c>
      <c r="C86" s="211" t="s">
        <v>100</v>
      </c>
      <c r="D86" s="223">
        <v>121140450010011</v>
      </c>
      <c r="E86" s="211">
        <v>35</v>
      </c>
      <c r="F86" s="211">
        <v>53</v>
      </c>
      <c r="G86" s="211">
        <v>88</v>
      </c>
      <c r="H86" s="224">
        <v>46402865.3125</v>
      </c>
      <c r="I86" s="224">
        <v>41762578.78125</v>
      </c>
      <c r="J86" s="225">
        <v>37122292.25</v>
      </c>
    </row>
    <row r="87" spans="1:10" ht="24" customHeight="1" x14ac:dyDescent="0.2">
      <c r="A87" s="222">
        <v>86</v>
      </c>
      <c r="B87" s="218" t="s">
        <v>6</v>
      </c>
      <c r="C87" s="211" t="s">
        <v>101</v>
      </c>
      <c r="D87" s="223">
        <v>431120450010161</v>
      </c>
      <c r="E87" s="211">
        <v>12</v>
      </c>
      <c r="F87" s="211">
        <v>18</v>
      </c>
      <c r="G87" s="211">
        <v>30</v>
      </c>
      <c r="H87" s="224">
        <v>11960800.3125</v>
      </c>
      <c r="I87" s="224">
        <v>10764720.28125</v>
      </c>
      <c r="J87" s="225">
        <v>9568640.25</v>
      </c>
    </row>
    <row r="88" spans="1:10" ht="24" customHeight="1" x14ac:dyDescent="0.2">
      <c r="A88" s="222">
        <v>87</v>
      </c>
      <c r="B88" s="218" t="s">
        <v>6</v>
      </c>
      <c r="C88" s="211" t="s">
        <v>102</v>
      </c>
      <c r="D88" s="223" t="s">
        <v>103</v>
      </c>
      <c r="E88" s="211">
        <v>102</v>
      </c>
      <c r="F88" s="211">
        <v>68</v>
      </c>
      <c r="G88" s="211">
        <v>170</v>
      </c>
      <c r="H88" s="224">
        <v>60019200</v>
      </c>
      <c r="I88" s="224">
        <v>54017280</v>
      </c>
      <c r="J88" s="225">
        <v>48015360</v>
      </c>
    </row>
    <row r="89" spans="1:10" ht="24" customHeight="1" x14ac:dyDescent="0.2">
      <c r="A89" s="222">
        <v>88</v>
      </c>
      <c r="B89" s="218" t="s">
        <v>6</v>
      </c>
      <c r="C89" s="211" t="s">
        <v>104</v>
      </c>
      <c r="D89" s="223">
        <v>332330450070001</v>
      </c>
      <c r="E89" s="211">
        <v>55</v>
      </c>
      <c r="F89" s="211">
        <v>105</v>
      </c>
      <c r="G89" s="211">
        <v>160</v>
      </c>
      <c r="H89" s="224">
        <v>60321785.3125</v>
      </c>
      <c r="I89" s="224">
        <v>54289606.781250007</v>
      </c>
      <c r="J89" s="225">
        <v>48257428.25</v>
      </c>
    </row>
    <row r="90" spans="1:10" ht="24" customHeight="1" x14ac:dyDescent="0.2">
      <c r="A90" s="222">
        <v>89</v>
      </c>
      <c r="B90" s="218" t="s">
        <v>6</v>
      </c>
      <c r="C90" s="211" t="s">
        <v>105</v>
      </c>
      <c r="D90" s="223">
        <v>332230450110001</v>
      </c>
      <c r="E90" s="211">
        <v>32</v>
      </c>
      <c r="F90" s="211">
        <v>88</v>
      </c>
      <c r="G90" s="211">
        <v>120</v>
      </c>
      <c r="H90" s="224">
        <v>45628065.3125</v>
      </c>
      <c r="I90" s="224">
        <v>41065258.78125</v>
      </c>
      <c r="J90" s="225">
        <v>36502452.25</v>
      </c>
    </row>
    <row r="91" spans="1:10" ht="24" customHeight="1" x14ac:dyDescent="0.2">
      <c r="A91" s="222">
        <v>90</v>
      </c>
      <c r="B91" s="218" t="s">
        <v>6</v>
      </c>
      <c r="C91" s="211" t="s">
        <v>106</v>
      </c>
      <c r="D91" s="223">
        <v>332430450030001</v>
      </c>
      <c r="E91" s="211">
        <v>102</v>
      </c>
      <c r="F91" s="211">
        <v>68</v>
      </c>
      <c r="G91" s="211">
        <v>170</v>
      </c>
      <c r="H91" s="224">
        <v>57206140.3125</v>
      </c>
      <c r="I91" s="224">
        <v>51485526.28125</v>
      </c>
      <c r="J91" s="225">
        <v>45764912.250000007</v>
      </c>
    </row>
    <row r="92" spans="1:10" ht="24" customHeight="1" x14ac:dyDescent="0.2">
      <c r="A92" s="222">
        <v>91</v>
      </c>
      <c r="B92" s="218" t="s">
        <v>6</v>
      </c>
      <c r="C92" s="211" t="s">
        <v>107</v>
      </c>
      <c r="D92" s="223">
        <v>332330450060001</v>
      </c>
      <c r="E92" s="211">
        <v>26</v>
      </c>
      <c r="F92" s="211">
        <v>42</v>
      </c>
      <c r="G92" s="211">
        <v>68</v>
      </c>
      <c r="H92" s="224">
        <v>29755895.3125</v>
      </c>
      <c r="I92" s="224">
        <v>26780305.78125</v>
      </c>
      <c r="J92" s="225">
        <v>23804716.25</v>
      </c>
    </row>
    <row r="93" spans="1:10" ht="24" customHeight="1" x14ac:dyDescent="0.2">
      <c r="A93" s="222">
        <v>92</v>
      </c>
      <c r="B93" s="218" t="s">
        <v>6</v>
      </c>
      <c r="C93" s="211" t="s">
        <v>108</v>
      </c>
      <c r="D93" s="223">
        <v>335230450010001</v>
      </c>
      <c r="E93" s="211">
        <v>27</v>
      </c>
      <c r="F93" s="211">
        <v>58</v>
      </c>
      <c r="G93" s="211">
        <v>85</v>
      </c>
      <c r="H93" s="224">
        <v>38217312.8125</v>
      </c>
      <c r="I93" s="224">
        <v>34395581.53125</v>
      </c>
      <c r="J93" s="225">
        <v>30573850.250000004</v>
      </c>
    </row>
    <row r="94" spans="1:10" ht="24" customHeight="1" x14ac:dyDescent="0.2">
      <c r="A94" s="222">
        <v>93</v>
      </c>
      <c r="B94" s="218" t="s">
        <v>6</v>
      </c>
      <c r="C94" s="211" t="s">
        <v>109</v>
      </c>
      <c r="D94" s="223">
        <v>331130450010001</v>
      </c>
      <c r="E94" s="211">
        <v>14</v>
      </c>
      <c r="F94" s="211">
        <v>40</v>
      </c>
      <c r="G94" s="211">
        <v>54</v>
      </c>
      <c r="H94" s="224">
        <v>25577035.3125</v>
      </c>
      <c r="I94" s="224">
        <v>23019331.78125</v>
      </c>
      <c r="J94" s="225">
        <v>20461628.25</v>
      </c>
    </row>
    <row r="95" spans="1:10" ht="24" customHeight="1" x14ac:dyDescent="0.2">
      <c r="A95" s="222">
        <v>94</v>
      </c>
      <c r="B95" s="218" t="s">
        <v>6</v>
      </c>
      <c r="C95" s="211" t="s">
        <v>110</v>
      </c>
      <c r="D95" s="223">
        <v>332430450020001</v>
      </c>
      <c r="E95" s="211">
        <v>12</v>
      </c>
      <c r="F95" s="211">
        <v>34</v>
      </c>
      <c r="G95" s="211">
        <v>46</v>
      </c>
      <c r="H95" s="224">
        <v>20321955.3125</v>
      </c>
      <c r="I95" s="224">
        <v>18289759.78125</v>
      </c>
      <c r="J95" s="225">
        <v>16257564.25</v>
      </c>
    </row>
    <row r="96" spans="1:10" ht="24" customHeight="1" x14ac:dyDescent="0.2">
      <c r="A96" s="222">
        <v>95</v>
      </c>
      <c r="B96" s="218" t="s">
        <v>6</v>
      </c>
      <c r="C96" s="211" t="s">
        <v>111</v>
      </c>
      <c r="D96" s="223">
        <v>243340450010012</v>
      </c>
      <c r="E96" s="211">
        <v>80</v>
      </c>
      <c r="F96" s="211">
        <v>115</v>
      </c>
      <c r="G96" s="211">
        <v>195</v>
      </c>
      <c r="H96" s="224">
        <v>72360306.299999997</v>
      </c>
      <c r="I96" s="224">
        <v>65124275.670000002</v>
      </c>
      <c r="J96" s="225">
        <v>60300255.25</v>
      </c>
    </row>
    <row r="97" spans="1:10" ht="24" customHeight="1" x14ac:dyDescent="0.2">
      <c r="A97" s="222">
        <v>96</v>
      </c>
      <c r="B97" s="218" t="s">
        <v>6</v>
      </c>
      <c r="C97" s="211" t="s">
        <v>112</v>
      </c>
      <c r="D97" s="223">
        <v>332130450020001</v>
      </c>
      <c r="E97" s="211">
        <v>37</v>
      </c>
      <c r="F97" s="211">
        <v>31</v>
      </c>
      <c r="G97" s="211">
        <v>68</v>
      </c>
      <c r="H97" s="224">
        <v>29462535.3125</v>
      </c>
      <c r="I97" s="224">
        <v>26516281.78125</v>
      </c>
      <c r="J97" s="225">
        <v>23570028.25</v>
      </c>
    </row>
    <row r="98" spans="1:10" ht="24" customHeight="1" x14ac:dyDescent="0.2">
      <c r="A98" s="222">
        <v>97</v>
      </c>
      <c r="B98" s="218" t="s">
        <v>6</v>
      </c>
      <c r="C98" s="211" t="s">
        <v>113</v>
      </c>
      <c r="D98" s="223" t="s">
        <v>114</v>
      </c>
      <c r="E98" s="211">
        <v>37</v>
      </c>
      <c r="F98" s="211">
        <v>31</v>
      </c>
      <c r="G98" s="211">
        <v>68</v>
      </c>
      <c r="H98" s="224">
        <v>24128280</v>
      </c>
      <c r="I98" s="224">
        <v>21715452</v>
      </c>
      <c r="J98" s="225">
        <v>19302624</v>
      </c>
    </row>
    <row r="99" spans="1:10" ht="24" customHeight="1" x14ac:dyDescent="0.2">
      <c r="A99" s="222">
        <v>98</v>
      </c>
      <c r="B99" s="218" t="s">
        <v>115</v>
      </c>
      <c r="C99" s="211" t="s">
        <v>116</v>
      </c>
      <c r="D99" s="223">
        <v>441620430060031</v>
      </c>
      <c r="E99" s="211">
        <v>5</v>
      </c>
      <c r="F99" s="211">
        <v>15</v>
      </c>
      <c r="G99" s="211">
        <v>20</v>
      </c>
      <c r="H99" s="224">
        <v>6224640</v>
      </c>
      <c r="I99" s="224">
        <v>5602176</v>
      </c>
      <c r="J99" s="225">
        <v>4979712</v>
      </c>
    </row>
    <row r="100" spans="1:10" ht="24" customHeight="1" x14ac:dyDescent="0.2">
      <c r="A100" s="222">
        <v>99</v>
      </c>
      <c r="B100" s="218" t="s">
        <v>115</v>
      </c>
      <c r="C100" s="211" t="s">
        <v>117</v>
      </c>
      <c r="D100" s="223">
        <v>121240430020031</v>
      </c>
      <c r="E100" s="211">
        <v>26</v>
      </c>
      <c r="F100" s="211">
        <v>38</v>
      </c>
      <c r="G100" s="211">
        <v>64</v>
      </c>
      <c r="H100" s="224">
        <v>27136900</v>
      </c>
      <c r="I100" s="224">
        <v>24423210</v>
      </c>
      <c r="J100" s="225">
        <v>21709520</v>
      </c>
    </row>
    <row r="101" spans="1:10" ht="24" customHeight="1" x14ac:dyDescent="0.2">
      <c r="A101" s="222">
        <v>100</v>
      </c>
      <c r="B101" s="218" t="s">
        <v>115</v>
      </c>
      <c r="C101" s="211" t="s">
        <v>118</v>
      </c>
      <c r="D101" s="223">
        <v>441520430010001</v>
      </c>
      <c r="E101" s="211">
        <v>48</v>
      </c>
      <c r="F101" s="211">
        <v>48</v>
      </c>
      <c r="G101" s="211">
        <v>96</v>
      </c>
      <c r="H101" s="224">
        <v>28531920</v>
      </c>
      <c r="I101" s="224">
        <v>25678728.000000004</v>
      </c>
      <c r="J101" s="225">
        <v>22825536</v>
      </c>
    </row>
    <row r="102" spans="1:10" ht="24" customHeight="1" x14ac:dyDescent="0.2">
      <c r="A102" s="222">
        <v>101</v>
      </c>
      <c r="B102" s="218" t="s">
        <v>115</v>
      </c>
      <c r="C102" s="211" t="s">
        <v>119</v>
      </c>
      <c r="D102" s="223" t="s">
        <v>120</v>
      </c>
      <c r="E102" s="211">
        <v>48</v>
      </c>
      <c r="F102" s="211">
        <v>48</v>
      </c>
      <c r="G102" s="211">
        <v>96</v>
      </c>
      <c r="H102" s="224">
        <v>32695560</v>
      </c>
      <c r="I102" s="224">
        <v>29426004</v>
      </c>
      <c r="J102" s="225">
        <v>26156448.000000004</v>
      </c>
    </row>
    <row r="103" spans="1:10" ht="24" customHeight="1" x14ac:dyDescent="0.2">
      <c r="A103" s="222">
        <v>102</v>
      </c>
      <c r="B103" s="218" t="s">
        <v>115</v>
      </c>
      <c r="C103" s="211" t="s">
        <v>121</v>
      </c>
      <c r="D103" s="223">
        <v>441620430030011</v>
      </c>
      <c r="E103" s="211">
        <v>25</v>
      </c>
      <c r="F103" s="211">
        <v>15</v>
      </c>
      <c r="G103" s="211">
        <v>40</v>
      </c>
      <c r="H103" s="224">
        <v>12330000</v>
      </c>
      <c r="I103" s="224">
        <v>11097000</v>
      </c>
      <c r="J103" s="225">
        <v>9864000</v>
      </c>
    </row>
    <row r="104" spans="1:10" ht="24" customHeight="1" x14ac:dyDescent="0.2">
      <c r="A104" s="222">
        <v>103</v>
      </c>
      <c r="B104" s="218" t="s">
        <v>115</v>
      </c>
      <c r="C104" s="211" t="s">
        <v>122</v>
      </c>
      <c r="D104" s="223">
        <v>513120430010001</v>
      </c>
      <c r="E104" s="211">
        <v>16</v>
      </c>
      <c r="F104" s="211">
        <v>96</v>
      </c>
      <c r="G104" s="211">
        <v>112</v>
      </c>
      <c r="H104" s="224">
        <v>34392480</v>
      </c>
      <c r="I104" s="224">
        <v>30953232</v>
      </c>
      <c r="J104" s="225">
        <v>27513984.000000004</v>
      </c>
    </row>
    <row r="105" spans="1:10" ht="24" customHeight="1" x14ac:dyDescent="0.2">
      <c r="A105" s="222">
        <v>104</v>
      </c>
      <c r="B105" s="218" t="s">
        <v>115</v>
      </c>
      <c r="C105" s="211" t="s">
        <v>123</v>
      </c>
      <c r="D105" s="223">
        <v>832120430010001</v>
      </c>
      <c r="E105" s="211">
        <v>16</v>
      </c>
      <c r="F105" s="211">
        <v>80</v>
      </c>
      <c r="G105" s="211">
        <v>96</v>
      </c>
      <c r="H105" s="224">
        <v>29862000</v>
      </c>
      <c r="I105" s="224">
        <v>26875800</v>
      </c>
      <c r="J105" s="225">
        <v>23889600</v>
      </c>
    </row>
    <row r="106" spans="1:10" ht="24" customHeight="1" x14ac:dyDescent="0.2">
      <c r="A106" s="222">
        <v>105</v>
      </c>
      <c r="B106" s="218" t="s">
        <v>115</v>
      </c>
      <c r="C106" s="211" t="s">
        <v>124</v>
      </c>
      <c r="D106" s="223">
        <v>421120430010001</v>
      </c>
      <c r="E106" s="211">
        <v>25</v>
      </c>
      <c r="F106" s="211">
        <v>80</v>
      </c>
      <c r="G106" s="211">
        <v>105</v>
      </c>
      <c r="H106" s="224">
        <v>33662640</v>
      </c>
      <c r="I106" s="224">
        <v>30296376</v>
      </c>
      <c r="J106" s="225">
        <v>26930112</v>
      </c>
    </row>
    <row r="107" spans="1:10" ht="24" customHeight="1" x14ac:dyDescent="0.2">
      <c r="A107" s="222">
        <v>106</v>
      </c>
      <c r="B107" s="218" t="s">
        <v>115</v>
      </c>
      <c r="C107" s="211" t="s">
        <v>125</v>
      </c>
      <c r="D107" s="223">
        <v>121240430020021</v>
      </c>
      <c r="E107" s="211">
        <v>14</v>
      </c>
      <c r="F107" s="211">
        <v>26</v>
      </c>
      <c r="G107" s="211">
        <v>40</v>
      </c>
      <c r="H107" s="224">
        <v>17458900</v>
      </c>
      <c r="I107" s="224">
        <v>15713010</v>
      </c>
      <c r="J107" s="225">
        <v>13967120</v>
      </c>
    </row>
    <row r="108" spans="1:10" ht="24" customHeight="1" x14ac:dyDescent="0.2">
      <c r="A108" s="222">
        <v>107</v>
      </c>
      <c r="B108" s="218" t="s">
        <v>115</v>
      </c>
      <c r="C108" s="211" t="s">
        <v>126</v>
      </c>
      <c r="D108" s="223" t="s">
        <v>127</v>
      </c>
      <c r="E108" s="211">
        <v>96</v>
      </c>
      <c r="F108" s="211">
        <v>80</v>
      </c>
      <c r="G108" s="211">
        <v>176</v>
      </c>
      <c r="H108" s="224">
        <v>60563160</v>
      </c>
      <c r="I108" s="224">
        <v>54506844</v>
      </c>
      <c r="J108" s="225">
        <v>48450528</v>
      </c>
    </row>
    <row r="109" spans="1:10" ht="24" customHeight="1" x14ac:dyDescent="0.2">
      <c r="A109" s="222">
        <v>108</v>
      </c>
      <c r="B109" s="218" t="s">
        <v>115</v>
      </c>
      <c r="C109" s="211" t="s">
        <v>128</v>
      </c>
      <c r="D109" s="223">
        <v>242340430010001</v>
      </c>
      <c r="E109" s="211">
        <v>49</v>
      </c>
      <c r="F109" s="211">
        <v>91</v>
      </c>
      <c r="G109" s="211">
        <v>140</v>
      </c>
      <c r="H109" s="224">
        <v>60536600</v>
      </c>
      <c r="I109" s="224">
        <v>54482940</v>
      </c>
      <c r="J109" s="225">
        <v>48429280</v>
      </c>
    </row>
    <row r="110" spans="1:10" ht="24" customHeight="1" x14ac:dyDescent="0.2">
      <c r="A110" s="222">
        <v>109</v>
      </c>
      <c r="B110" s="218" t="s">
        <v>115</v>
      </c>
      <c r="C110" s="211" t="s">
        <v>129</v>
      </c>
      <c r="D110" s="223">
        <v>242340430020001</v>
      </c>
      <c r="E110" s="211">
        <v>72</v>
      </c>
      <c r="F110" s="211">
        <v>23</v>
      </c>
      <c r="G110" s="211">
        <v>95</v>
      </c>
      <c r="H110" s="224">
        <v>40432280</v>
      </c>
      <c r="I110" s="224">
        <v>36389052</v>
      </c>
      <c r="J110" s="225">
        <v>32345824.000000004</v>
      </c>
    </row>
    <row r="111" spans="1:10" ht="24" customHeight="1" x14ac:dyDescent="0.2">
      <c r="A111" s="222">
        <v>110</v>
      </c>
      <c r="B111" s="218" t="s">
        <v>115</v>
      </c>
      <c r="C111" s="211" t="s">
        <v>130</v>
      </c>
      <c r="D111" s="223">
        <v>441620430060002</v>
      </c>
      <c r="E111" s="211">
        <v>125</v>
      </c>
      <c r="F111" s="211">
        <v>225</v>
      </c>
      <c r="G111" s="211">
        <v>350</v>
      </c>
      <c r="H111" s="224">
        <v>100968422.40000001</v>
      </c>
      <c r="I111" s="224">
        <v>90871580.159999996</v>
      </c>
      <c r="J111" s="225">
        <v>80774737.920000017</v>
      </c>
    </row>
    <row r="112" spans="1:10" ht="24" customHeight="1" x14ac:dyDescent="0.2">
      <c r="A112" s="222">
        <v>111</v>
      </c>
      <c r="B112" s="218" t="s">
        <v>115</v>
      </c>
      <c r="C112" s="211" t="s">
        <v>131</v>
      </c>
      <c r="D112" s="223">
        <v>441520430070001</v>
      </c>
      <c r="E112" s="211">
        <v>30</v>
      </c>
      <c r="F112" s="211">
        <v>80</v>
      </c>
      <c r="G112" s="211">
        <v>110</v>
      </c>
      <c r="H112" s="224">
        <v>34150080</v>
      </c>
      <c r="I112" s="224">
        <v>30735072</v>
      </c>
      <c r="J112" s="225">
        <v>27320064.000000004</v>
      </c>
    </row>
    <row r="113" spans="1:10" ht="24" customHeight="1" x14ac:dyDescent="0.2">
      <c r="A113" s="222">
        <v>112</v>
      </c>
      <c r="B113" s="218" t="s">
        <v>115</v>
      </c>
      <c r="C113" s="211" t="s">
        <v>132</v>
      </c>
      <c r="D113" s="223">
        <v>441620430050021</v>
      </c>
      <c r="E113" s="211">
        <v>20</v>
      </c>
      <c r="F113" s="211">
        <v>20</v>
      </c>
      <c r="G113" s="211">
        <v>40</v>
      </c>
      <c r="H113" s="224">
        <v>12524880</v>
      </c>
      <c r="I113" s="224">
        <v>11272392</v>
      </c>
      <c r="J113" s="225">
        <v>10019904</v>
      </c>
    </row>
    <row r="114" spans="1:10" ht="24" customHeight="1" x14ac:dyDescent="0.2">
      <c r="A114" s="222">
        <v>113</v>
      </c>
      <c r="B114" s="218" t="s">
        <v>115</v>
      </c>
      <c r="C114" s="211" t="s">
        <v>133</v>
      </c>
      <c r="D114" s="223">
        <v>121240430050001</v>
      </c>
      <c r="E114" s="211">
        <v>92</v>
      </c>
      <c r="F114" s="211">
        <v>28</v>
      </c>
      <c r="G114" s="211">
        <v>120</v>
      </c>
      <c r="H114" s="224">
        <v>50734600</v>
      </c>
      <c r="I114" s="224">
        <v>45661140</v>
      </c>
      <c r="J114" s="225">
        <v>40587680</v>
      </c>
    </row>
    <row r="115" spans="1:10" ht="24" customHeight="1" x14ac:dyDescent="0.2">
      <c r="A115" s="222">
        <v>114</v>
      </c>
      <c r="B115" s="218" t="s">
        <v>115</v>
      </c>
      <c r="C115" s="211" t="s">
        <v>134</v>
      </c>
      <c r="D115" s="223">
        <v>432120430020001</v>
      </c>
      <c r="E115" s="211">
        <v>24</v>
      </c>
      <c r="F115" s="211">
        <v>68</v>
      </c>
      <c r="G115" s="211">
        <v>92</v>
      </c>
      <c r="H115" s="224">
        <v>28224240</v>
      </c>
      <c r="I115" s="224">
        <v>25401816</v>
      </c>
      <c r="J115" s="225">
        <v>22579392</v>
      </c>
    </row>
    <row r="116" spans="1:10" ht="24" customHeight="1" x14ac:dyDescent="0.2">
      <c r="A116" s="222">
        <v>115</v>
      </c>
      <c r="B116" s="218" t="s">
        <v>115</v>
      </c>
      <c r="C116" s="211" t="s">
        <v>135</v>
      </c>
      <c r="D116" s="223">
        <v>121230430030001</v>
      </c>
      <c r="E116" s="211">
        <v>105</v>
      </c>
      <c r="F116" s="211">
        <v>35</v>
      </c>
      <c r="G116" s="211">
        <v>140</v>
      </c>
      <c r="H116" s="224">
        <v>49532500</v>
      </c>
      <c r="I116" s="224">
        <v>44579250</v>
      </c>
      <c r="J116" s="225">
        <v>39626000</v>
      </c>
    </row>
    <row r="117" spans="1:10" ht="24" customHeight="1" x14ac:dyDescent="0.2">
      <c r="A117" s="222">
        <v>116</v>
      </c>
      <c r="B117" s="218" t="s">
        <v>115</v>
      </c>
      <c r="C117" s="211" t="s">
        <v>136</v>
      </c>
      <c r="D117" s="223">
        <v>134940430010001</v>
      </c>
      <c r="E117" s="211">
        <v>19</v>
      </c>
      <c r="F117" s="211">
        <v>46</v>
      </c>
      <c r="G117" s="211">
        <v>65</v>
      </c>
      <c r="H117" s="224">
        <v>27962780</v>
      </c>
      <c r="I117" s="224">
        <v>25166502</v>
      </c>
      <c r="J117" s="225">
        <v>22370224</v>
      </c>
    </row>
    <row r="118" spans="1:10" ht="24" customHeight="1" x14ac:dyDescent="0.2">
      <c r="A118" s="222">
        <v>117</v>
      </c>
      <c r="B118" s="218" t="s">
        <v>115</v>
      </c>
      <c r="C118" s="211" t="s">
        <v>137</v>
      </c>
      <c r="D118" s="223">
        <v>121240430010002</v>
      </c>
      <c r="E118" s="211">
        <v>72</v>
      </c>
      <c r="F118" s="211">
        <v>128</v>
      </c>
      <c r="G118" s="211">
        <v>200</v>
      </c>
      <c r="H118" s="224">
        <v>81213273.599999994</v>
      </c>
      <c r="I118" s="224">
        <v>73091946.24000001</v>
      </c>
      <c r="J118" s="225">
        <v>64970618.88000001</v>
      </c>
    </row>
    <row r="119" spans="1:10" ht="24" customHeight="1" x14ac:dyDescent="0.2">
      <c r="A119" s="222">
        <v>118</v>
      </c>
      <c r="B119" s="218" t="s">
        <v>115</v>
      </c>
      <c r="C119" s="211" t="s">
        <v>138</v>
      </c>
      <c r="D119" s="223">
        <v>121230430030031</v>
      </c>
      <c r="E119" s="211">
        <v>16</v>
      </c>
      <c r="F119" s="211">
        <v>24</v>
      </c>
      <c r="G119" s="211">
        <v>40</v>
      </c>
      <c r="H119" s="224">
        <v>14496380</v>
      </c>
      <c r="I119" s="224">
        <v>13046742</v>
      </c>
      <c r="J119" s="225">
        <v>11597104.000000002</v>
      </c>
    </row>
    <row r="120" spans="1:10" ht="24" customHeight="1" x14ac:dyDescent="0.2">
      <c r="A120" s="222">
        <v>119</v>
      </c>
      <c r="B120" s="218" t="s">
        <v>115</v>
      </c>
      <c r="C120" s="211" t="s">
        <v>139</v>
      </c>
      <c r="D120" s="223">
        <v>121240430030011</v>
      </c>
      <c r="E120" s="211">
        <v>25</v>
      </c>
      <c r="F120" s="211">
        <v>35</v>
      </c>
      <c r="G120" s="211">
        <v>60</v>
      </c>
      <c r="H120" s="224">
        <v>25712440</v>
      </c>
      <c r="I120" s="224">
        <v>23141196</v>
      </c>
      <c r="J120" s="225">
        <v>20569952</v>
      </c>
    </row>
    <row r="121" spans="1:10" ht="24" customHeight="1" x14ac:dyDescent="0.2">
      <c r="A121" s="222">
        <v>120</v>
      </c>
      <c r="B121" s="218" t="s">
        <v>115</v>
      </c>
      <c r="C121" s="211" t="s">
        <v>140</v>
      </c>
      <c r="D121" s="223" t="s">
        <v>141</v>
      </c>
      <c r="E121" s="211">
        <v>44</v>
      </c>
      <c r="F121" s="211">
        <v>76</v>
      </c>
      <c r="G121" s="211">
        <v>120</v>
      </c>
      <c r="H121" s="224">
        <v>41356800</v>
      </c>
      <c r="I121" s="224">
        <v>37221120</v>
      </c>
      <c r="J121" s="225">
        <v>33085440</v>
      </c>
    </row>
    <row r="122" spans="1:10" ht="24" customHeight="1" x14ac:dyDescent="0.2">
      <c r="A122" s="222">
        <v>121</v>
      </c>
      <c r="B122" s="218" t="s">
        <v>115</v>
      </c>
      <c r="C122" s="211" t="s">
        <v>142</v>
      </c>
      <c r="D122" s="223" t="s">
        <v>143</v>
      </c>
      <c r="E122" s="211">
        <v>46</v>
      </c>
      <c r="F122" s="211">
        <v>106</v>
      </c>
      <c r="G122" s="211">
        <v>152</v>
      </c>
      <c r="H122" s="224">
        <v>52875720</v>
      </c>
      <c r="I122" s="224">
        <v>47588148</v>
      </c>
      <c r="J122" s="225">
        <v>42300576.000000007</v>
      </c>
    </row>
    <row r="123" spans="1:10" ht="24" customHeight="1" x14ac:dyDescent="0.2">
      <c r="A123" s="222">
        <v>122</v>
      </c>
      <c r="B123" s="218" t="s">
        <v>115</v>
      </c>
      <c r="C123" s="211" t="s">
        <v>144</v>
      </c>
      <c r="D123" s="223">
        <v>441620430070001</v>
      </c>
      <c r="E123" s="211">
        <v>33</v>
      </c>
      <c r="F123" s="211">
        <v>75</v>
      </c>
      <c r="G123" s="211">
        <v>108</v>
      </c>
      <c r="H123" s="224">
        <v>26218860</v>
      </c>
      <c r="I123" s="224">
        <v>23596974</v>
      </c>
      <c r="J123" s="225">
        <v>20975088.000000004</v>
      </c>
    </row>
    <row r="124" spans="1:10" ht="24" customHeight="1" x14ac:dyDescent="0.2">
      <c r="A124" s="222">
        <v>123</v>
      </c>
      <c r="B124" s="218" t="s">
        <v>115</v>
      </c>
      <c r="C124" s="211" t="s">
        <v>145</v>
      </c>
      <c r="D124" s="223">
        <v>411020430010002</v>
      </c>
      <c r="E124" s="211">
        <v>97</v>
      </c>
      <c r="F124" s="211">
        <v>203</v>
      </c>
      <c r="G124" s="211">
        <v>300</v>
      </c>
      <c r="H124" s="224">
        <v>86681779.200000003</v>
      </c>
      <c r="I124" s="224">
        <v>78013601.280000001</v>
      </c>
      <c r="J124" s="225">
        <v>69345423.360000014</v>
      </c>
    </row>
    <row r="125" spans="1:10" ht="24" customHeight="1" x14ac:dyDescent="0.2">
      <c r="A125" s="222">
        <v>124</v>
      </c>
      <c r="B125" s="218" t="s">
        <v>115</v>
      </c>
      <c r="C125" s="211" t="s">
        <v>146</v>
      </c>
      <c r="D125" s="223">
        <v>334330430010001</v>
      </c>
      <c r="E125" s="211">
        <v>60</v>
      </c>
      <c r="F125" s="211">
        <v>180</v>
      </c>
      <c r="G125" s="211">
        <v>240</v>
      </c>
      <c r="H125" s="224">
        <v>81906009.599999994</v>
      </c>
      <c r="I125" s="224">
        <v>73715408.640000001</v>
      </c>
      <c r="J125" s="225">
        <v>65524807.680000007</v>
      </c>
    </row>
    <row r="126" spans="1:10" ht="24" customHeight="1" x14ac:dyDescent="0.2">
      <c r="A126" s="222">
        <v>125</v>
      </c>
      <c r="B126" s="218" t="s">
        <v>115</v>
      </c>
      <c r="C126" s="211" t="s">
        <v>147</v>
      </c>
      <c r="D126" s="223">
        <v>334330430030001</v>
      </c>
      <c r="E126" s="211">
        <v>72</v>
      </c>
      <c r="F126" s="211">
        <v>114</v>
      </c>
      <c r="G126" s="211">
        <v>186</v>
      </c>
      <c r="H126" s="224">
        <v>63703257.600000001</v>
      </c>
      <c r="I126" s="224">
        <v>59721804</v>
      </c>
      <c r="J126" s="225">
        <v>53086048.000000007</v>
      </c>
    </row>
    <row r="127" spans="1:10" ht="24" customHeight="1" x14ac:dyDescent="0.2">
      <c r="A127" s="222">
        <v>126</v>
      </c>
      <c r="B127" s="218" t="s">
        <v>115</v>
      </c>
      <c r="C127" s="211" t="s">
        <v>148</v>
      </c>
      <c r="D127" s="223">
        <v>334330430020001</v>
      </c>
      <c r="E127" s="211">
        <v>23</v>
      </c>
      <c r="F127" s="211">
        <v>57</v>
      </c>
      <c r="G127" s="211">
        <v>80</v>
      </c>
      <c r="H127" s="224">
        <v>28812960</v>
      </c>
      <c r="I127" s="224">
        <v>25931664</v>
      </c>
      <c r="J127" s="225">
        <v>23050368.000000004</v>
      </c>
    </row>
    <row r="128" spans="1:10" ht="24" customHeight="1" x14ac:dyDescent="0.2">
      <c r="A128" s="222">
        <v>127</v>
      </c>
      <c r="B128" s="218" t="s">
        <v>149</v>
      </c>
      <c r="C128" s="211" t="s">
        <v>150</v>
      </c>
      <c r="D128" s="223">
        <v>325730470050021</v>
      </c>
      <c r="E128" s="211">
        <v>17</v>
      </c>
      <c r="F128" s="211">
        <v>43</v>
      </c>
      <c r="G128" s="211">
        <v>60</v>
      </c>
      <c r="H128" s="224">
        <v>22885500</v>
      </c>
      <c r="I128" s="224">
        <v>20596950</v>
      </c>
      <c r="J128" s="225">
        <v>18308400</v>
      </c>
    </row>
    <row r="129" spans="1:10" ht="24" customHeight="1" x14ac:dyDescent="0.2">
      <c r="A129" s="222">
        <v>128</v>
      </c>
      <c r="B129" s="218" t="s">
        <v>149</v>
      </c>
      <c r="C129" s="211" t="s">
        <v>151</v>
      </c>
      <c r="D129" s="223">
        <v>325730470010001</v>
      </c>
      <c r="E129" s="211">
        <v>110</v>
      </c>
      <c r="F129" s="211">
        <v>132</v>
      </c>
      <c r="G129" s="211">
        <v>242</v>
      </c>
      <c r="H129" s="224">
        <v>93139095</v>
      </c>
      <c r="I129" s="224">
        <v>83825185.5</v>
      </c>
      <c r="J129" s="225">
        <v>74511276</v>
      </c>
    </row>
    <row r="130" spans="1:10" ht="24" customHeight="1" x14ac:dyDescent="0.2">
      <c r="A130" s="222">
        <v>129</v>
      </c>
      <c r="B130" s="218" t="s">
        <v>149</v>
      </c>
      <c r="C130" s="211" t="s">
        <v>152</v>
      </c>
      <c r="D130" s="223">
        <v>325730470020001</v>
      </c>
      <c r="E130" s="211">
        <v>97</v>
      </c>
      <c r="F130" s="211">
        <v>33</v>
      </c>
      <c r="G130" s="211">
        <v>130</v>
      </c>
      <c r="H130" s="224">
        <v>48720958.333333328</v>
      </c>
      <c r="I130" s="224">
        <v>43848862.5</v>
      </c>
      <c r="J130" s="225">
        <v>38976766.666666664</v>
      </c>
    </row>
    <row r="131" spans="1:10" ht="24" customHeight="1" x14ac:dyDescent="0.2">
      <c r="A131" s="222">
        <v>130</v>
      </c>
      <c r="B131" s="218" t="s">
        <v>149</v>
      </c>
      <c r="C131" s="211" t="s">
        <v>153</v>
      </c>
      <c r="D131" s="223">
        <v>541120470020001</v>
      </c>
      <c r="E131" s="211">
        <v>57</v>
      </c>
      <c r="F131" s="211">
        <v>93</v>
      </c>
      <c r="G131" s="211">
        <v>150</v>
      </c>
      <c r="H131" s="224">
        <v>47968500</v>
      </c>
      <c r="I131" s="224">
        <v>43171650</v>
      </c>
      <c r="J131" s="225">
        <v>38374800</v>
      </c>
    </row>
    <row r="132" spans="1:10" ht="24" customHeight="1" x14ac:dyDescent="0.2">
      <c r="A132" s="222">
        <v>131</v>
      </c>
      <c r="B132" s="218" t="s">
        <v>149</v>
      </c>
      <c r="C132" s="211" t="s">
        <v>154</v>
      </c>
      <c r="D132" s="223">
        <v>541120470020071</v>
      </c>
      <c r="E132" s="211">
        <v>15</v>
      </c>
      <c r="F132" s="211">
        <v>20</v>
      </c>
      <c r="G132" s="211">
        <v>35</v>
      </c>
      <c r="H132" s="224">
        <v>13068375</v>
      </c>
      <c r="I132" s="224">
        <v>11761537.5</v>
      </c>
      <c r="J132" s="225">
        <v>10454700</v>
      </c>
    </row>
    <row r="133" spans="1:10" ht="24" customHeight="1" x14ac:dyDescent="0.2">
      <c r="A133" s="222">
        <v>132</v>
      </c>
      <c r="B133" s="218" t="s">
        <v>149</v>
      </c>
      <c r="C133" s="211" t="s">
        <v>155</v>
      </c>
      <c r="D133" s="223">
        <v>541120470070001</v>
      </c>
      <c r="E133" s="211">
        <v>85</v>
      </c>
      <c r="F133" s="211">
        <v>165</v>
      </c>
      <c r="G133" s="211">
        <v>250</v>
      </c>
      <c r="H133" s="224">
        <v>76630800</v>
      </c>
      <c r="I133" s="224">
        <v>68967720</v>
      </c>
      <c r="J133" s="225">
        <v>61304640</v>
      </c>
    </row>
    <row r="134" spans="1:10" ht="24" customHeight="1" x14ac:dyDescent="0.2">
      <c r="A134" s="222">
        <v>133</v>
      </c>
      <c r="B134" s="218" t="s">
        <v>149</v>
      </c>
      <c r="C134" s="211" t="s">
        <v>156</v>
      </c>
      <c r="D134" s="223">
        <v>541120470040001</v>
      </c>
      <c r="E134" s="211">
        <v>91</v>
      </c>
      <c r="F134" s="211">
        <v>70</v>
      </c>
      <c r="G134" s="211">
        <v>161</v>
      </c>
      <c r="H134" s="224">
        <v>52453750</v>
      </c>
      <c r="I134" s="224">
        <v>47208375</v>
      </c>
      <c r="J134" s="225">
        <v>41963000</v>
      </c>
    </row>
    <row r="135" spans="1:10" ht="24" customHeight="1" x14ac:dyDescent="0.2">
      <c r="A135" s="222">
        <v>134</v>
      </c>
      <c r="B135" s="218" t="s">
        <v>149</v>
      </c>
      <c r="C135" s="211" t="s">
        <v>157</v>
      </c>
      <c r="D135" s="223">
        <v>325730470040001</v>
      </c>
      <c r="E135" s="211">
        <v>60</v>
      </c>
      <c r="F135" s="211">
        <v>180</v>
      </c>
      <c r="G135" s="211">
        <v>240</v>
      </c>
      <c r="H135" s="224">
        <v>86761640</v>
      </c>
      <c r="I135" s="224">
        <v>78085476.000000015</v>
      </c>
      <c r="J135" s="225">
        <v>69409312.000000015</v>
      </c>
    </row>
    <row r="136" spans="1:10" ht="24" customHeight="1" x14ac:dyDescent="0.2">
      <c r="A136" s="222">
        <v>135</v>
      </c>
      <c r="B136" s="218" t="s">
        <v>149</v>
      </c>
      <c r="C136" s="211" t="s">
        <v>158</v>
      </c>
      <c r="D136" s="223">
        <v>541120740090051</v>
      </c>
      <c r="E136" s="211">
        <v>39</v>
      </c>
      <c r="F136" s="211">
        <v>117</v>
      </c>
      <c r="G136" s="211">
        <v>156</v>
      </c>
      <c r="H136" s="224">
        <v>51308250</v>
      </c>
      <c r="I136" s="224">
        <v>46177425</v>
      </c>
      <c r="J136" s="225">
        <v>41046600</v>
      </c>
    </row>
    <row r="137" spans="1:10" ht="24" customHeight="1" x14ac:dyDescent="0.2">
      <c r="A137" s="222">
        <v>136</v>
      </c>
      <c r="B137" s="218" t="s">
        <v>149</v>
      </c>
      <c r="C137" s="211" t="s">
        <v>159</v>
      </c>
      <c r="D137" s="223">
        <v>325730470060341</v>
      </c>
      <c r="E137" s="211">
        <v>25</v>
      </c>
      <c r="F137" s="211">
        <v>35</v>
      </c>
      <c r="G137" s="211">
        <v>60</v>
      </c>
      <c r="H137" s="224">
        <v>27231636.25</v>
      </c>
      <c r="I137" s="224">
        <v>24508472.625</v>
      </c>
      <c r="J137" s="225">
        <v>21785309</v>
      </c>
    </row>
    <row r="138" spans="1:10" ht="24" customHeight="1" x14ac:dyDescent="0.2">
      <c r="A138" s="222">
        <v>137</v>
      </c>
      <c r="B138" s="218" t="s">
        <v>149</v>
      </c>
      <c r="C138" s="211" t="s">
        <v>160</v>
      </c>
      <c r="D138" s="223">
        <v>325730470060331</v>
      </c>
      <c r="E138" s="211">
        <v>23</v>
      </c>
      <c r="F138" s="211">
        <v>17</v>
      </c>
      <c r="G138" s="211">
        <v>40</v>
      </c>
      <c r="H138" s="224">
        <v>18659322.5</v>
      </c>
      <c r="I138" s="224">
        <v>16793390.25</v>
      </c>
      <c r="J138" s="225">
        <v>14927458</v>
      </c>
    </row>
    <row r="139" spans="1:10" ht="24" customHeight="1" x14ac:dyDescent="0.2">
      <c r="A139" s="222">
        <v>138</v>
      </c>
      <c r="B139" s="218" t="s">
        <v>149</v>
      </c>
      <c r="C139" s="211" t="s">
        <v>161</v>
      </c>
      <c r="D139" s="223">
        <v>325730470060321</v>
      </c>
      <c r="E139" s="211">
        <v>20</v>
      </c>
      <c r="F139" s="211">
        <v>60</v>
      </c>
      <c r="G139" s="211">
        <v>80</v>
      </c>
      <c r="H139" s="224">
        <v>29731708.333333328</v>
      </c>
      <c r="I139" s="224">
        <v>26758537.5</v>
      </c>
      <c r="J139" s="225">
        <v>23785366.666666664</v>
      </c>
    </row>
    <row r="140" spans="1:10" ht="24" customHeight="1" x14ac:dyDescent="0.2">
      <c r="A140" s="222">
        <v>139</v>
      </c>
      <c r="B140" s="218" t="s">
        <v>149</v>
      </c>
      <c r="C140" s="211" t="s">
        <v>162</v>
      </c>
      <c r="D140" s="223">
        <v>313230470010001</v>
      </c>
      <c r="E140" s="211">
        <v>24</v>
      </c>
      <c r="F140" s="211">
        <v>96</v>
      </c>
      <c r="G140" s="211">
        <v>120</v>
      </c>
      <c r="H140" s="224">
        <v>45978541.666666672</v>
      </c>
      <c r="I140" s="224">
        <v>41380687.500000007</v>
      </c>
      <c r="J140" s="225">
        <v>36782833.333333343</v>
      </c>
    </row>
    <row r="141" spans="1:10" ht="24" customHeight="1" x14ac:dyDescent="0.2">
      <c r="A141" s="222">
        <v>140</v>
      </c>
      <c r="B141" s="218" t="s">
        <v>149</v>
      </c>
      <c r="C141" s="211" t="s">
        <v>163</v>
      </c>
      <c r="D141" s="223">
        <v>532920470010001</v>
      </c>
      <c r="E141" s="211">
        <v>47</v>
      </c>
      <c r="F141" s="211">
        <v>57</v>
      </c>
      <c r="G141" s="211">
        <v>104</v>
      </c>
      <c r="H141" s="224">
        <v>36409537.5</v>
      </c>
      <c r="I141" s="224">
        <v>32768583.75</v>
      </c>
      <c r="J141" s="225">
        <v>29127630</v>
      </c>
    </row>
    <row r="142" spans="1:10" ht="24" customHeight="1" x14ac:dyDescent="0.2">
      <c r="A142" s="222">
        <v>141</v>
      </c>
      <c r="B142" s="218" t="s">
        <v>149</v>
      </c>
      <c r="C142" s="211" t="s">
        <v>164</v>
      </c>
      <c r="D142" s="223">
        <v>325730470060061</v>
      </c>
      <c r="E142" s="211">
        <v>24</v>
      </c>
      <c r="F142" s="211">
        <v>30</v>
      </c>
      <c r="G142" s="211">
        <v>54</v>
      </c>
      <c r="H142" s="224">
        <v>21254000</v>
      </c>
      <c r="I142" s="224">
        <v>19128600</v>
      </c>
      <c r="J142" s="225">
        <v>17003200</v>
      </c>
    </row>
    <row r="143" spans="1:10" ht="24" customHeight="1" x14ac:dyDescent="0.2">
      <c r="A143" s="222">
        <v>142</v>
      </c>
      <c r="B143" s="218" t="s">
        <v>149</v>
      </c>
      <c r="C143" s="211" t="s">
        <v>165</v>
      </c>
      <c r="D143" s="223">
        <v>325730470060091</v>
      </c>
      <c r="E143" s="211">
        <v>24</v>
      </c>
      <c r="F143" s="211">
        <v>30</v>
      </c>
      <c r="G143" s="211">
        <v>54</v>
      </c>
      <c r="H143" s="224">
        <v>20436750</v>
      </c>
      <c r="I143" s="224">
        <v>18393075</v>
      </c>
      <c r="J143" s="225">
        <v>16349400</v>
      </c>
    </row>
    <row r="144" spans="1:10" ht="24" customHeight="1" x14ac:dyDescent="0.2">
      <c r="A144" s="222">
        <v>143</v>
      </c>
      <c r="B144" s="218" t="s">
        <v>149</v>
      </c>
      <c r="C144" s="211" t="s">
        <v>166</v>
      </c>
      <c r="D144" s="223">
        <v>325730470060151</v>
      </c>
      <c r="E144" s="211">
        <v>26</v>
      </c>
      <c r="F144" s="211">
        <v>31</v>
      </c>
      <c r="G144" s="211">
        <v>57</v>
      </c>
      <c r="H144" s="224">
        <v>21550708.333333336</v>
      </c>
      <c r="I144" s="224">
        <v>19395637.500000004</v>
      </c>
      <c r="J144" s="225">
        <v>17240566.666666672</v>
      </c>
    </row>
    <row r="145" spans="1:10" ht="24" customHeight="1" x14ac:dyDescent="0.2">
      <c r="A145" s="222">
        <v>144</v>
      </c>
      <c r="B145" s="218" t="s">
        <v>149</v>
      </c>
      <c r="C145" s="211" t="s">
        <v>167</v>
      </c>
      <c r="D145" s="223">
        <v>325730470060181</v>
      </c>
      <c r="E145" s="211">
        <v>23</v>
      </c>
      <c r="F145" s="211">
        <v>30</v>
      </c>
      <c r="G145" s="211">
        <v>53</v>
      </c>
      <c r="H145" s="224">
        <v>19938958.333333336</v>
      </c>
      <c r="I145" s="224">
        <v>17945062.500000004</v>
      </c>
      <c r="J145" s="225">
        <v>15951166.66666667</v>
      </c>
    </row>
    <row r="146" spans="1:10" ht="24" customHeight="1" x14ac:dyDescent="0.2">
      <c r="A146" s="222">
        <v>145</v>
      </c>
      <c r="B146" s="218" t="s">
        <v>149</v>
      </c>
      <c r="C146" s="211" t="s">
        <v>168</v>
      </c>
      <c r="D146" s="223">
        <v>325730470060221</v>
      </c>
      <c r="E146" s="211">
        <v>27</v>
      </c>
      <c r="F146" s="211">
        <v>37</v>
      </c>
      <c r="G146" s="211">
        <v>64</v>
      </c>
      <c r="H146" s="224">
        <v>24375750</v>
      </c>
      <c r="I146" s="224">
        <v>21938175</v>
      </c>
      <c r="J146" s="225">
        <v>19500600</v>
      </c>
    </row>
    <row r="147" spans="1:10" ht="24" customHeight="1" x14ac:dyDescent="0.2">
      <c r="A147" s="222">
        <v>146</v>
      </c>
      <c r="B147" s="218" t="s">
        <v>149</v>
      </c>
      <c r="C147" s="211" t="s">
        <v>169</v>
      </c>
      <c r="D147" s="223">
        <v>325730470060231</v>
      </c>
      <c r="E147" s="211">
        <v>24</v>
      </c>
      <c r="F147" s="211">
        <v>30</v>
      </c>
      <c r="G147" s="211">
        <v>54</v>
      </c>
      <c r="H147" s="224">
        <v>21241750</v>
      </c>
      <c r="I147" s="224">
        <v>19117575</v>
      </c>
      <c r="J147" s="225">
        <v>16993400</v>
      </c>
    </row>
    <row r="148" spans="1:10" ht="24" customHeight="1" x14ac:dyDescent="0.2">
      <c r="A148" s="222">
        <v>147</v>
      </c>
      <c r="B148" s="218" t="s">
        <v>149</v>
      </c>
      <c r="C148" s="211" t="s">
        <v>170</v>
      </c>
      <c r="D148" s="223">
        <v>323030470020011</v>
      </c>
      <c r="E148" s="211">
        <v>40</v>
      </c>
      <c r="F148" s="211">
        <v>50</v>
      </c>
      <c r="G148" s="211">
        <v>90</v>
      </c>
      <c r="H148" s="224">
        <v>34330395.833333328</v>
      </c>
      <c r="I148" s="224">
        <v>30897356.25</v>
      </c>
      <c r="J148" s="225">
        <v>27464316.666666664</v>
      </c>
    </row>
    <row r="149" spans="1:10" ht="24" customHeight="1" x14ac:dyDescent="0.2">
      <c r="A149" s="222">
        <v>148</v>
      </c>
      <c r="B149" s="218" t="s">
        <v>149</v>
      </c>
      <c r="C149" s="211" t="s">
        <v>171</v>
      </c>
      <c r="D149" s="223">
        <v>541120470080001</v>
      </c>
      <c r="E149" s="211">
        <v>110</v>
      </c>
      <c r="F149" s="211">
        <v>160</v>
      </c>
      <c r="G149" s="211">
        <v>270</v>
      </c>
      <c r="H149" s="224">
        <v>82392960</v>
      </c>
      <c r="I149" s="224">
        <v>74153664</v>
      </c>
      <c r="J149" s="225">
        <v>65914368</v>
      </c>
    </row>
    <row r="150" spans="1:10" ht="24" customHeight="1" x14ac:dyDescent="0.2">
      <c r="A150" s="222">
        <v>149</v>
      </c>
      <c r="B150" s="218" t="s">
        <v>149</v>
      </c>
      <c r="C150" s="211" t="s">
        <v>172</v>
      </c>
      <c r="D150" s="223">
        <v>541120470010002</v>
      </c>
      <c r="E150" s="211">
        <v>48</v>
      </c>
      <c r="F150" s="211">
        <v>127</v>
      </c>
      <c r="G150" s="211">
        <v>175</v>
      </c>
      <c r="H150" s="224">
        <v>57542500</v>
      </c>
      <c r="I150" s="224">
        <v>51788250</v>
      </c>
      <c r="J150" s="225">
        <v>46034000</v>
      </c>
    </row>
    <row r="151" spans="1:10" ht="24" customHeight="1" x14ac:dyDescent="0.2">
      <c r="A151" s="222">
        <v>150</v>
      </c>
      <c r="B151" s="218" t="s">
        <v>149</v>
      </c>
      <c r="C151" s="211" t="s">
        <v>173</v>
      </c>
      <c r="D151" s="223">
        <v>323030470020031</v>
      </c>
      <c r="E151" s="211">
        <v>12</v>
      </c>
      <c r="F151" s="211">
        <v>12</v>
      </c>
      <c r="G151" s="211">
        <v>24</v>
      </c>
      <c r="H151" s="224">
        <v>9102000</v>
      </c>
      <c r="I151" s="224">
        <v>8191800</v>
      </c>
      <c r="J151" s="225">
        <v>7281600</v>
      </c>
    </row>
    <row r="152" spans="1:10" ht="24" customHeight="1" x14ac:dyDescent="0.2">
      <c r="A152" s="222">
        <v>151</v>
      </c>
      <c r="B152" s="218" t="s">
        <v>149</v>
      </c>
      <c r="C152" s="211" t="s">
        <v>174</v>
      </c>
      <c r="D152" s="223">
        <v>323030470020021</v>
      </c>
      <c r="E152" s="211">
        <v>21</v>
      </c>
      <c r="F152" s="211">
        <v>15</v>
      </c>
      <c r="G152" s="211">
        <v>36</v>
      </c>
      <c r="H152" s="224">
        <v>13572750</v>
      </c>
      <c r="I152" s="224">
        <v>12215475</v>
      </c>
      <c r="J152" s="225">
        <v>10858200</v>
      </c>
    </row>
    <row r="153" spans="1:10" ht="24" customHeight="1" x14ac:dyDescent="0.2">
      <c r="A153" s="222">
        <v>152</v>
      </c>
      <c r="B153" s="218" t="s">
        <v>149</v>
      </c>
      <c r="C153" s="211" t="s">
        <v>175</v>
      </c>
      <c r="D153" s="223">
        <v>325530470010001</v>
      </c>
      <c r="E153" s="211">
        <v>87</v>
      </c>
      <c r="F153" s="211">
        <v>113</v>
      </c>
      <c r="G153" s="211">
        <v>200</v>
      </c>
      <c r="H153" s="224">
        <v>84983000</v>
      </c>
      <c r="I153" s="224">
        <v>76484700.000000015</v>
      </c>
      <c r="J153" s="225">
        <v>67986400.000000015</v>
      </c>
    </row>
    <row r="154" spans="1:10" ht="24" customHeight="1" x14ac:dyDescent="0.2">
      <c r="A154" s="222">
        <v>153</v>
      </c>
      <c r="B154" s="218" t="s">
        <v>149</v>
      </c>
      <c r="C154" s="211" t="s">
        <v>176</v>
      </c>
      <c r="D154" s="223">
        <v>325530470010011</v>
      </c>
      <c r="E154" s="211">
        <v>15</v>
      </c>
      <c r="F154" s="211">
        <v>25</v>
      </c>
      <c r="G154" s="211">
        <v>40</v>
      </c>
      <c r="H154" s="224">
        <v>21117708.333333336</v>
      </c>
      <c r="I154" s="224">
        <v>19005937.500000004</v>
      </c>
      <c r="J154" s="225">
        <v>16894166.666666672</v>
      </c>
    </row>
    <row r="155" spans="1:10" ht="24" customHeight="1" x14ac:dyDescent="0.2">
      <c r="A155" s="222">
        <v>154</v>
      </c>
      <c r="B155" s="218" t="s">
        <v>149</v>
      </c>
      <c r="C155" s="211" t="s">
        <v>177</v>
      </c>
      <c r="D155" s="223">
        <v>325530470010051</v>
      </c>
      <c r="E155" s="211">
        <v>13</v>
      </c>
      <c r="F155" s="211">
        <v>17</v>
      </c>
      <c r="G155" s="211">
        <v>30</v>
      </c>
      <c r="H155" s="224">
        <v>18067187.5</v>
      </c>
      <c r="I155" s="224">
        <v>16260468.75</v>
      </c>
      <c r="J155" s="225">
        <v>14453750</v>
      </c>
    </row>
    <row r="156" spans="1:10" ht="24" customHeight="1" x14ac:dyDescent="0.2">
      <c r="A156" s="222">
        <v>155</v>
      </c>
      <c r="B156" s="218" t="s">
        <v>149</v>
      </c>
      <c r="C156" s="211" t="s">
        <v>178</v>
      </c>
      <c r="D156" s="223">
        <v>325530470010061</v>
      </c>
      <c r="E156" s="211">
        <v>13</v>
      </c>
      <c r="F156" s="211">
        <v>19</v>
      </c>
      <c r="G156" s="211">
        <v>32</v>
      </c>
      <c r="H156" s="224">
        <v>18303020.833333336</v>
      </c>
      <c r="I156" s="224">
        <v>16472718.750000002</v>
      </c>
      <c r="J156" s="225">
        <v>14642416.66666667</v>
      </c>
    </row>
    <row r="157" spans="1:10" ht="24" customHeight="1" x14ac:dyDescent="0.2">
      <c r="A157" s="222">
        <v>156</v>
      </c>
      <c r="B157" s="218" t="s">
        <v>149</v>
      </c>
      <c r="C157" s="211" t="s">
        <v>179</v>
      </c>
      <c r="D157" s="223">
        <v>325530470010071</v>
      </c>
      <c r="E157" s="211">
        <v>20</v>
      </c>
      <c r="F157" s="211">
        <v>70</v>
      </c>
      <c r="G157" s="211">
        <v>90</v>
      </c>
      <c r="H157" s="224">
        <v>45769583.333333328</v>
      </c>
      <c r="I157" s="224">
        <v>41192625</v>
      </c>
      <c r="J157" s="225">
        <v>36615666.666666664</v>
      </c>
    </row>
    <row r="158" spans="1:10" ht="24" customHeight="1" x14ac:dyDescent="0.2">
      <c r="A158" s="222">
        <v>157</v>
      </c>
      <c r="B158" s="218" t="s">
        <v>149</v>
      </c>
      <c r="C158" s="211" t="s">
        <v>180</v>
      </c>
      <c r="D158" s="223">
        <v>325530470010081</v>
      </c>
      <c r="E158" s="211">
        <v>25</v>
      </c>
      <c r="F158" s="211">
        <v>15</v>
      </c>
      <c r="G158" s="211">
        <v>40</v>
      </c>
      <c r="H158" s="224">
        <v>23828125</v>
      </c>
      <c r="I158" s="224">
        <v>21445312.5</v>
      </c>
      <c r="J158" s="225">
        <v>19062500</v>
      </c>
    </row>
    <row r="159" spans="1:10" ht="24" customHeight="1" x14ac:dyDescent="0.2">
      <c r="A159" s="222">
        <v>158</v>
      </c>
      <c r="B159" s="218" t="s">
        <v>149</v>
      </c>
      <c r="C159" s="211" t="s">
        <v>181</v>
      </c>
      <c r="D159" s="223">
        <v>325530470010031</v>
      </c>
      <c r="E159" s="211">
        <v>16</v>
      </c>
      <c r="F159" s="211">
        <v>29</v>
      </c>
      <c r="G159" s="211">
        <v>45</v>
      </c>
      <c r="H159" s="224">
        <v>27225000</v>
      </c>
      <c r="I159" s="224">
        <v>24502500</v>
      </c>
      <c r="J159" s="225">
        <v>21780000</v>
      </c>
    </row>
    <row r="160" spans="1:10" ht="24" customHeight="1" x14ac:dyDescent="0.2">
      <c r="A160" s="222">
        <v>159</v>
      </c>
      <c r="B160" s="218" t="s">
        <v>149</v>
      </c>
      <c r="C160" s="211" t="s">
        <v>182</v>
      </c>
      <c r="D160" s="223">
        <v>325530470010041</v>
      </c>
      <c r="E160" s="211">
        <v>15</v>
      </c>
      <c r="F160" s="211">
        <v>20</v>
      </c>
      <c r="G160" s="211">
        <v>35</v>
      </c>
      <c r="H160" s="224">
        <v>21082812.5</v>
      </c>
      <c r="I160" s="224">
        <v>18974531.25</v>
      </c>
      <c r="J160" s="225">
        <v>16866250</v>
      </c>
    </row>
    <row r="161" spans="1:10" ht="24" customHeight="1" x14ac:dyDescent="0.2">
      <c r="A161" s="222">
        <v>160</v>
      </c>
      <c r="B161" s="218" t="s">
        <v>149</v>
      </c>
      <c r="C161" s="211" t="s">
        <v>183</v>
      </c>
      <c r="D161" s="223">
        <v>325530470010091</v>
      </c>
      <c r="E161" s="211">
        <v>14</v>
      </c>
      <c r="F161" s="211">
        <v>18</v>
      </c>
      <c r="G161" s="211">
        <v>32</v>
      </c>
      <c r="H161" s="224">
        <v>18209166.666666664</v>
      </c>
      <c r="I161" s="224">
        <v>16388250</v>
      </c>
      <c r="J161" s="225">
        <v>14567333.333333332</v>
      </c>
    </row>
    <row r="162" spans="1:10" ht="24" customHeight="1" x14ac:dyDescent="0.2">
      <c r="A162" s="222">
        <v>161</v>
      </c>
      <c r="B162" s="218" t="s">
        <v>149</v>
      </c>
      <c r="C162" s="211" t="s">
        <v>184</v>
      </c>
      <c r="D162" s="223">
        <v>325530470010021</v>
      </c>
      <c r="E162" s="211">
        <v>23</v>
      </c>
      <c r="F162" s="211">
        <v>25</v>
      </c>
      <c r="G162" s="211">
        <v>48</v>
      </c>
      <c r="H162" s="224">
        <v>23700104.166666664</v>
      </c>
      <c r="I162" s="224">
        <v>21330093.75</v>
      </c>
      <c r="J162" s="225">
        <v>18960083.333333332</v>
      </c>
    </row>
    <row r="163" spans="1:10" ht="24" customHeight="1" x14ac:dyDescent="0.2">
      <c r="A163" s="222">
        <v>162</v>
      </c>
      <c r="B163" s="218" t="s">
        <v>149</v>
      </c>
      <c r="C163" s="211" t="s">
        <v>185</v>
      </c>
      <c r="D163" s="223">
        <v>325530470010101</v>
      </c>
      <c r="E163" s="211">
        <v>14</v>
      </c>
      <c r="F163" s="211">
        <v>18</v>
      </c>
      <c r="G163" s="211">
        <v>32</v>
      </c>
      <c r="H163" s="224">
        <v>18458541.666666664</v>
      </c>
      <c r="I163" s="224">
        <v>16612687.5</v>
      </c>
      <c r="J163" s="225">
        <v>14766833.333333332</v>
      </c>
    </row>
    <row r="164" spans="1:10" ht="24" customHeight="1" x14ac:dyDescent="0.2">
      <c r="A164" s="222">
        <v>163</v>
      </c>
      <c r="B164" s="218" t="s">
        <v>149</v>
      </c>
      <c r="C164" s="211" t="s">
        <v>2445</v>
      </c>
      <c r="D164" s="223" t="s">
        <v>2446</v>
      </c>
      <c r="E164" s="211" t="s">
        <v>2411</v>
      </c>
      <c r="F164" s="211" t="s">
        <v>2411</v>
      </c>
      <c r="G164" s="211" t="s">
        <v>2374</v>
      </c>
      <c r="H164" s="224">
        <v>18067187.5</v>
      </c>
      <c r="I164" s="224">
        <v>16260468.75</v>
      </c>
      <c r="J164" s="225">
        <v>14453750</v>
      </c>
    </row>
    <row r="165" spans="1:10" ht="24" customHeight="1" x14ac:dyDescent="0.2">
      <c r="A165" s="222">
        <v>164</v>
      </c>
      <c r="B165" s="218" t="s">
        <v>149</v>
      </c>
      <c r="C165" s="211" t="s">
        <v>186</v>
      </c>
      <c r="D165" s="223">
        <v>541120470060001</v>
      </c>
      <c r="E165" s="211">
        <v>41</v>
      </c>
      <c r="F165" s="211">
        <v>79</v>
      </c>
      <c r="G165" s="211">
        <v>120</v>
      </c>
      <c r="H165" s="224">
        <v>41141750</v>
      </c>
      <c r="I165" s="224">
        <v>37027575</v>
      </c>
      <c r="J165" s="225">
        <v>32913400</v>
      </c>
    </row>
    <row r="166" spans="1:10" ht="24" customHeight="1" x14ac:dyDescent="0.2">
      <c r="A166" s="222">
        <v>165</v>
      </c>
      <c r="B166" s="218" t="s">
        <v>149</v>
      </c>
      <c r="C166" s="211" t="s">
        <v>187</v>
      </c>
      <c r="D166" s="223">
        <v>325730470060311</v>
      </c>
      <c r="E166" s="211">
        <v>15</v>
      </c>
      <c r="F166" s="211">
        <v>45</v>
      </c>
      <c r="G166" s="211">
        <v>60</v>
      </c>
      <c r="H166" s="224">
        <v>23909895.833333336</v>
      </c>
      <c r="I166" s="224">
        <v>21518906.25</v>
      </c>
      <c r="J166" s="225">
        <v>19127916.666666672</v>
      </c>
    </row>
    <row r="167" spans="1:10" ht="24" customHeight="1" x14ac:dyDescent="0.2">
      <c r="A167" s="222">
        <v>166</v>
      </c>
      <c r="B167" s="218" t="s">
        <v>149</v>
      </c>
      <c r="C167" s="211" t="s">
        <v>188</v>
      </c>
      <c r="D167" s="223">
        <v>532220470010001</v>
      </c>
      <c r="E167" s="211">
        <v>93</v>
      </c>
      <c r="F167" s="211">
        <v>141</v>
      </c>
      <c r="G167" s="211">
        <v>234</v>
      </c>
      <c r="H167" s="224">
        <v>78503040</v>
      </c>
      <c r="I167" s="224">
        <v>70652736</v>
      </c>
      <c r="J167" s="225">
        <v>62802432</v>
      </c>
    </row>
    <row r="168" spans="1:10" ht="24" customHeight="1" x14ac:dyDescent="0.2">
      <c r="A168" s="222">
        <v>167</v>
      </c>
      <c r="B168" s="218" t="s">
        <v>149</v>
      </c>
      <c r="C168" s="211" t="s">
        <v>189</v>
      </c>
      <c r="D168" s="223">
        <v>961310470020001</v>
      </c>
      <c r="E168" s="211">
        <v>24</v>
      </c>
      <c r="F168" s="211">
        <v>96</v>
      </c>
      <c r="G168" s="211">
        <v>120</v>
      </c>
      <c r="H168" s="224">
        <v>36139458.333333328</v>
      </c>
      <c r="I168" s="224">
        <v>32525512.5</v>
      </c>
      <c r="J168" s="225">
        <v>28911566.666666664</v>
      </c>
    </row>
    <row r="169" spans="1:10" ht="24" customHeight="1" x14ac:dyDescent="0.2">
      <c r="A169" s="222">
        <v>168</v>
      </c>
      <c r="B169" s="218" t="s">
        <v>149</v>
      </c>
      <c r="C169" s="211" t="s">
        <v>190</v>
      </c>
      <c r="D169" s="223">
        <v>325730470070001</v>
      </c>
      <c r="E169" s="211">
        <v>68</v>
      </c>
      <c r="F169" s="211">
        <v>271</v>
      </c>
      <c r="G169" s="211">
        <v>339</v>
      </c>
      <c r="H169" s="224">
        <v>126239959.99999999</v>
      </c>
      <c r="I169" s="224">
        <v>113615964</v>
      </c>
      <c r="J169" s="225">
        <v>100991968</v>
      </c>
    </row>
    <row r="170" spans="1:10" ht="24" customHeight="1" x14ac:dyDescent="0.2">
      <c r="A170" s="222">
        <v>169</v>
      </c>
      <c r="B170" s="218" t="s">
        <v>149</v>
      </c>
      <c r="C170" s="211" t="s">
        <v>191</v>
      </c>
      <c r="D170" s="223">
        <v>325730470060351</v>
      </c>
      <c r="E170" s="211">
        <v>32</v>
      </c>
      <c r="F170" s="211">
        <v>58</v>
      </c>
      <c r="G170" s="211">
        <v>90</v>
      </c>
      <c r="H170" s="224">
        <v>38734377.5</v>
      </c>
      <c r="I170" s="224">
        <v>34860939.75</v>
      </c>
      <c r="J170" s="225">
        <v>30987502</v>
      </c>
    </row>
    <row r="171" spans="1:10" ht="24" customHeight="1" x14ac:dyDescent="0.2">
      <c r="A171" s="222">
        <v>170</v>
      </c>
      <c r="B171" s="218" t="s">
        <v>149</v>
      </c>
      <c r="C171" s="211" t="s">
        <v>192</v>
      </c>
      <c r="D171" s="223">
        <v>325730470060001</v>
      </c>
      <c r="E171" s="211">
        <v>70</v>
      </c>
      <c r="F171" s="211">
        <v>130</v>
      </c>
      <c r="G171" s="211">
        <v>200</v>
      </c>
      <c r="H171" s="224">
        <v>74481640</v>
      </c>
      <c r="I171" s="224">
        <v>67033476</v>
      </c>
      <c r="J171" s="225">
        <v>62068033.333333328</v>
      </c>
    </row>
    <row r="172" spans="1:10" ht="24" customHeight="1" x14ac:dyDescent="0.2">
      <c r="A172" s="222">
        <v>171</v>
      </c>
      <c r="B172" s="218" t="s">
        <v>149</v>
      </c>
      <c r="C172" s="211" t="s">
        <v>193</v>
      </c>
      <c r="D172" s="223">
        <v>815720470010001</v>
      </c>
      <c r="E172" s="211">
        <v>32</v>
      </c>
      <c r="F172" s="211">
        <v>56</v>
      </c>
      <c r="G172" s="211">
        <v>88</v>
      </c>
      <c r="H172" s="224">
        <v>29810000</v>
      </c>
      <c r="I172" s="224">
        <v>26829000</v>
      </c>
      <c r="J172" s="225">
        <v>23848000</v>
      </c>
    </row>
    <row r="173" spans="1:10" ht="24" customHeight="1" x14ac:dyDescent="0.2">
      <c r="A173" s="222">
        <v>172</v>
      </c>
      <c r="B173" s="218" t="s">
        <v>149</v>
      </c>
      <c r="C173" s="211" t="s">
        <v>194</v>
      </c>
      <c r="D173" s="223">
        <v>323030470010001</v>
      </c>
      <c r="E173" s="211">
        <v>339</v>
      </c>
      <c r="F173" s="211">
        <v>130</v>
      </c>
      <c r="G173" s="211">
        <v>469</v>
      </c>
      <c r="H173" s="224">
        <v>169653080</v>
      </c>
      <c r="I173" s="224">
        <v>152687772</v>
      </c>
      <c r="J173" s="225">
        <v>135722464</v>
      </c>
    </row>
    <row r="174" spans="1:10" ht="24" customHeight="1" x14ac:dyDescent="0.2">
      <c r="A174" s="222">
        <v>173</v>
      </c>
      <c r="B174" s="218" t="s">
        <v>149</v>
      </c>
      <c r="C174" s="211" t="s">
        <v>195</v>
      </c>
      <c r="D174" s="223">
        <v>342330470010031</v>
      </c>
      <c r="E174" s="211">
        <v>27</v>
      </c>
      <c r="F174" s="211">
        <v>23</v>
      </c>
      <c r="G174" s="211">
        <v>50</v>
      </c>
      <c r="H174" s="224">
        <v>21554166.666666664</v>
      </c>
      <c r="I174" s="224">
        <v>19398750</v>
      </c>
      <c r="J174" s="225">
        <v>17243333.333333332</v>
      </c>
    </row>
    <row r="175" spans="1:10" ht="24" customHeight="1" x14ac:dyDescent="0.2">
      <c r="A175" s="222">
        <v>174</v>
      </c>
      <c r="B175" s="218" t="s">
        <v>149</v>
      </c>
      <c r="C175" s="211" t="s">
        <v>196</v>
      </c>
      <c r="D175" s="223">
        <v>334430470020002</v>
      </c>
      <c r="E175" s="211">
        <v>37</v>
      </c>
      <c r="F175" s="211">
        <v>83</v>
      </c>
      <c r="G175" s="211">
        <v>120</v>
      </c>
      <c r="H175" s="224">
        <v>45871291.666666672</v>
      </c>
      <c r="I175" s="224">
        <v>41284162.500000007</v>
      </c>
      <c r="J175" s="225">
        <v>36697033.333333343</v>
      </c>
    </row>
    <row r="176" spans="1:10" ht="24" customHeight="1" x14ac:dyDescent="0.2">
      <c r="A176" s="222">
        <v>175</v>
      </c>
      <c r="B176" s="218" t="s">
        <v>149</v>
      </c>
      <c r="C176" s="211" t="s">
        <v>197</v>
      </c>
      <c r="D176" s="223" t="s">
        <v>198</v>
      </c>
      <c r="E176" s="211">
        <v>163</v>
      </c>
      <c r="F176" s="211">
        <v>132</v>
      </c>
      <c r="G176" s="211">
        <v>295</v>
      </c>
      <c r="H176" s="224">
        <v>107291160</v>
      </c>
      <c r="I176" s="224">
        <v>96562044</v>
      </c>
      <c r="J176" s="225">
        <v>85832928</v>
      </c>
    </row>
    <row r="177" spans="1:10" ht="24" customHeight="1" x14ac:dyDescent="0.2">
      <c r="A177" s="222">
        <v>176</v>
      </c>
      <c r="B177" s="218" t="s">
        <v>199</v>
      </c>
      <c r="C177" s="211" t="s">
        <v>200</v>
      </c>
      <c r="D177" s="223">
        <v>232040490020001</v>
      </c>
      <c r="E177" s="211">
        <v>8</v>
      </c>
      <c r="F177" s="211">
        <v>32</v>
      </c>
      <c r="G177" s="211">
        <v>40</v>
      </c>
      <c r="H177" s="224">
        <v>20713875</v>
      </c>
      <c r="I177" s="224">
        <v>18642487.5</v>
      </c>
      <c r="J177" s="225">
        <v>16571100</v>
      </c>
    </row>
    <row r="178" spans="1:10" ht="24" customHeight="1" x14ac:dyDescent="0.2">
      <c r="A178" s="222">
        <v>177</v>
      </c>
      <c r="B178" s="218" t="s">
        <v>199</v>
      </c>
      <c r="C178" s="211" t="s">
        <v>201</v>
      </c>
      <c r="D178" s="223">
        <v>265940490010001</v>
      </c>
      <c r="E178" s="211">
        <v>24</v>
      </c>
      <c r="F178" s="211">
        <v>66</v>
      </c>
      <c r="G178" s="211">
        <v>90</v>
      </c>
      <c r="H178" s="224">
        <v>40694791.666666672</v>
      </c>
      <c r="I178" s="224">
        <v>36625312.500000007</v>
      </c>
      <c r="J178" s="225">
        <v>32555833.33333334</v>
      </c>
    </row>
    <row r="179" spans="1:10" ht="24" customHeight="1" x14ac:dyDescent="0.2">
      <c r="A179" s="222">
        <v>178</v>
      </c>
      <c r="B179" s="218" t="s">
        <v>199</v>
      </c>
      <c r="C179" s="211" t="s">
        <v>202</v>
      </c>
      <c r="D179" s="223">
        <v>333330490000011</v>
      </c>
      <c r="E179" s="211">
        <v>15</v>
      </c>
      <c r="F179" s="211">
        <v>30</v>
      </c>
      <c r="G179" s="211">
        <v>45</v>
      </c>
      <c r="H179" s="224">
        <v>17465416.666666664</v>
      </c>
      <c r="I179" s="224">
        <v>15718875</v>
      </c>
      <c r="J179" s="225">
        <v>13972333.333333332</v>
      </c>
    </row>
    <row r="180" spans="1:10" ht="24" customHeight="1" x14ac:dyDescent="0.2">
      <c r="A180" s="222">
        <v>179</v>
      </c>
      <c r="B180" s="218" t="s">
        <v>199</v>
      </c>
      <c r="C180" s="211" t="s">
        <v>203</v>
      </c>
      <c r="D180" s="223">
        <v>532220490010001</v>
      </c>
      <c r="E180" s="211">
        <v>194</v>
      </c>
      <c r="F180" s="211">
        <v>130</v>
      </c>
      <c r="G180" s="211">
        <v>324</v>
      </c>
      <c r="H180" s="224">
        <v>70529760</v>
      </c>
      <c r="I180" s="224">
        <v>63476784</v>
      </c>
      <c r="J180" s="225">
        <v>58774800</v>
      </c>
    </row>
    <row r="181" spans="1:10" ht="24" customHeight="1" x14ac:dyDescent="0.2">
      <c r="A181" s="222">
        <v>180</v>
      </c>
      <c r="B181" s="218" t="s">
        <v>199</v>
      </c>
      <c r="C181" s="211" t="s">
        <v>204</v>
      </c>
      <c r="D181" s="223" t="s">
        <v>205</v>
      </c>
      <c r="E181" s="211">
        <v>204</v>
      </c>
      <c r="F181" s="211">
        <v>377</v>
      </c>
      <c r="G181" s="211">
        <v>581</v>
      </c>
      <c r="H181" s="224">
        <v>159143400</v>
      </c>
      <c r="I181" s="224">
        <v>143229060</v>
      </c>
      <c r="J181" s="225">
        <v>127314720</v>
      </c>
    </row>
    <row r="182" spans="1:10" ht="24" customHeight="1" x14ac:dyDescent="0.2">
      <c r="A182" s="222">
        <v>181</v>
      </c>
      <c r="B182" s="218" t="s">
        <v>199</v>
      </c>
      <c r="C182" s="211" t="s">
        <v>206</v>
      </c>
      <c r="D182" s="223">
        <v>121340490000011</v>
      </c>
      <c r="E182" s="211">
        <v>7</v>
      </c>
      <c r="F182" s="211">
        <v>15</v>
      </c>
      <c r="G182" s="211">
        <v>22</v>
      </c>
      <c r="H182" s="224">
        <v>11562812.5</v>
      </c>
      <c r="I182" s="224">
        <v>10406531.25</v>
      </c>
      <c r="J182" s="225">
        <v>9250250</v>
      </c>
    </row>
    <row r="183" spans="1:10" ht="24" customHeight="1" x14ac:dyDescent="0.2">
      <c r="A183" s="222">
        <v>182</v>
      </c>
      <c r="B183" s="218" t="s">
        <v>199</v>
      </c>
      <c r="C183" s="211" t="s">
        <v>207</v>
      </c>
      <c r="D183" s="223">
        <v>235140490010012</v>
      </c>
      <c r="E183" s="211">
        <v>27</v>
      </c>
      <c r="F183" s="211">
        <v>63</v>
      </c>
      <c r="G183" s="211">
        <v>90</v>
      </c>
      <c r="H183" s="224">
        <v>42184318.75</v>
      </c>
      <c r="I183" s="224">
        <v>37965886.875</v>
      </c>
      <c r="J183" s="225">
        <v>33747455</v>
      </c>
    </row>
    <row r="184" spans="1:10" ht="24" customHeight="1" x14ac:dyDescent="0.2">
      <c r="A184" s="222">
        <v>183</v>
      </c>
      <c r="B184" s="218" t="s">
        <v>199</v>
      </c>
      <c r="C184" s="211" t="s">
        <v>208</v>
      </c>
      <c r="D184" s="223">
        <v>264140490030001</v>
      </c>
      <c r="E184" s="211">
        <v>68</v>
      </c>
      <c r="F184" s="211">
        <v>200</v>
      </c>
      <c r="G184" s="211">
        <v>268</v>
      </c>
      <c r="H184" s="224">
        <v>116772000</v>
      </c>
      <c r="I184" s="224">
        <v>105094800</v>
      </c>
      <c r="J184" s="225">
        <v>93417600</v>
      </c>
    </row>
    <row r="185" spans="1:10" ht="24" customHeight="1" x14ac:dyDescent="0.2">
      <c r="A185" s="222">
        <v>184</v>
      </c>
      <c r="B185" s="218" t="s">
        <v>199</v>
      </c>
      <c r="C185" s="211" t="s">
        <v>209</v>
      </c>
      <c r="D185" s="223">
        <v>235140490020001</v>
      </c>
      <c r="E185" s="211">
        <v>63</v>
      </c>
      <c r="F185" s="211">
        <v>137</v>
      </c>
      <c r="G185" s="211">
        <v>200</v>
      </c>
      <c r="H185" s="224">
        <v>86040680</v>
      </c>
      <c r="I185" s="224">
        <v>77436612.000000015</v>
      </c>
      <c r="J185" s="225">
        <v>68832544.000000015</v>
      </c>
    </row>
    <row r="186" spans="1:10" ht="24" customHeight="1" x14ac:dyDescent="0.2">
      <c r="A186" s="222">
        <v>185</v>
      </c>
      <c r="B186" s="218" t="s">
        <v>199</v>
      </c>
      <c r="C186" s="211" t="s">
        <v>210</v>
      </c>
      <c r="D186" s="223">
        <v>263540490020021</v>
      </c>
      <c r="E186" s="211">
        <v>36</v>
      </c>
      <c r="F186" s="211">
        <v>65</v>
      </c>
      <c r="G186" s="211">
        <v>101</v>
      </c>
      <c r="H186" s="224">
        <v>44339104.166666672</v>
      </c>
      <c r="I186" s="224">
        <v>39905193.750000007</v>
      </c>
      <c r="J186" s="225">
        <v>35471283.333333343</v>
      </c>
    </row>
    <row r="187" spans="1:10" ht="24" customHeight="1" x14ac:dyDescent="0.2">
      <c r="A187" s="222">
        <v>186</v>
      </c>
      <c r="B187" s="218" t="s">
        <v>199</v>
      </c>
      <c r="C187" s="211" t="s">
        <v>211</v>
      </c>
      <c r="D187" s="223">
        <v>263540490020011</v>
      </c>
      <c r="E187" s="211">
        <v>26</v>
      </c>
      <c r="F187" s="211">
        <v>45</v>
      </c>
      <c r="G187" s="211">
        <v>71</v>
      </c>
      <c r="H187" s="224">
        <v>32112541.666666672</v>
      </c>
      <c r="I187" s="224">
        <v>28901287.500000004</v>
      </c>
      <c r="J187" s="225">
        <v>25690033.33333334</v>
      </c>
    </row>
    <row r="188" spans="1:10" ht="24" customHeight="1" x14ac:dyDescent="0.2">
      <c r="A188" s="222">
        <v>187</v>
      </c>
      <c r="B188" s="218" t="s">
        <v>199</v>
      </c>
      <c r="C188" s="211" t="s">
        <v>212</v>
      </c>
      <c r="D188" s="223">
        <v>235140490010031</v>
      </c>
      <c r="E188" s="211">
        <v>23</v>
      </c>
      <c r="F188" s="211">
        <v>34</v>
      </c>
      <c r="G188" s="211">
        <v>57</v>
      </c>
      <c r="H188" s="224">
        <v>25935145.833333336</v>
      </c>
      <c r="I188" s="224">
        <v>23341631.25</v>
      </c>
      <c r="J188" s="225">
        <v>20748116.666666672</v>
      </c>
    </row>
    <row r="189" spans="1:10" ht="24" customHeight="1" x14ac:dyDescent="0.2">
      <c r="A189" s="222">
        <v>188</v>
      </c>
      <c r="B189" s="218" t="s">
        <v>199</v>
      </c>
      <c r="C189" s="211" t="s">
        <v>213</v>
      </c>
      <c r="D189" s="223">
        <v>441920490010001</v>
      </c>
      <c r="E189" s="211">
        <v>35</v>
      </c>
      <c r="F189" s="211">
        <v>152</v>
      </c>
      <c r="G189" s="211">
        <v>187</v>
      </c>
      <c r="H189" s="224">
        <v>61313687.5</v>
      </c>
      <c r="I189" s="224">
        <v>55182318.75</v>
      </c>
      <c r="J189" s="225">
        <v>49050950</v>
      </c>
    </row>
    <row r="190" spans="1:10" ht="24" customHeight="1" x14ac:dyDescent="0.2">
      <c r="A190" s="222">
        <v>189</v>
      </c>
      <c r="B190" s="218" t="s">
        <v>199</v>
      </c>
      <c r="C190" s="211" t="s">
        <v>214</v>
      </c>
      <c r="D190" s="223" t="s">
        <v>215</v>
      </c>
      <c r="E190" s="211">
        <v>35</v>
      </c>
      <c r="F190" s="211">
        <v>152</v>
      </c>
      <c r="G190" s="211">
        <v>187</v>
      </c>
      <c r="H190" s="224">
        <v>65766240</v>
      </c>
      <c r="I190" s="224">
        <v>61655850</v>
      </c>
      <c r="J190" s="225">
        <v>54805200</v>
      </c>
    </row>
    <row r="191" spans="1:10" ht="24" customHeight="1" x14ac:dyDescent="0.2">
      <c r="A191" s="222">
        <v>190</v>
      </c>
      <c r="B191" s="218" t="s">
        <v>199</v>
      </c>
      <c r="C191" s="211" t="s">
        <v>216</v>
      </c>
      <c r="D191" s="223">
        <v>263540490020031</v>
      </c>
      <c r="E191" s="211">
        <v>31</v>
      </c>
      <c r="F191" s="211">
        <v>51</v>
      </c>
      <c r="G191" s="211">
        <v>82</v>
      </c>
      <c r="H191" s="224">
        <v>37195041.666666672</v>
      </c>
      <c r="I191" s="224">
        <v>33475537.500000004</v>
      </c>
      <c r="J191" s="225">
        <v>29756033.33333334</v>
      </c>
    </row>
    <row r="192" spans="1:10" ht="24" customHeight="1" x14ac:dyDescent="0.2">
      <c r="A192" s="222">
        <v>191</v>
      </c>
      <c r="B192" s="218" t="s">
        <v>199</v>
      </c>
      <c r="C192" s="211" t="s">
        <v>217</v>
      </c>
      <c r="D192" s="223">
        <v>264140490030021</v>
      </c>
      <c r="E192" s="211">
        <v>20</v>
      </c>
      <c r="F192" s="211">
        <v>20</v>
      </c>
      <c r="G192" s="211">
        <v>40</v>
      </c>
      <c r="H192" s="224">
        <v>17890208.333333336</v>
      </c>
      <c r="I192" s="224">
        <v>16101187.500000002</v>
      </c>
      <c r="J192" s="225">
        <v>14312166.66666667</v>
      </c>
    </row>
    <row r="193" spans="1:10" ht="24" customHeight="1" x14ac:dyDescent="0.2">
      <c r="A193" s="222">
        <v>192</v>
      </c>
      <c r="B193" s="218" t="s">
        <v>199</v>
      </c>
      <c r="C193" s="211" t="s">
        <v>218</v>
      </c>
      <c r="D193" s="223">
        <v>242340490010051</v>
      </c>
      <c r="E193" s="211">
        <v>14</v>
      </c>
      <c r="F193" s="211">
        <v>36</v>
      </c>
      <c r="G193" s="211">
        <v>50</v>
      </c>
      <c r="H193" s="224">
        <v>22583250</v>
      </c>
      <c r="I193" s="224">
        <v>20324925</v>
      </c>
      <c r="J193" s="225">
        <v>18066600</v>
      </c>
    </row>
    <row r="194" spans="1:10" ht="24" customHeight="1" x14ac:dyDescent="0.2">
      <c r="A194" s="222">
        <v>193</v>
      </c>
      <c r="B194" s="218" t="s">
        <v>199</v>
      </c>
      <c r="C194" s="211" t="s">
        <v>219</v>
      </c>
      <c r="D194" s="223">
        <v>242340490010011</v>
      </c>
      <c r="E194" s="211">
        <v>15</v>
      </c>
      <c r="F194" s="211">
        <v>36</v>
      </c>
      <c r="G194" s="211">
        <v>51</v>
      </c>
      <c r="H194" s="224">
        <v>26265906.25</v>
      </c>
      <c r="I194" s="224">
        <v>23639315.625</v>
      </c>
      <c r="J194" s="225">
        <v>21012725</v>
      </c>
    </row>
    <row r="195" spans="1:10" ht="24" customHeight="1" x14ac:dyDescent="0.2">
      <c r="A195" s="222">
        <v>194</v>
      </c>
      <c r="B195" s="218" t="s">
        <v>199</v>
      </c>
      <c r="C195" s="211" t="s">
        <v>220</v>
      </c>
      <c r="D195" s="223">
        <v>341330490010061</v>
      </c>
      <c r="E195" s="211">
        <v>5</v>
      </c>
      <c r="F195" s="211">
        <v>5</v>
      </c>
      <c r="G195" s="211">
        <v>10</v>
      </c>
      <c r="H195" s="224">
        <v>3973291.666666666</v>
      </c>
      <c r="I195" s="224">
        <v>3575962.5</v>
      </c>
      <c r="J195" s="225">
        <v>3178633.333333333</v>
      </c>
    </row>
    <row r="196" spans="1:10" ht="24" customHeight="1" x14ac:dyDescent="0.2">
      <c r="A196" s="222">
        <v>195</v>
      </c>
      <c r="B196" s="218" t="s">
        <v>199</v>
      </c>
      <c r="C196" s="211" t="s">
        <v>221</v>
      </c>
      <c r="D196" s="223">
        <v>242340490010071</v>
      </c>
      <c r="E196" s="211">
        <v>16</v>
      </c>
      <c r="F196" s="211">
        <v>34</v>
      </c>
      <c r="G196" s="211">
        <v>50</v>
      </c>
      <c r="H196" s="224">
        <v>22594708.333333336</v>
      </c>
      <c r="I196" s="224">
        <v>20335237.500000004</v>
      </c>
      <c r="J196" s="225">
        <v>18075766.666666672</v>
      </c>
    </row>
    <row r="197" spans="1:10" ht="24" customHeight="1" x14ac:dyDescent="0.2">
      <c r="A197" s="222">
        <v>196</v>
      </c>
      <c r="B197" s="218" t="s">
        <v>199</v>
      </c>
      <c r="C197" s="211" t="s">
        <v>222</v>
      </c>
      <c r="D197" s="223">
        <v>235140490010021</v>
      </c>
      <c r="E197" s="211">
        <v>42</v>
      </c>
      <c r="F197" s="211">
        <v>58</v>
      </c>
      <c r="G197" s="211">
        <v>100</v>
      </c>
      <c r="H197" s="224">
        <v>45880537.5</v>
      </c>
      <c r="I197" s="224">
        <v>41292483.75</v>
      </c>
      <c r="J197" s="225">
        <v>36704430</v>
      </c>
    </row>
    <row r="198" spans="1:10" ht="24" customHeight="1" x14ac:dyDescent="0.2">
      <c r="A198" s="222">
        <v>197</v>
      </c>
      <c r="B198" s="218" t="s">
        <v>199</v>
      </c>
      <c r="C198" s="211" t="s">
        <v>223</v>
      </c>
      <c r="D198" s="223">
        <v>263540490010001</v>
      </c>
      <c r="E198" s="211">
        <v>45</v>
      </c>
      <c r="F198" s="211">
        <v>90</v>
      </c>
      <c r="G198" s="211">
        <v>135</v>
      </c>
      <c r="H198" s="224">
        <v>61044104.166666657</v>
      </c>
      <c r="I198" s="224">
        <v>54939693.75</v>
      </c>
      <c r="J198" s="225">
        <v>48835283.333333328</v>
      </c>
    </row>
    <row r="199" spans="1:10" ht="24" customHeight="1" x14ac:dyDescent="0.2">
      <c r="A199" s="222">
        <v>198</v>
      </c>
      <c r="B199" s="218" t="s">
        <v>199</v>
      </c>
      <c r="C199" s="211" t="s">
        <v>224</v>
      </c>
      <c r="D199" s="223">
        <v>235140490010001</v>
      </c>
      <c r="E199" s="211">
        <v>54</v>
      </c>
      <c r="F199" s="211">
        <v>101</v>
      </c>
      <c r="G199" s="211">
        <v>155</v>
      </c>
      <c r="H199" s="224">
        <v>67098099.999999993</v>
      </c>
      <c r="I199" s="224">
        <v>60388290</v>
      </c>
      <c r="J199" s="225">
        <v>55915083.333333328</v>
      </c>
    </row>
    <row r="200" spans="1:10" ht="24" customHeight="1" x14ac:dyDescent="0.2">
      <c r="A200" s="222">
        <v>199</v>
      </c>
      <c r="B200" s="218" t="s">
        <v>199</v>
      </c>
      <c r="C200" s="211" t="s">
        <v>225</v>
      </c>
      <c r="D200" s="223">
        <v>235140490030001</v>
      </c>
      <c r="E200" s="211">
        <v>46</v>
      </c>
      <c r="F200" s="211">
        <v>102</v>
      </c>
      <c r="G200" s="211">
        <v>148</v>
      </c>
      <c r="H200" s="224">
        <v>63857379.999999993</v>
      </c>
      <c r="I200" s="224">
        <v>59866293.75</v>
      </c>
      <c r="J200" s="225">
        <v>53214483.333333328</v>
      </c>
    </row>
    <row r="201" spans="1:10" ht="24" customHeight="1" x14ac:dyDescent="0.2">
      <c r="A201" s="222">
        <v>200</v>
      </c>
      <c r="B201" s="218" t="s">
        <v>199</v>
      </c>
      <c r="C201" s="211" t="s">
        <v>226</v>
      </c>
      <c r="D201" s="223">
        <v>263540490020001</v>
      </c>
      <c r="E201" s="211">
        <v>35</v>
      </c>
      <c r="F201" s="211">
        <v>70</v>
      </c>
      <c r="G201" s="211">
        <v>105</v>
      </c>
      <c r="H201" s="224">
        <v>47579291.666666672</v>
      </c>
      <c r="I201" s="224">
        <v>42821362.5</v>
      </c>
      <c r="J201" s="225">
        <v>38063433.333333343</v>
      </c>
    </row>
    <row r="202" spans="1:10" ht="24" customHeight="1" x14ac:dyDescent="0.2">
      <c r="A202" s="222">
        <v>201</v>
      </c>
      <c r="B202" s="218" t="s">
        <v>199</v>
      </c>
      <c r="C202" s="211" t="s">
        <v>227</v>
      </c>
      <c r="D202" s="223">
        <v>341130490020001</v>
      </c>
      <c r="E202" s="211">
        <v>43</v>
      </c>
      <c r="F202" s="211">
        <v>108</v>
      </c>
      <c r="G202" s="211">
        <v>151</v>
      </c>
      <c r="H202" s="224">
        <v>57951645.833333343</v>
      </c>
      <c r="I202" s="224">
        <v>52156481.250000007</v>
      </c>
      <c r="J202" s="225">
        <v>46361316.666666672</v>
      </c>
    </row>
    <row r="203" spans="1:10" ht="24" customHeight="1" x14ac:dyDescent="0.2">
      <c r="A203" s="222">
        <v>202</v>
      </c>
      <c r="B203" s="218" t="s">
        <v>199</v>
      </c>
      <c r="C203" s="211" t="s">
        <v>228</v>
      </c>
      <c r="D203" s="223">
        <v>134540490010001</v>
      </c>
      <c r="E203" s="211">
        <v>96</v>
      </c>
      <c r="F203" s="211">
        <v>200</v>
      </c>
      <c r="G203" s="211">
        <v>296</v>
      </c>
      <c r="H203" s="224">
        <v>143423430</v>
      </c>
      <c r="I203" s="224">
        <v>129081087</v>
      </c>
      <c r="J203" s="225">
        <v>114738744</v>
      </c>
    </row>
    <row r="204" spans="1:10" ht="24" customHeight="1" x14ac:dyDescent="0.2">
      <c r="A204" s="222">
        <v>203</v>
      </c>
      <c r="B204" s="218" t="s">
        <v>199</v>
      </c>
      <c r="C204" s="211" t="s">
        <v>229</v>
      </c>
      <c r="D204" s="223">
        <v>134530490020001</v>
      </c>
      <c r="E204" s="211">
        <v>25</v>
      </c>
      <c r="F204" s="211">
        <v>75</v>
      </c>
      <c r="G204" s="211">
        <v>100</v>
      </c>
      <c r="H204" s="224">
        <v>37568791.666666672</v>
      </c>
      <c r="I204" s="224">
        <v>33811912.500000007</v>
      </c>
      <c r="J204" s="225">
        <v>30055033.33333334</v>
      </c>
    </row>
    <row r="205" spans="1:10" ht="24" customHeight="1" x14ac:dyDescent="0.2">
      <c r="A205" s="222">
        <v>204</v>
      </c>
      <c r="B205" s="218" t="s">
        <v>199</v>
      </c>
      <c r="C205" s="211" t="s">
        <v>230</v>
      </c>
      <c r="D205" s="223">
        <v>134240490010001</v>
      </c>
      <c r="E205" s="211">
        <v>171</v>
      </c>
      <c r="F205" s="211">
        <v>89</v>
      </c>
      <c r="G205" s="211">
        <v>260</v>
      </c>
      <c r="H205" s="224">
        <v>116735115</v>
      </c>
      <c r="I205" s="224">
        <v>105061603.5</v>
      </c>
      <c r="J205" s="225">
        <v>93388092</v>
      </c>
    </row>
    <row r="206" spans="1:10" ht="24" customHeight="1" x14ac:dyDescent="0.2">
      <c r="A206" s="222">
        <v>205</v>
      </c>
      <c r="B206" s="218" t="s">
        <v>199</v>
      </c>
      <c r="C206" s="211" t="s">
        <v>231</v>
      </c>
      <c r="D206" s="223">
        <v>235140490010041</v>
      </c>
      <c r="E206" s="211">
        <v>5</v>
      </c>
      <c r="F206" s="211">
        <v>15</v>
      </c>
      <c r="G206" s="211">
        <v>20</v>
      </c>
      <c r="H206" s="224">
        <v>9122104.1666666679</v>
      </c>
      <c r="I206" s="224">
        <v>8209893.7500000009</v>
      </c>
      <c r="J206" s="225">
        <v>7297683.3333333349</v>
      </c>
    </row>
    <row r="207" spans="1:10" ht="24" customHeight="1" x14ac:dyDescent="0.2">
      <c r="A207" s="222">
        <v>206</v>
      </c>
      <c r="B207" s="218" t="s">
        <v>199</v>
      </c>
      <c r="C207" s="211" t="s">
        <v>232</v>
      </c>
      <c r="D207" s="223">
        <v>235140490010051</v>
      </c>
      <c r="E207" s="211">
        <v>25</v>
      </c>
      <c r="F207" s="211">
        <v>15</v>
      </c>
      <c r="G207" s="211">
        <v>40</v>
      </c>
      <c r="H207" s="224">
        <v>20435468.75</v>
      </c>
      <c r="I207" s="224">
        <v>18391921.875</v>
      </c>
      <c r="J207" s="225">
        <v>16348375</v>
      </c>
    </row>
    <row r="208" spans="1:10" ht="24" customHeight="1" x14ac:dyDescent="0.2">
      <c r="A208" s="222">
        <v>207</v>
      </c>
      <c r="B208" s="218" t="s">
        <v>199</v>
      </c>
      <c r="C208" s="211" t="s">
        <v>2457</v>
      </c>
      <c r="D208" s="223">
        <v>123140490010021</v>
      </c>
      <c r="E208" s="211">
        <v>10</v>
      </c>
      <c r="F208" s="211">
        <v>20</v>
      </c>
      <c r="G208" s="211">
        <v>30</v>
      </c>
      <c r="H208" s="224">
        <v>15326587.5</v>
      </c>
      <c r="I208" s="224">
        <v>13793928.75</v>
      </c>
      <c r="J208" s="225">
        <v>12261270</v>
      </c>
    </row>
    <row r="209" spans="1:10" ht="24" customHeight="1" x14ac:dyDescent="0.2">
      <c r="A209" s="222">
        <v>208</v>
      </c>
      <c r="B209" s="218" t="s">
        <v>199</v>
      </c>
      <c r="C209" s="211" t="s">
        <v>2458</v>
      </c>
      <c r="D209" s="223">
        <v>123140490010031</v>
      </c>
      <c r="E209" s="211">
        <v>10</v>
      </c>
      <c r="F209" s="211">
        <v>20</v>
      </c>
      <c r="G209" s="211">
        <v>30</v>
      </c>
      <c r="H209" s="224">
        <v>15326587.5</v>
      </c>
      <c r="I209" s="224">
        <v>13793928.75</v>
      </c>
      <c r="J209" s="225">
        <v>12261270</v>
      </c>
    </row>
    <row r="210" spans="1:10" ht="24" customHeight="1" x14ac:dyDescent="0.2">
      <c r="A210" s="222">
        <v>209</v>
      </c>
      <c r="B210" s="218" t="s">
        <v>199</v>
      </c>
      <c r="C210" s="211" t="s">
        <v>2459</v>
      </c>
      <c r="D210" s="223">
        <v>123140490010041</v>
      </c>
      <c r="E210" s="211">
        <v>10</v>
      </c>
      <c r="F210" s="211">
        <v>20</v>
      </c>
      <c r="G210" s="211">
        <v>30</v>
      </c>
      <c r="H210" s="224">
        <v>15326587.5</v>
      </c>
      <c r="I210" s="224">
        <v>13793928.75</v>
      </c>
      <c r="J210" s="225">
        <v>12261270</v>
      </c>
    </row>
    <row r="211" spans="1:10" ht="24" customHeight="1" x14ac:dyDescent="0.2">
      <c r="A211" s="222">
        <v>210</v>
      </c>
      <c r="B211" s="218" t="s">
        <v>199</v>
      </c>
      <c r="C211" s="211" t="s">
        <v>2460</v>
      </c>
      <c r="D211" s="223">
        <v>123140490010051</v>
      </c>
      <c r="E211" s="211">
        <v>10</v>
      </c>
      <c r="F211" s="211">
        <v>20</v>
      </c>
      <c r="G211" s="211">
        <v>30</v>
      </c>
      <c r="H211" s="224">
        <v>15326587.5</v>
      </c>
      <c r="I211" s="224">
        <v>13793928.75</v>
      </c>
      <c r="J211" s="225">
        <v>12261270</v>
      </c>
    </row>
    <row r="212" spans="1:10" ht="24" customHeight="1" x14ac:dyDescent="0.2">
      <c r="A212" s="222">
        <v>211</v>
      </c>
      <c r="B212" s="218" t="s">
        <v>199</v>
      </c>
      <c r="C212" s="211" t="s">
        <v>2461</v>
      </c>
      <c r="D212" s="223">
        <v>123140490010061</v>
      </c>
      <c r="E212" s="211">
        <v>10</v>
      </c>
      <c r="F212" s="211">
        <v>20</v>
      </c>
      <c r="G212" s="211">
        <v>30</v>
      </c>
      <c r="H212" s="224">
        <v>15326587.5</v>
      </c>
      <c r="I212" s="224">
        <v>13793928.75</v>
      </c>
      <c r="J212" s="225">
        <v>12261270</v>
      </c>
    </row>
    <row r="213" spans="1:10" ht="24" customHeight="1" x14ac:dyDescent="0.2">
      <c r="A213" s="222">
        <v>212</v>
      </c>
      <c r="B213" s="218" t="s">
        <v>199</v>
      </c>
      <c r="C213" s="211" t="s">
        <v>2462</v>
      </c>
      <c r="D213" s="223">
        <v>123140490010071</v>
      </c>
      <c r="E213" s="211">
        <v>10</v>
      </c>
      <c r="F213" s="211">
        <v>20</v>
      </c>
      <c r="G213" s="211">
        <v>30</v>
      </c>
      <c r="H213" s="224">
        <v>15326587.5</v>
      </c>
      <c r="I213" s="224">
        <v>13793928.75</v>
      </c>
      <c r="J213" s="225">
        <v>12261270</v>
      </c>
    </row>
    <row r="214" spans="1:10" ht="24" customHeight="1" x14ac:dyDescent="0.2">
      <c r="A214" s="222">
        <v>213</v>
      </c>
      <c r="B214" s="218" t="s">
        <v>199</v>
      </c>
      <c r="C214" s="211" t="s">
        <v>2463</v>
      </c>
      <c r="D214" s="223">
        <v>123140490010081</v>
      </c>
      <c r="E214" s="211">
        <v>10</v>
      </c>
      <c r="F214" s="211">
        <v>20</v>
      </c>
      <c r="G214" s="211">
        <v>30</v>
      </c>
      <c r="H214" s="224">
        <v>15326587.5</v>
      </c>
      <c r="I214" s="224">
        <v>13793928.75</v>
      </c>
      <c r="J214" s="225">
        <v>12261270</v>
      </c>
    </row>
    <row r="215" spans="1:10" ht="24" customHeight="1" x14ac:dyDescent="0.2">
      <c r="A215" s="222">
        <v>214</v>
      </c>
      <c r="B215" s="218" t="s">
        <v>199</v>
      </c>
      <c r="C215" s="211" t="s">
        <v>2464</v>
      </c>
      <c r="D215" s="223">
        <v>123140490010091</v>
      </c>
      <c r="E215" s="211">
        <v>10</v>
      </c>
      <c r="F215" s="211">
        <v>20</v>
      </c>
      <c r="G215" s="211">
        <v>30</v>
      </c>
      <c r="H215" s="224">
        <v>15326587.5</v>
      </c>
      <c r="I215" s="224">
        <v>13793928.75</v>
      </c>
      <c r="J215" s="225">
        <v>12261270</v>
      </c>
    </row>
    <row r="216" spans="1:10" ht="24" customHeight="1" x14ac:dyDescent="0.2">
      <c r="A216" s="222">
        <v>215</v>
      </c>
      <c r="B216" s="218" t="s">
        <v>199</v>
      </c>
      <c r="C216" s="211" t="s">
        <v>2467</v>
      </c>
      <c r="D216" s="223">
        <v>1230490010011</v>
      </c>
      <c r="E216" s="211">
        <v>10</v>
      </c>
      <c r="F216" s="211">
        <v>20</v>
      </c>
      <c r="G216" s="211">
        <v>30</v>
      </c>
      <c r="H216" s="224">
        <v>15326587.5</v>
      </c>
      <c r="I216" s="224">
        <v>13793928.75</v>
      </c>
      <c r="J216" s="225">
        <v>12261270</v>
      </c>
    </row>
    <row r="217" spans="1:10" ht="24" customHeight="1" x14ac:dyDescent="0.2">
      <c r="A217" s="222">
        <v>216</v>
      </c>
      <c r="B217" s="218" t="s">
        <v>199</v>
      </c>
      <c r="C217" s="211" t="s">
        <v>2465</v>
      </c>
      <c r="D217" s="223">
        <v>242440490010011</v>
      </c>
      <c r="E217" s="211">
        <v>10</v>
      </c>
      <c r="F217" s="211">
        <v>20</v>
      </c>
      <c r="G217" s="211">
        <v>30</v>
      </c>
      <c r="H217" s="224">
        <v>15326587.5</v>
      </c>
      <c r="I217" s="224">
        <v>13793928.75</v>
      </c>
      <c r="J217" s="225">
        <v>12261270</v>
      </c>
    </row>
    <row r="218" spans="1:10" ht="24" customHeight="1" x14ac:dyDescent="0.2">
      <c r="A218" s="222">
        <v>217</v>
      </c>
      <c r="B218" s="218" t="s">
        <v>199</v>
      </c>
      <c r="C218" s="211" t="s">
        <v>2466</v>
      </c>
      <c r="D218" s="223">
        <v>5249204500100110</v>
      </c>
      <c r="E218" s="211"/>
      <c r="F218" s="211"/>
      <c r="G218" s="211">
        <v>114</v>
      </c>
      <c r="H218" s="224">
        <v>58241032.5</v>
      </c>
      <c r="I218" s="224">
        <v>52416929.25</v>
      </c>
      <c r="J218" s="225">
        <v>46592826.000000007</v>
      </c>
    </row>
    <row r="219" spans="1:10" ht="24" customHeight="1" x14ac:dyDescent="0.2">
      <c r="A219" s="222">
        <v>218</v>
      </c>
      <c r="B219" s="218" t="s">
        <v>199</v>
      </c>
      <c r="C219" s="211" t="s">
        <v>233</v>
      </c>
      <c r="D219" s="223" t="s">
        <v>234</v>
      </c>
      <c r="E219" s="211">
        <v>120</v>
      </c>
      <c r="F219" s="211">
        <v>64</v>
      </c>
      <c r="G219" s="211">
        <v>184</v>
      </c>
      <c r="H219" s="224">
        <v>59898000</v>
      </c>
      <c r="I219" s="224">
        <v>53908200</v>
      </c>
      <c r="J219" s="225">
        <v>47918400</v>
      </c>
    </row>
    <row r="220" spans="1:10" ht="24" customHeight="1" x14ac:dyDescent="0.2">
      <c r="A220" s="222">
        <v>219</v>
      </c>
      <c r="B220" s="218" t="s">
        <v>199</v>
      </c>
      <c r="C220" s="211" t="s">
        <v>235</v>
      </c>
      <c r="D220" s="223">
        <v>341330490010001</v>
      </c>
      <c r="E220" s="211">
        <v>63</v>
      </c>
      <c r="F220" s="211">
        <v>166</v>
      </c>
      <c r="G220" s="211">
        <v>229</v>
      </c>
      <c r="H220" s="224">
        <v>91031420</v>
      </c>
      <c r="I220" s="224">
        <v>81928278</v>
      </c>
      <c r="J220" s="225">
        <v>72825136.000000015</v>
      </c>
    </row>
    <row r="221" spans="1:10" ht="24" customHeight="1" x14ac:dyDescent="0.2">
      <c r="A221" s="222">
        <v>220</v>
      </c>
      <c r="B221" s="218" t="s">
        <v>199</v>
      </c>
      <c r="C221" s="211" t="s">
        <v>236</v>
      </c>
      <c r="D221" s="223">
        <v>341330490020001</v>
      </c>
      <c r="E221" s="211">
        <v>54</v>
      </c>
      <c r="F221" s="211">
        <v>126</v>
      </c>
      <c r="G221" s="211">
        <v>180</v>
      </c>
      <c r="H221" s="224">
        <v>65665539.999999993</v>
      </c>
      <c r="I221" s="224">
        <v>61561443.75</v>
      </c>
      <c r="J221" s="225">
        <v>54721283.333333328</v>
      </c>
    </row>
    <row r="222" spans="1:10" ht="24" customHeight="1" x14ac:dyDescent="0.2">
      <c r="A222" s="222">
        <v>221</v>
      </c>
      <c r="B222" s="218" t="s">
        <v>199</v>
      </c>
      <c r="C222" s="211" t="s">
        <v>237</v>
      </c>
      <c r="D222" s="223">
        <v>234140490010001</v>
      </c>
      <c r="E222" s="211">
        <v>63</v>
      </c>
      <c r="F222" s="211">
        <v>135</v>
      </c>
      <c r="G222" s="211">
        <v>198</v>
      </c>
      <c r="H222" s="224">
        <v>88882374</v>
      </c>
      <c r="I222" s="224">
        <v>79994136.599999994</v>
      </c>
      <c r="J222" s="225">
        <v>71105899.200000003</v>
      </c>
    </row>
    <row r="223" spans="1:10" ht="24" customHeight="1" x14ac:dyDescent="0.2">
      <c r="A223" s="222">
        <v>222</v>
      </c>
      <c r="B223" s="218" t="s">
        <v>199</v>
      </c>
      <c r="C223" s="211" t="s">
        <v>238</v>
      </c>
      <c r="D223" s="223">
        <v>234240490010002</v>
      </c>
      <c r="E223" s="211">
        <v>56</v>
      </c>
      <c r="F223" s="211">
        <v>144</v>
      </c>
      <c r="G223" s="211">
        <v>200</v>
      </c>
      <c r="H223" s="224">
        <v>85450470</v>
      </c>
      <c r="I223" s="224">
        <v>76905423</v>
      </c>
      <c r="J223" s="225">
        <v>68360376</v>
      </c>
    </row>
    <row r="224" spans="1:10" ht="24" customHeight="1" x14ac:dyDescent="0.2">
      <c r="A224" s="222">
        <v>223</v>
      </c>
      <c r="B224" s="218" t="s">
        <v>199</v>
      </c>
      <c r="C224" s="211" t="s">
        <v>239</v>
      </c>
      <c r="D224" s="223">
        <v>432220490010001</v>
      </c>
      <c r="E224" s="211">
        <v>38</v>
      </c>
      <c r="F224" s="211">
        <v>66</v>
      </c>
      <c r="G224" s="211">
        <v>104</v>
      </c>
      <c r="H224" s="224">
        <v>34029000</v>
      </c>
      <c r="I224" s="224">
        <v>30626100</v>
      </c>
      <c r="J224" s="225">
        <v>27223200</v>
      </c>
    </row>
    <row r="225" spans="1:10" ht="24" customHeight="1" x14ac:dyDescent="0.2">
      <c r="A225" s="222">
        <v>224</v>
      </c>
      <c r="B225" s="218" t="s">
        <v>199</v>
      </c>
      <c r="C225" s="211" t="s">
        <v>240</v>
      </c>
      <c r="D225" s="223">
        <v>341130490010001</v>
      </c>
      <c r="E225" s="211">
        <v>26</v>
      </c>
      <c r="F225" s="211">
        <v>74</v>
      </c>
      <c r="G225" s="211">
        <v>100</v>
      </c>
      <c r="H225" s="224">
        <v>38579458.333333328</v>
      </c>
      <c r="I225" s="224">
        <v>34721512.5</v>
      </c>
      <c r="J225" s="225">
        <v>30863566.666666664</v>
      </c>
    </row>
    <row r="226" spans="1:10" ht="24" customHeight="1" x14ac:dyDescent="0.2">
      <c r="A226" s="222">
        <v>225</v>
      </c>
      <c r="B226" s="218" t="s">
        <v>199</v>
      </c>
      <c r="C226" s="211" t="s">
        <v>241</v>
      </c>
      <c r="D226" s="223">
        <v>524920490010001</v>
      </c>
      <c r="E226" s="211">
        <v>26</v>
      </c>
      <c r="F226" s="211">
        <v>79</v>
      </c>
      <c r="G226" s="211">
        <v>105</v>
      </c>
      <c r="H226" s="224">
        <v>34429500</v>
      </c>
      <c r="I226" s="224">
        <v>30986550</v>
      </c>
      <c r="J226" s="225">
        <v>27543600</v>
      </c>
    </row>
    <row r="227" spans="1:10" ht="24" customHeight="1" x14ac:dyDescent="0.2">
      <c r="A227" s="222">
        <v>226</v>
      </c>
      <c r="B227" s="218" t="s">
        <v>199</v>
      </c>
      <c r="C227" s="211" t="s">
        <v>242</v>
      </c>
      <c r="D227" s="223">
        <v>242340490010001</v>
      </c>
      <c r="E227" s="211">
        <v>118</v>
      </c>
      <c r="F227" s="211">
        <v>265</v>
      </c>
      <c r="G227" s="211">
        <v>383</v>
      </c>
      <c r="H227" s="224">
        <v>164430480</v>
      </c>
      <c r="I227" s="224">
        <v>147987432</v>
      </c>
      <c r="J227" s="225">
        <v>131544384</v>
      </c>
    </row>
    <row r="228" spans="1:10" ht="24" customHeight="1" x14ac:dyDescent="0.2">
      <c r="A228" s="222">
        <v>227</v>
      </c>
      <c r="B228" s="218" t="s">
        <v>199</v>
      </c>
      <c r="C228" s="211" t="s">
        <v>243</v>
      </c>
      <c r="D228" s="223">
        <v>235140490010071</v>
      </c>
      <c r="E228" s="211">
        <v>18</v>
      </c>
      <c r="F228" s="211">
        <v>32</v>
      </c>
      <c r="G228" s="211">
        <v>50</v>
      </c>
      <c r="H228" s="224">
        <v>22400895.833333336</v>
      </c>
      <c r="I228" s="224">
        <v>20160806.250000004</v>
      </c>
      <c r="J228" s="225">
        <v>17920716.666666672</v>
      </c>
    </row>
    <row r="229" spans="1:10" ht="24" customHeight="1" x14ac:dyDescent="0.2">
      <c r="A229" s="222">
        <v>228</v>
      </c>
      <c r="B229" s="218" t="s">
        <v>244</v>
      </c>
      <c r="C229" s="211" t="s">
        <v>245</v>
      </c>
      <c r="D229" s="223" t="s">
        <v>246</v>
      </c>
      <c r="E229" s="211">
        <v>20</v>
      </c>
      <c r="F229" s="211">
        <v>110</v>
      </c>
      <c r="G229" s="211">
        <v>130</v>
      </c>
      <c r="H229" s="224">
        <v>42459600</v>
      </c>
      <c r="I229" s="224">
        <v>38213640</v>
      </c>
      <c r="J229" s="225">
        <v>33967680</v>
      </c>
    </row>
    <row r="230" spans="1:10" ht="24" customHeight="1" x14ac:dyDescent="0.2">
      <c r="A230" s="222">
        <v>229</v>
      </c>
      <c r="B230" s="218" t="s">
        <v>244</v>
      </c>
      <c r="C230" s="211" t="s">
        <v>247</v>
      </c>
      <c r="D230" s="223" t="s">
        <v>248</v>
      </c>
      <c r="E230" s="211">
        <v>10</v>
      </c>
      <c r="F230" s="211">
        <v>30</v>
      </c>
      <c r="G230" s="211">
        <v>40</v>
      </c>
      <c r="H230" s="224">
        <v>14742720</v>
      </c>
      <c r="I230" s="224">
        <v>13268448</v>
      </c>
      <c r="J230" s="225">
        <v>11794176</v>
      </c>
    </row>
    <row r="231" spans="1:10" ht="24" customHeight="1" x14ac:dyDescent="0.2">
      <c r="A231" s="222">
        <v>230</v>
      </c>
      <c r="B231" s="218" t="s">
        <v>244</v>
      </c>
      <c r="C231" s="211" t="s">
        <v>249</v>
      </c>
      <c r="D231" s="223" t="s">
        <v>250</v>
      </c>
      <c r="E231" s="211">
        <v>105</v>
      </c>
      <c r="F231" s="211">
        <v>287</v>
      </c>
      <c r="G231" s="211">
        <v>392</v>
      </c>
      <c r="H231" s="224">
        <v>123840960</v>
      </c>
      <c r="I231" s="224">
        <v>111456864</v>
      </c>
      <c r="J231" s="225">
        <v>99072768</v>
      </c>
    </row>
    <row r="232" spans="1:10" ht="24" customHeight="1" x14ac:dyDescent="0.2">
      <c r="A232" s="222">
        <v>231</v>
      </c>
      <c r="B232" s="218" t="s">
        <v>244</v>
      </c>
      <c r="C232" s="211" t="s">
        <v>251</v>
      </c>
      <c r="D232" s="223">
        <v>512020670050061</v>
      </c>
      <c r="E232" s="211">
        <v>23</v>
      </c>
      <c r="F232" s="211">
        <v>8</v>
      </c>
      <c r="G232" s="211">
        <v>31</v>
      </c>
      <c r="H232" s="224">
        <v>10570250</v>
      </c>
      <c r="I232" s="224">
        <v>9513225</v>
      </c>
      <c r="J232" s="225">
        <v>8456200</v>
      </c>
    </row>
    <row r="233" spans="1:10" ht="24" customHeight="1" x14ac:dyDescent="0.2">
      <c r="A233" s="222">
        <v>232</v>
      </c>
      <c r="B233" s="218" t="s">
        <v>244</v>
      </c>
      <c r="C233" s="211" t="s">
        <v>252</v>
      </c>
      <c r="D233" s="223">
        <v>512020670050001</v>
      </c>
      <c r="E233" s="211">
        <v>70</v>
      </c>
      <c r="F233" s="211">
        <v>180</v>
      </c>
      <c r="G233" s="211">
        <v>250</v>
      </c>
      <c r="H233" s="224">
        <v>85921200</v>
      </c>
      <c r="I233" s="224">
        <v>77329080</v>
      </c>
      <c r="J233" s="225">
        <v>68736960</v>
      </c>
    </row>
    <row r="234" spans="1:10" ht="24" customHeight="1" x14ac:dyDescent="0.2">
      <c r="A234" s="222">
        <v>233</v>
      </c>
      <c r="B234" s="218" t="s">
        <v>244</v>
      </c>
      <c r="C234" s="211" t="s">
        <v>253</v>
      </c>
      <c r="D234" s="223">
        <v>512020670040001</v>
      </c>
      <c r="E234" s="211">
        <v>29</v>
      </c>
      <c r="F234" s="211">
        <v>76</v>
      </c>
      <c r="G234" s="211">
        <v>105</v>
      </c>
      <c r="H234" s="224">
        <v>37576250</v>
      </c>
      <c r="I234" s="224">
        <v>33818625</v>
      </c>
      <c r="J234" s="225">
        <v>30061000</v>
      </c>
    </row>
    <row r="235" spans="1:10" ht="24" customHeight="1" x14ac:dyDescent="0.2">
      <c r="A235" s="222">
        <v>234</v>
      </c>
      <c r="B235" s="218" t="s">
        <v>244</v>
      </c>
      <c r="C235" s="211" t="s">
        <v>254</v>
      </c>
      <c r="D235" s="223">
        <v>512020670060001</v>
      </c>
      <c r="E235" s="211">
        <v>27</v>
      </c>
      <c r="F235" s="211">
        <v>169</v>
      </c>
      <c r="G235" s="211">
        <v>196</v>
      </c>
      <c r="H235" s="224">
        <v>70500780</v>
      </c>
      <c r="I235" s="224">
        <v>63450702</v>
      </c>
      <c r="J235" s="225">
        <v>58750650</v>
      </c>
    </row>
    <row r="236" spans="1:10" ht="24" customHeight="1" x14ac:dyDescent="0.2">
      <c r="A236" s="222">
        <v>235</v>
      </c>
      <c r="B236" s="218" t="s">
        <v>244</v>
      </c>
      <c r="C236" s="211" t="s">
        <v>255</v>
      </c>
      <c r="D236" s="223">
        <v>512020670090001</v>
      </c>
      <c r="E236" s="211">
        <v>104</v>
      </c>
      <c r="F236" s="211">
        <v>235</v>
      </c>
      <c r="G236" s="211">
        <v>339</v>
      </c>
      <c r="H236" s="224">
        <v>107288640</v>
      </c>
      <c r="I236" s="224">
        <v>96559776</v>
      </c>
      <c r="J236" s="225">
        <v>85830912</v>
      </c>
    </row>
    <row r="237" spans="1:10" ht="24" customHeight="1" x14ac:dyDescent="0.2">
      <c r="A237" s="222">
        <v>236</v>
      </c>
      <c r="B237" s="218" t="s">
        <v>244</v>
      </c>
      <c r="C237" s="211" t="s">
        <v>256</v>
      </c>
      <c r="D237" s="223">
        <v>512020670140001</v>
      </c>
      <c r="E237" s="211">
        <v>48</v>
      </c>
      <c r="F237" s="211">
        <v>142</v>
      </c>
      <c r="G237" s="211">
        <v>190</v>
      </c>
      <c r="H237" s="224">
        <v>63301920</v>
      </c>
      <c r="I237" s="224">
        <v>59345550</v>
      </c>
      <c r="J237" s="225">
        <v>52751600</v>
      </c>
    </row>
    <row r="238" spans="1:10" ht="24" customHeight="1" x14ac:dyDescent="0.2">
      <c r="A238" s="222">
        <v>237</v>
      </c>
      <c r="B238" s="218" t="s">
        <v>244</v>
      </c>
      <c r="C238" s="211" t="s">
        <v>257</v>
      </c>
      <c r="D238" s="223">
        <v>512020670150001</v>
      </c>
      <c r="E238" s="211">
        <v>25</v>
      </c>
      <c r="F238" s="211">
        <v>65</v>
      </c>
      <c r="G238" s="211">
        <v>90</v>
      </c>
      <c r="H238" s="224">
        <v>30811750</v>
      </c>
      <c r="I238" s="224">
        <v>27730575</v>
      </c>
      <c r="J238" s="225">
        <v>24649400</v>
      </c>
    </row>
    <row r="239" spans="1:10" ht="24" customHeight="1" x14ac:dyDescent="0.2">
      <c r="A239" s="222">
        <v>238</v>
      </c>
      <c r="B239" s="218" t="s">
        <v>244</v>
      </c>
      <c r="C239" s="211" t="s">
        <v>258</v>
      </c>
      <c r="D239" s="223">
        <v>512020670170001</v>
      </c>
      <c r="E239" s="211">
        <v>58</v>
      </c>
      <c r="F239" s="211">
        <v>136</v>
      </c>
      <c r="G239" s="211">
        <v>194</v>
      </c>
      <c r="H239" s="224">
        <v>71685432</v>
      </c>
      <c r="I239" s="224">
        <v>64516888.799999997</v>
      </c>
      <c r="J239" s="225">
        <v>59737860</v>
      </c>
    </row>
    <row r="240" spans="1:10" ht="24" customHeight="1" x14ac:dyDescent="0.2">
      <c r="A240" s="222">
        <v>239</v>
      </c>
      <c r="B240" s="218" t="s">
        <v>244</v>
      </c>
      <c r="C240" s="211" t="s">
        <v>259</v>
      </c>
      <c r="D240" s="223">
        <v>512020670050031</v>
      </c>
      <c r="E240" s="211">
        <v>10</v>
      </c>
      <c r="F240" s="211">
        <v>30</v>
      </c>
      <c r="G240" s="211">
        <v>40</v>
      </c>
      <c r="H240" s="224">
        <v>14315080</v>
      </c>
      <c r="I240" s="224">
        <v>12883572</v>
      </c>
      <c r="J240" s="225">
        <v>11452064.000000002</v>
      </c>
    </row>
    <row r="241" spans="1:10" ht="24" customHeight="1" x14ac:dyDescent="0.2">
      <c r="A241" s="222">
        <v>240</v>
      </c>
      <c r="B241" s="218" t="s">
        <v>244</v>
      </c>
      <c r="C241" s="211" t="s">
        <v>260</v>
      </c>
      <c r="D241" s="223">
        <v>512020670050072</v>
      </c>
      <c r="E241" s="211">
        <v>12</v>
      </c>
      <c r="F241" s="211">
        <v>43</v>
      </c>
      <c r="G241" s="211">
        <v>55</v>
      </c>
      <c r="H241" s="224">
        <v>19379880</v>
      </c>
      <c r="I241" s="224">
        <v>17441892</v>
      </c>
      <c r="J241" s="225">
        <v>15503904.000000002</v>
      </c>
    </row>
    <row r="242" spans="1:10" ht="24" customHeight="1" x14ac:dyDescent="0.2">
      <c r="A242" s="222">
        <v>241</v>
      </c>
      <c r="B242" s="218" t="s">
        <v>244</v>
      </c>
      <c r="C242" s="211" t="s">
        <v>261</v>
      </c>
      <c r="D242" s="223">
        <v>512020670050081</v>
      </c>
      <c r="E242" s="211">
        <v>8</v>
      </c>
      <c r="F242" s="211">
        <v>56</v>
      </c>
      <c r="G242" s="211">
        <v>64</v>
      </c>
      <c r="H242" s="224">
        <v>22869080</v>
      </c>
      <c r="I242" s="224">
        <v>20582172</v>
      </c>
      <c r="J242" s="225">
        <v>18295264</v>
      </c>
    </row>
    <row r="243" spans="1:10" ht="24" customHeight="1" x14ac:dyDescent="0.2">
      <c r="A243" s="222">
        <v>242</v>
      </c>
      <c r="B243" s="218" t="s">
        <v>244</v>
      </c>
      <c r="C243" s="211" t="s">
        <v>262</v>
      </c>
      <c r="D243" s="223">
        <v>512020670050011</v>
      </c>
      <c r="E243" s="211">
        <v>14</v>
      </c>
      <c r="F243" s="211">
        <v>48</v>
      </c>
      <c r="G243" s="211">
        <v>62</v>
      </c>
      <c r="H243" s="224">
        <v>23017800</v>
      </c>
      <c r="I243" s="224">
        <v>20716020</v>
      </c>
      <c r="J243" s="225">
        <v>18414240</v>
      </c>
    </row>
    <row r="244" spans="1:10" ht="24" customHeight="1" x14ac:dyDescent="0.2">
      <c r="A244" s="222">
        <v>243</v>
      </c>
      <c r="B244" s="218" t="s">
        <v>244</v>
      </c>
      <c r="C244" s="211" t="s">
        <v>263</v>
      </c>
      <c r="D244" s="223">
        <v>512020670090011</v>
      </c>
      <c r="E244" s="211">
        <v>33</v>
      </c>
      <c r="F244" s="211">
        <v>48</v>
      </c>
      <c r="G244" s="211">
        <v>81</v>
      </c>
      <c r="H244" s="224">
        <v>29122860</v>
      </c>
      <c r="I244" s="224">
        <v>26210574</v>
      </c>
      <c r="J244" s="225">
        <v>23298288.000000004</v>
      </c>
    </row>
    <row r="245" spans="1:10" ht="24" customHeight="1" x14ac:dyDescent="0.2">
      <c r="A245" s="222">
        <v>244</v>
      </c>
      <c r="B245" s="218" t="s">
        <v>244</v>
      </c>
      <c r="C245" s="211" t="s">
        <v>264</v>
      </c>
      <c r="D245" s="223">
        <v>512020670050091</v>
      </c>
      <c r="E245" s="211">
        <v>24</v>
      </c>
      <c r="F245" s="211">
        <v>63</v>
      </c>
      <c r="G245" s="211">
        <v>87</v>
      </c>
      <c r="H245" s="224">
        <v>30123250</v>
      </c>
      <c r="I245" s="224">
        <v>27110925</v>
      </c>
      <c r="J245" s="225">
        <v>24098600</v>
      </c>
    </row>
    <row r="246" spans="1:10" ht="24" customHeight="1" x14ac:dyDescent="0.2">
      <c r="A246" s="222">
        <v>245</v>
      </c>
      <c r="B246" s="218" t="s">
        <v>244</v>
      </c>
      <c r="C246" s="211" t="s">
        <v>265</v>
      </c>
      <c r="D246" s="223">
        <v>512020670050121</v>
      </c>
      <c r="E246" s="211">
        <v>31</v>
      </c>
      <c r="F246" s="211">
        <v>73</v>
      </c>
      <c r="G246" s="211">
        <v>104</v>
      </c>
      <c r="H246" s="224">
        <v>37767080</v>
      </c>
      <c r="I246" s="224">
        <v>33990372</v>
      </c>
      <c r="J246" s="225">
        <v>30213664.000000004</v>
      </c>
    </row>
    <row r="247" spans="1:10" ht="24" customHeight="1" x14ac:dyDescent="0.2">
      <c r="A247" s="222">
        <v>246</v>
      </c>
      <c r="B247" s="218" t="s">
        <v>244</v>
      </c>
      <c r="C247" s="211" t="s">
        <v>266</v>
      </c>
      <c r="D247" s="223">
        <v>512020670600001</v>
      </c>
      <c r="E247" s="211">
        <v>110</v>
      </c>
      <c r="F247" s="211">
        <v>270</v>
      </c>
      <c r="G247" s="211">
        <v>380</v>
      </c>
      <c r="H247" s="224">
        <v>110786400</v>
      </c>
      <c r="I247" s="224">
        <v>99707760</v>
      </c>
      <c r="J247" s="225">
        <v>88629120</v>
      </c>
    </row>
    <row r="248" spans="1:10" ht="24" customHeight="1" x14ac:dyDescent="0.2">
      <c r="A248" s="222">
        <v>247</v>
      </c>
      <c r="B248" s="218" t="s">
        <v>244</v>
      </c>
      <c r="C248" s="211" t="s">
        <v>267</v>
      </c>
      <c r="D248" s="223">
        <v>512020670050021</v>
      </c>
      <c r="E248" s="211">
        <v>9</v>
      </c>
      <c r="F248" s="211">
        <v>51</v>
      </c>
      <c r="G248" s="211">
        <v>60</v>
      </c>
      <c r="H248" s="224">
        <v>20090250</v>
      </c>
      <c r="I248" s="224">
        <v>18081225</v>
      </c>
      <c r="J248" s="225">
        <v>16072200</v>
      </c>
    </row>
    <row r="249" spans="1:10" ht="24" customHeight="1" x14ac:dyDescent="0.2">
      <c r="A249" s="222">
        <v>248</v>
      </c>
      <c r="B249" s="218" t="s">
        <v>244</v>
      </c>
      <c r="C249" s="211" t="s">
        <v>268</v>
      </c>
      <c r="D249" s="223">
        <v>751220670310191</v>
      </c>
      <c r="E249" s="211">
        <v>6</v>
      </c>
      <c r="F249" s="211">
        <v>44</v>
      </c>
      <c r="G249" s="211">
        <v>50</v>
      </c>
      <c r="H249" s="224">
        <v>17980560</v>
      </c>
      <c r="I249" s="224">
        <v>16182504.000000002</v>
      </c>
      <c r="J249" s="225">
        <v>14384448</v>
      </c>
    </row>
    <row r="250" spans="1:10" ht="24" customHeight="1" x14ac:dyDescent="0.2">
      <c r="A250" s="222">
        <v>249</v>
      </c>
      <c r="B250" s="218" t="s">
        <v>244</v>
      </c>
      <c r="C250" s="211" t="s">
        <v>269</v>
      </c>
      <c r="D250" s="223">
        <v>751220670310181</v>
      </c>
      <c r="E250" s="211">
        <v>8</v>
      </c>
      <c r="F250" s="211">
        <v>51</v>
      </c>
      <c r="G250" s="211">
        <v>59</v>
      </c>
      <c r="H250" s="224">
        <v>21284120</v>
      </c>
      <c r="I250" s="224">
        <v>19155708</v>
      </c>
      <c r="J250" s="225">
        <v>17027296</v>
      </c>
    </row>
    <row r="251" spans="1:10" ht="24" customHeight="1" x14ac:dyDescent="0.2">
      <c r="A251" s="222">
        <v>250</v>
      </c>
      <c r="B251" s="218" t="s">
        <v>244</v>
      </c>
      <c r="C251" s="211" t="s">
        <v>270</v>
      </c>
      <c r="D251" s="223">
        <v>751220670340011</v>
      </c>
      <c r="E251" s="211">
        <v>19</v>
      </c>
      <c r="F251" s="211">
        <v>64</v>
      </c>
      <c r="G251" s="211">
        <v>83</v>
      </c>
      <c r="H251" s="224">
        <v>29192500</v>
      </c>
      <c r="I251" s="224">
        <v>26273250</v>
      </c>
      <c r="J251" s="225">
        <v>23354000</v>
      </c>
    </row>
    <row r="252" spans="1:10" ht="24" customHeight="1" x14ac:dyDescent="0.2">
      <c r="A252" s="222">
        <v>251</v>
      </c>
      <c r="B252" s="218" t="s">
        <v>244</v>
      </c>
      <c r="C252" s="211" t="s">
        <v>271</v>
      </c>
      <c r="D252" s="223">
        <v>751220670220011</v>
      </c>
      <c r="E252" s="211">
        <v>10</v>
      </c>
      <c r="F252" s="211">
        <v>47</v>
      </c>
      <c r="G252" s="211">
        <v>57</v>
      </c>
      <c r="H252" s="224">
        <v>22072500</v>
      </c>
      <c r="I252" s="224">
        <v>19865250</v>
      </c>
      <c r="J252" s="225">
        <v>17658000</v>
      </c>
    </row>
    <row r="253" spans="1:10" ht="24" customHeight="1" x14ac:dyDescent="0.2">
      <c r="A253" s="222">
        <v>252</v>
      </c>
      <c r="B253" s="218" t="s">
        <v>244</v>
      </c>
      <c r="C253" s="211" t="s">
        <v>272</v>
      </c>
      <c r="D253" s="223">
        <v>512020670050131</v>
      </c>
      <c r="E253" s="211">
        <v>9</v>
      </c>
      <c r="F253" s="211">
        <v>18</v>
      </c>
      <c r="G253" s="211">
        <v>27</v>
      </c>
      <c r="H253" s="224">
        <v>9028750</v>
      </c>
      <c r="I253" s="224">
        <v>8125875</v>
      </c>
      <c r="J253" s="225">
        <v>7223000</v>
      </c>
    </row>
    <row r="254" spans="1:10" ht="24" customHeight="1" x14ac:dyDescent="0.2">
      <c r="A254" s="222">
        <v>253</v>
      </c>
      <c r="B254" s="218" t="s">
        <v>244</v>
      </c>
      <c r="C254" s="211" t="s">
        <v>273</v>
      </c>
      <c r="D254" s="223">
        <v>513220670450011</v>
      </c>
      <c r="E254" s="211">
        <v>14</v>
      </c>
      <c r="F254" s="211">
        <v>22</v>
      </c>
      <c r="G254" s="211">
        <v>36</v>
      </c>
      <c r="H254" s="224">
        <v>12199500</v>
      </c>
      <c r="I254" s="224">
        <v>10979550</v>
      </c>
      <c r="J254" s="225">
        <v>9759600</v>
      </c>
    </row>
    <row r="255" spans="1:10" ht="24" customHeight="1" x14ac:dyDescent="0.2">
      <c r="A255" s="222">
        <v>254</v>
      </c>
      <c r="B255" s="218" t="s">
        <v>244</v>
      </c>
      <c r="C255" s="211" t="s">
        <v>274</v>
      </c>
      <c r="D255" s="223">
        <v>751220670310061</v>
      </c>
      <c r="E255" s="211">
        <v>10</v>
      </c>
      <c r="F255" s="211">
        <v>40</v>
      </c>
      <c r="G255" s="211">
        <v>50</v>
      </c>
      <c r="H255" s="224">
        <v>17386500</v>
      </c>
      <c r="I255" s="224">
        <v>15647850</v>
      </c>
      <c r="J255" s="225">
        <v>13909200</v>
      </c>
    </row>
    <row r="256" spans="1:10" ht="24" customHeight="1" x14ac:dyDescent="0.2">
      <c r="A256" s="222">
        <v>255</v>
      </c>
      <c r="B256" s="218" t="s">
        <v>244</v>
      </c>
      <c r="C256" s="211" t="s">
        <v>275</v>
      </c>
      <c r="D256" s="223">
        <v>751220670240001</v>
      </c>
      <c r="E256" s="211">
        <v>50</v>
      </c>
      <c r="F256" s="211">
        <v>260</v>
      </c>
      <c r="G256" s="211">
        <v>310</v>
      </c>
      <c r="H256" s="224">
        <v>111386880</v>
      </c>
      <c r="I256" s="224">
        <v>100248192</v>
      </c>
      <c r="J256" s="225">
        <v>89109504</v>
      </c>
    </row>
    <row r="257" spans="1:10" ht="24" customHeight="1" x14ac:dyDescent="0.2">
      <c r="A257" s="222">
        <v>256</v>
      </c>
      <c r="B257" s="218" t="s">
        <v>244</v>
      </c>
      <c r="C257" s="211" t="s">
        <v>276</v>
      </c>
      <c r="D257" s="223">
        <v>751220670220001</v>
      </c>
      <c r="E257" s="211">
        <v>34</v>
      </c>
      <c r="F257" s="211">
        <v>116</v>
      </c>
      <c r="G257" s="211">
        <v>150</v>
      </c>
      <c r="H257" s="224">
        <v>52375250</v>
      </c>
      <c r="I257" s="224">
        <v>47137725</v>
      </c>
      <c r="J257" s="225">
        <v>41900200</v>
      </c>
    </row>
    <row r="258" spans="1:10" ht="24" customHeight="1" x14ac:dyDescent="0.2">
      <c r="A258" s="222">
        <v>257</v>
      </c>
      <c r="B258" s="218" t="s">
        <v>244</v>
      </c>
      <c r="C258" s="211" t="s">
        <v>277</v>
      </c>
      <c r="D258" s="223" t="s">
        <v>278</v>
      </c>
      <c r="E258" s="211">
        <v>34</v>
      </c>
      <c r="F258" s="211">
        <v>116</v>
      </c>
      <c r="G258" s="211">
        <v>150</v>
      </c>
      <c r="H258" s="224">
        <v>59902440</v>
      </c>
      <c r="I258" s="224">
        <v>53912196.000000007</v>
      </c>
      <c r="J258" s="225">
        <v>47921952</v>
      </c>
    </row>
    <row r="259" spans="1:10" ht="24" customHeight="1" x14ac:dyDescent="0.2">
      <c r="A259" s="222">
        <v>258</v>
      </c>
      <c r="B259" s="218" t="s">
        <v>244</v>
      </c>
      <c r="C259" s="211" t="s">
        <v>279</v>
      </c>
      <c r="D259" s="223">
        <v>751220670230001</v>
      </c>
      <c r="E259" s="211">
        <v>19</v>
      </c>
      <c r="F259" s="211">
        <v>77</v>
      </c>
      <c r="G259" s="211">
        <v>96</v>
      </c>
      <c r="H259" s="224">
        <v>33980180</v>
      </c>
      <c r="I259" s="224">
        <v>30582162</v>
      </c>
      <c r="J259" s="225">
        <v>27184144.000000004</v>
      </c>
    </row>
    <row r="260" spans="1:10" ht="24" customHeight="1" x14ac:dyDescent="0.2">
      <c r="A260" s="222">
        <v>259</v>
      </c>
      <c r="B260" s="218" t="s">
        <v>244</v>
      </c>
      <c r="C260" s="211" t="s">
        <v>280</v>
      </c>
      <c r="D260" s="223" t="s">
        <v>281</v>
      </c>
      <c r="E260" s="211">
        <v>19</v>
      </c>
      <c r="F260" s="211">
        <v>77</v>
      </c>
      <c r="G260" s="211">
        <v>96</v>
      </c>
      <c r="H260" s="224">
        <v>38338950</v>
      </c>
      <c r="I260" s="224">
        <v>34505055</v>
      </c>
      <c r="J260" s="225">
        <v>30671160</v>
      </c>
    </row>
    <row r="261" spans="1:10" ht="24" customHeight="1" x14ac:dyDescent="0.2">
      <c r="A261" s="222">
        <v>260</v>
      </c>
      <c r="B261" s="218" t="s">
        <v>244</v>
      </c>
      <c r="C261" s="211" t="s">
        <v>282</v>
      </c>
      <c r="D261" s="223" t="s">
        <v>283</v>
      </c>
      <c r="E261" s="211">
        <v>20</v>
      </c>
      <c r="F261" s="211">
        <v>50</v>
      </c>
      <c r="G261" s="211">
        <v>70</v>
      </c>
      <c r="H261" s="224">
        <v>25496640</v>
      </c>
      <c r="I261" s="224">
        <v>22946976</v>
      </c>
      <c r="J261" s="225">
        <v>20397312</v>
      </c>
    </row>
    <row r="262" spans="1:10" ht="24" customHeight="1" x14ac:dyDescent="0.2">
      <c r="A262" s="222">
        <v>261</v>
      </c>
      <c r="B262" s="218" t="s">
        <v>244</v>
      </c>
      <c r="C262" s="211" t="s">
        <v>284</v>
      </c>
      <c r="D262" s="223">
        <v>512020670050111</v>
      </c>
      <c r="E262" s="211">
        <v>14</v>
      </c>
      <c r="F262" s="211">
        <v>36</v>
      </c>
      <c r="G262" s="211">
        <v>50</v>
      </c>
      <c r="H262" s="224">
        <v>17524500</v>
      </c>
      <c r="I262" s="224">
        <v>15772050</v>
      </c>
      <c r="J262" s="225">
        <v>14019600</v>
      </c>
    </row>
    <row r="263" spans="1:10" ht="24" customHeight="1" x14ac:dyDescent="0.2">
      <c r="A263" s="222">
        <v>262</v>
      </c>
      <c r="B263" s="218" t="s">
        <v>244</v>
      </c>
      <c r="C263" s="211" t="s">
        <v>285</v>
      </c>
      <c r="D263" s="223">
        <v>512020670060141</v>
      </c>
      <c r="E263" s="211">
        <v>6</v>
      </c>
      <c r="F263" s="211">
        <v>44</v>
      </c>
      <c r="G263" s="211">
        <v>50</v>
      </c>
      <c r="H263" s="224">
        <v>18242640</v>
      </c>
      <c r="I263" s="224">
        <v>16418376</v>
      </c>
      <c r="J263" s="225">
        <v>14594112.000000002</v>
      </c>
    </row>
    <row r="264" spans="1:10" ht="24" customHeight="1" x14ac:dyDescent="0.2">
      <c r="A264" s="222">
        <v>263</v>
      </c>
      <c r="B264" s="218" t="s">
        <v>244</v>
      </c>
      <c r="C264" s="211" t="s">
        <v>286</v>
      </c>
      <c r="D264" s="223">
        <v>751220670360001</v>
      </c>
      <c r="E264" s="211">
        <v>21</v>
      </c>
      <c r="F264" s="211">
        <v>99</v>
      </c>
      <c r="G264" s="211">
        <v>120</v>
      </c>
      <c r="H264" s="224">
        <v>48443460</v>
      </c>
      <c r="I264" s="224">
        <v>43599114</v>
      </c>
      <c r="J264" s="225">
        <v>38754768</v>
      </c>
    </row>
    <row r="265" spans="1:10" ht="24" customHeight="1" x14ac:dyDescent="0.2">
      <c r="A265" s="222">
        <v>264</v>
      </c>
      <c r="B265" s="218" t="s">
        <v>244</v>
      </c>
      <c r="C265" s="211" t="s">
        <v>287</v>
      </c>
      <c r="D265" s="223" t="s">
        <v>288</v>
      </c>
      <c r="E265" s="211">
        <v>18</v>
      </c>
      <c r="F265" s="211">
        <v>42</v>
      </c>
      <c r="G265" s="211">
        <v>60</v>
      </c>
      <c r="H265" s="224">
        <v>24089910</v>
      </c>
      <c r="I265" s="224">
        <v>21680919</v>
      </c>
      <c r="J265" s="225">
        <v>19271928</v>
      </c>
    </row>
    <row r="266" spans="1:10" ht="24" customHeight="1" x14ac:dyDescent="0.2">
      <c r="A266" s="222">
        <v>265</v>
      </c>
      <c r="B266" s="218" t="s">
        <v>244</v>
      </c>
      <c r="C266" s="211" t="s">
        <v>289</v>
      </c>
      <c r="D266" s="223">
        <v>751220670300001</v>
      </c>
      <c r="E266" s="211">
        <v>22</v>
      </c>
      <c r="F266" s="211">
        <v>96</v>
      </c>
      <c r="G266" s="211">
        <v>118</v>
      </c>
      <c r="H266" s="224">
        <v>44623215</v>
      </c>
      <c r="I266" s="224">
        <v>40160893.5</v>
      </c>
      <c r="J266" s="225">
        <v>35698572</v>
      </c>
    </row>
    <row r="267" spans="1:10" ht="24" customHeight="1" x14ac:dyDescent="0.2">
      <c r="A267" s="222">
        <v>266</v>
      </c>
      <c r="B267" s="218" t="s">
        <v>244</v>
      </c>
      <c r="C267" s="211" t="s">
        <v>290</v>
      </c>
      <c r="D267" s="223">
        <v>751220670310001</v>
      </c>
      <c r="E267" s="211">
        <v>45</v>
      </c>
      <c r="F267" s="211">
        <v>145</v>
      </c>
      <c r="G267" s="211">
        <v>190</v>
      </c>
      <c r="H267" s="224">
        <v>69845630.400000006</v>
      </c>
      <c r="I267" s="224">
        <v>62861067.360000007</v>
      </c>
      <c r="J267" s="225">
        <v>58204692</v>
      </c>
    </row>
    <row r="268" spans="1:10" ht="24" customHeight="1" x14ac:dyDescent="0.2">
      <c r="A268" s="222">
        <v>267</v>
      </c>
      <c r="B268" s="218" t="s">
        <v>244</v>
      </c>
      <c r="C268" s="211" t="s">
        <v>291</v>
      </c>
      <c r="D268" s="223" t="s">
        <v>292</v>
      </c>
      <c r="E268" s="211">
        <v>80</v>
      </c>
      <c r="F268" s="211">
        <v>252</v>
      </c>
      <c r="G268" s="211">
        <v>332</v>
      </c>
      <c r="H268" s="224">
        <v>105914160</v>
      </c>
      <c r="I268" s="224">
        <v>95322744</v>
      </c>
      <c r="J268" s="225">
        <v>84731328</v>
      </c>
    </row>
    <row r="269" spans="1:10" ht="24" customHeight="1" x14ac:dyDescent="0.2">
      <c r="A269" s="222">
        <v>268</v>
      </c>
      <c r="B269" s="218" t="s">
        <v>244</v>
      </c>
      <c r="C269" s="211" t="s">
        <v>293</v>
      </c>
      <c r="D269" s="223">
        <v>751220670350001</v>
      </c>
      <c r="E269" s="211">
        <v>40</v>
      </c>
      <c r="F269" s="211">
        <v>220</v>
      </c>
      <c r="G269" s="211">
        <v>260</v>
      </c>
      <c r="H269" s="224">
        <v>84562320</v>
      </c>
      <c r="I269" s="224">
        <v>76106088</v>
      </c>
      <c r="J269" s="225">
        <v>67649856</v>
      </c>
    </row>
    <row r="270" spans="1:10" ht="24" customHeight="1" x14ac:dyDescent="0.2">
      <c r="A270" s="222">
        <v>269</v>
      </c>
      <c r="B270" s="218" t="s">
        <v>244</v>
      </c>
      <c r="C270" s="211" t="s">
        <v>294</v>
      </c>
      <c r="D270" s="223" t="s">
        <v>295</v>
      </c>
      <c r="E270" s="211">
        <v>36</v>
      </c>
      <c r="F270" s="211">
        <v>100</v>
      </c>
      <c r="G270" s="211">
        <v>136</v>
      </c>
      <c r="H270" s="224">
        <v>47422180</v>
      </c>
      <c r="I270" s="224">
        <v>42679962</v>
      </c>
      <c r="J270" s="225">
        <v>37937744</v>
      </c>
    </row>
    <row r="271" spans="1:10" ht="24" customHeight="1" x14ac:dyDescent="0.2">
      <c r="A271" s="222">
        <v>270</v>
      </c>
      <c r="B271" s="218" t="s">
        <v>244</v>
      </c>
      <c r="C271" s="211" t="s">
        <v>296</v>
      </c>
      <c r="D271" s="223">
        <v>751220670310201</v>
      </c>
      <c r="E271" s="211">
        <v>23</v>
      </c>
      <c r="F271" s="211">
        <v>75</v>
      </c>
      <c r="G271" s="211">
        <v>98</v>
      </c>
      <c r="H271" s="224">
        <v>34364200</v>
      </c>
      <c r="I271" s="224">
        <v>30927780</v>
      </c>
      <c r="J271" s="225">
        <v>27491360</v>
      </c>
    </row>
    <row r="272" spans="1:10" ht="24" customHeight="1" x14ac:dyDescent="0.2">
      <c r="A272" s="222">
        <v>271</v>
      </c>
      <c r="B272" s="218" t="s">
        <v>244</v>
      </c>
      <c r="C272" s="211" t="s">
        <v>297</v>
      </c>
      <c r="D272" s="223">
        <v>512020670470001</v>
      </c>
      <c r="E272" s="211">
        <v>27</v>
      </c>
      <c r="F272" s="211">
        <v>73</v>
      </c>
      <c r="G272" s="211">
        <v>100</v>
      </c>
      <c r="H272" s="224">
        <v>36285600</v>
      </c>
      <c r="I272" s="224">
        <v>32657040</v>
      </c>
      <c r="J272" s="225">
        <v>29028480</v>
      </c>
    </row>
    <row r="273" spans="1:13" ht="24" customHeight="1" x14ac:dyDescent="0.2">
      <c r="A273" s="222">
        <v>272</v>
      </c>
      <c r="B273" s="218" t="s">
        <v>244</v>
      </c>
      <c r="C273" s="211" t="s">
        <v>298</v>
      </c>
      <c r="D273" s="223">
        <v>751120670370001</v>
      </c>
      <c r="E273" s="211">
        <v>270</v>
      </c>
      <c r="F273" s="211">
        <v>660</v>
      </c>
      <c r="G273" s="211">
        <v>930</v>
      </c>
      <c r="H273" s="224">
        <v>277113600</v>
      </c>
      <c r="I273" s="224">
        <v>249402240</v>
      </c>
      <c r="J273" s="225">
        <v>221690880</v>
      </c>
    </row>
    <row r="274" spans="1:13" ht="24" customHeight="1" x14ac:dyDescent="0.2">
      <c r="A274" s="222">
        <v>273</v>
      </c>
      <c r="B274" s="218" t="s">
        <v>244</v>
      </c>
      <c r="C274" s="211" t="s">
        <v>299</v>
      </c>
      <c r="D274" s="223">
        <v>751220670330001</v>
      </c>
      <c r="E274" s="211">
        <v>30</v>
      </c>
      <c r="F274" s="211">
        <v>160</v>
      </c>
      <c r="G274" s="211">
        <v>190</v>
      </c>
      <c r="H274" s="224">
        <v>75409064.640000001</v>
      </c>
      <c r="I274" s="224">
        <v>67868158.175999999</v>
      </c>
      <c r="J274" s="225">
        <v>60327251.712000005</v>
      </c>
    </row>
    <row r="275" spans="1:13" ht="24" customHeight="1" x14ac:dyDescent="0.2">
      <c r="A275" s="222">
        <v>274</v>
      </c>
      <c r="B275" s="218" t="s">
        <v>244</v>
      </c>
      <c r="C275" s="211" t="s">
        <v>300</v>
      </c>
      <c r="D275" s="223">
        <v>512020670060031</v>
      </c>
      <c r="E275" s="211">
        <v>10</v>
      </c>
      <c r="F275" s="211">
        <v>30</v>
      </c>
      <c r="G275" s="211">
        <v>40</v>
      </c>
      <c r="H275" s="224">
        <v>16020420</v>
      </c>
      <c r="I275" s="224">
        <v>14418378</v>
      </c>
      <c r="J275" s="225">
        <v>12816336</v>
      </c>
    </row>
    <row r="276" spans="1:13" ht="24" customHeight="1" x14ac:dyDescent="0.2">
      <c r="A276" s="222">
        <v>275</v>
      </c>
      <c r="B276" s="218" t="s">
        <v>244</v>
      </c>
      <c r="C276" s="211" t="s">
        <v>301</v>
      </c>
      <c r="D276" s="223">
        <v>751220670310211</v>
      </c>
      <c r="E276" s="211">
        <v>24</v>
      </c>
      <c r="F276" s="211">
        <v>46</v>
      </c>
      <c r="G276" s="211">
        <v>70</v>
      </c>
      <c r="H276" s="224">
        <v>26340750</v>
      </c>
      <c r="I276" s="224">
        <v>23706675</v>
      </c>
      <c r="J276" s="225">
        <v>21072600</v>
      </c>
    </row>
    <row r="277" spans="1:13" ht="24" customHeight="1" x14ac:dyDescent="0.2">
      <c r="A277" s="222">
        <v>276</v>
      </c>
      <c r="B277" s="218" t="s">
        <v>244</v>
      </c>
      <c r="C277" s="211" t="s">
        <v>302</v>
      </c>
      <c r="D277" s="223">
        <v>751220670310121</v>
      </c>
      <c r="E277" s="211">
        <v>9</v>
      </c>
      <c r="F277" s="211">
        <v>46</v>
      </c>
      <c r="G277" s="211">
        <v>55</v>
      </c>
      <c r="H277" s="224">
        <v>20235075</v>
      </c>
      <c r="I277" s="224">
        <v>18211567.5</v>
      </c>
      <c r="J277" s="225">
        <v>16188060</v>
      </c>
    </row>
    <row r="278" spans="1:13" ht="24" customHeight="1" x14ac:dyDescent="0.2">
      <c r="A278" s="222">
        <v>277</v>
      </c>
      <c r="B278" s="218" t="s">
        <v>244</v>
      </c>
      <c r="C278" s="211" t="s">
        <v>303</v>
      </c>
      <c r="D278" s="223">
        <v>751220670340001</v>
      </c>
      <c r="E278" s="211">
        <v>60</v>
      </c>
      <c r="F278" s="211">
        <v>210</v>
      </c>
      <c r="G278" s="211">
        <v>270</v>
      </c>
      <c r="H278" s="224">
        <v>96159510.719999999</v>
      </c>
      <c r="I278" s="224">
        <v>86543559.647999987</v>
      </c>
      <c r="J278" s="225">
        <v>76927608.576000005</v>
      </c>
    </row>
    <row r="279" spans="1:13" ht="24" customHeight="1" x14ac:dyDescent="0.2">
      <c r="A279" s="222">
        <v>278</v>
      </c>
      <c r="B279" s="218" t="s">
        <v>244</v>
      </c>
      <c r="C279" s="211" t="s">
        <v>304</v>
      </c>
      <c r="D279" s="223" t="s">
        <v>305</v>
      </c>
      <c r="E279" s="211">
        <v>24</v>
      </c>
      <c r="F279" s="211">
        <v>66</v>
      </c>
      <c r="G279" s="211">
        <v>90</v>
      </c>
      <c r="H279" s="224">
        <v>34787025</v>
      </c>
      <c r="I279" s="224">
        <v>31308322.5</v>
      </c>
      <c r="J279" s="225">
        <v>27829620</v>
      </c>
    </row>
    <row r="280" spans="1:13" ht="24" customHeight="1" x14ac:dyDescent="0.2">
      <c r="A280" s="222">
        <v>279</v>
      </c>
      <c r="B280" s="218" t="s">
        <v>244</v>
      </c>
      <c r="C280" s="211" t="s">
        <v>306</v>
      </c>
      <c r="D280" s="223">
        <v>513220670450002</v>
      </c>
      <c r="E280" s="211">
        <v>28</v>
      </c>
      <c r="F280" s="211">
        <v>102</v>
      </c>
      <c r="G280" s="211">
        <v>130</v>
      </c>
      <c r="H280" s="224">
        <v>49604100</v>
      </c>
      <c r="I280" s="224">
        <v>44643690</v>
      </c>
      <c r="J280" s="225">
        <v>39683280</v>
      </c>
    </row>
    <row r="281" spans="1:13" ht="24" customHeight="1" x14ac:dyDescent="0.2">
      <c r="A281" s="222">
        <v>280</v>
      </c>
      <c r="B281" s="218" t="s">
        <v>244</v>
      </c>
      <c r="C281" s="211" t="s">
        <v>307</v>
      </c>
      <c r="D281" s="223" t="s">
        <v>308</v>
      </c>
      <c r="E281" s="211">
        <v>43</v>
      </c>
      <c r="F281" s="211">
        <v>27</v>
      </c>
      <c r="G281" s="211">
        <v>70</v>
      </c>
      <c r="H281" s="224">
        <v>26698875</v>
      </c>
      <c r="I281" s="224">
        <v>24028987.5</v>
      </c>
      <c r="J281" s="225">
        <v>21359100</v>
      </c>
    </row>
    <row r="282" spans="1:13" ht="24" customHeight="1" x14ac:dyDescent="0.2">
      <c r="A282" s="222">
        <v>281</v>
      </c>
      <c r="B282" s="218" t="s">
        <v>244</v>
      </c>
      <c r="C282" s="211" t="s">
        <v>309</v>
      </c>
      <c r="D282" s="223">
        <v>224040670010001</v>
      </c>
      <c r="E282" s="211">
        <v>50</v>
      </c>
      <c r="F282" s="211">
        <v>100</v>
      </c>
      <c r="G282" s="211">
        <v>150</v>
      </c>
      <c r="H282" s="224">
        <v>66435360</v>
      </c>
      <c r="I282" s="224">
        <v>62283150</v>
      </c>
      <c r="J282" s="225">
        <v>55362800</v>
      </c>
    </row>
    <row r="283" spans="1:13" ht="24" customHeight="1" x14ac:dyDescent="0.2">
      <c r="A283" s="222">
        <v>282</v>
      </c>
      <c r="B283" s="218" t="s">
        <v>244</v>
      </c>
      <c r="C283" s="211" t="s">
        <v>310</v>
      </c>
      <c r="D283" s="223">
        <v>325730670000011</v>
      </c>
      <c r="E283" s="211">
        <v>22</v>
      </c>
      <c r="F283" s="211">
        <v>39</v>
      </c>
      <c r="G283" s="211">
        <v>61</v>
      </c>
      <c r="H283" s="224">
        <v>24257250</v>
      </c>
      <c r="I283" s="224">
        <v>21831525</v>
      </c>
      <c r="J283" s="225">
        <v>19405800</v>
      </c>
    </row>
    <row r="284" spans="1:13" ht="24" customHeight="1" x14ac:dyDescent="0.2">
      <c r="A284" s="222">
        <v>283</v>
      </c>
      <c r="B284" s="218" t="s">
        <v>311</v>
      </c>
      <c r="C284" s="211" t="s">
        <v>312</v>
      </c>
      <c r="D284" s="223">
        <v>261941090000031</v>
      </c>
      <c r="E284" s="211">
        <v>10</v>
      </c>
      <c r="F284" s="211">
        <v>20</v>
      </c>
      <c r="G284" s="211">
        <v>30</v>
      </c>
      <c r="H284" s="224">
        <v>15676187.5</v>
      </c>
      <c r="I284" s="224">
        <v>14108568.75</v>
      </c>
      <c r="J284" s="225">
        <v>12540950</v>
      </c>
    </row>
    <row r="285" spans="1:13" ht="24" customHeight="1" x14ac:dyDescent="0.2">
      <c r="A285" s="222">
        <v>284</v>
      </c>
      <c r="B285" s="218" t="s">
        <v>311</v>
      </c>
      <c r="C285" s="211" t="s">
        <v>313</v>
      </c>
      <c r="D285" s="223">
        <v>333431090010001</v>
      </c>
      <c r="E285" s="211">
        <v>64</v>
      </c>
      <c r="F285" s="211">
        <v>152</v>
      </c>
      <c r="G285" s="211">
        <v>216</v>
      </c>
      <c r="H285" s="224">
        <v>78670080</v>
      </c>
      <c r="I285" s="224">
        <v>70803072</v>
      </c>
      <c r="J285" s="225">
        <v>62936064</v>
      </c>
    </row>
    <row r="286" spans="1:13" s="226" customFormat="1" ht="24" customHeight="1" x14ac:dyDescent="0.45">
      <c r="A286" s="222">
        <v>285</v>
      </c>
      <c r="B286" s="218" t="s">
        <v>2321</v>
      </c>
      <c r="C286" s="211" t="s">
        <v>2322</v>
      </c>
      <c r="D286" s="223"/>
      <c r="E286" s="211">
        <v>10</v>
      </c>
      <c r="F286" s="211">
        <v>20</v>
      </c>
      <c r="G286" s="211">
        <v>30</v>
      </c>
      <c r="H286" s="224">
        <v>15676187.5</v>
      </c>
      <c r="I286" s="224">
        <v>14108568.75</v>
      </c>
      <c r="J286" s="225">
        <v>12540950</v>
      </c>
      <c r="K286" s="221"/>
      <c r="L286" s="221"/>
      <c r="M286" s="221"/>
    </row>
    <row r="287" spans="1:13" s="226" customFormat="1" ht="24" customHeight="1" x14ac:dyDescent="0.45">
      <c r="A287" s="222">
        <v>286</v>
      </c>
      <c r="B287" s="218" t="s">
        <v>2321</v>
      </c>
      <c r="C287" s="211" t="s">
        <v>2323</v>
      </c>
      <c r="D287" s="223"/>
      <c r="E287" s="211">
        <v>10</v>
      </c>
      <c r="F287" s="211">
        <v>20</v>
      </c>
      <c r="G287" s="211">
        <v>30</v>
      </c>
      <c r="H287" s="224">
        <v>15676187.5</v>
      </c>
      <c r="I287" s="224">
        <v>14108568.75</v>
      </c>
      <c r="J287" s="225">
        <v>12540950</v>
      </c>
      <c r="K287" s="221"/>
      <c r="L287" s="221"/>
      <c r="M287" s="221"/>
    </row>
    <row r="288" spans="1:13" s="226" customFormat="1" ht="24" customHeight="1" x14ac:dyDescent="0.45">
      <c r="A288" s="222">
        <v>287</v>
      </c>
      <c r="B288" s="218" t="s">
        <v>2321</v>
      </c>
      <c r="C288" s="211" t="s">
        <v>2324</v>
      </c>
      <c r="D288" s="223"/>
      <c r="E288" s="211">
        <v>10</v>
      </c>
      <c r="F288" s="211">
        <v>20</v>
      </c>
      <c r="G288" s="211">
        <v>30</v>
      </c>
      <c r="H288" s="224">
        <v>15676187.5</v>
      </c>
      <c r="I288" s="224">
        <v>14108568.75</v>
      </c>
      <c r="J288" s="225">
        <v>12540950</v>
      </c>
      <c r="K288" s="221"/>
      <c r="L288" s="221"/>
      <c r="M288" s="221"/>
    </row>
    <row r="289" spans="1:13" s="226" customFormat="1" ht="24" customHeight="1" x14ac:dyDescent="0.45">
      <c r="A289" s="222">
        <v>288</v>
      </c>
      <c r="B289" s="218" t="s">
        <v>2321</v>
      </c>
      <c r="C289" s="211" t="s">
        <v>2325</v>
      </c>
      <c r="D289" s="223"/>
      <c r="E289" s="211">
        <v>48</v>
      </c>
      <c r="F289" s="211">
        <v>72</v>
      </c>
      <c r="G289" s="211">
        <v>120</v>
      </c>
      <c r="H289" s="224">
        <v>61200000</v>
      </c>
      <c r="I289" s="224">
        <v>57375000</v>
      </c>
      <c r="J289" s="225">
        <v>51000000</v>
      </c>
      <c r="K289" s="221"/>
      <c r="L289" s="221"/>
      <c r="M289" s="221"/>
    </row>
    <row r="290" spans="1:13" s="226" customFormat="1" ht="24" customHeight="1" x14ac:dyDescent="0.45">
      <c r="A290" s="222">
        <v>289</v>
      </c>
      <c r="B290" s="218" t="s">
        <v>2321</v>
      </c>
      <c r="C290" s="211" t="s">
        <v>2326</v>
      </c>
      <c r="D290" s="223"/>
      <c r="E290" s="211">
        <v>50</v>
      </c>
      <c r="F290" s="211">
        <v>70</v>
      </c>
      <c r="G290" s="211">
        <v>120</v>
      </c>
      <c r="H290" s="224">
        <v>61200000</v>
      </c>
      <c r="I290" s="224">
        <v>57375000</v>
      </c>
      <c r="J290" s="225">
        <v>51000000</v>
      </c>
      <c r="K290" s="221"/>
      <c r="L290" s="221"/>
      <c r="M290" s="221"/>
    </row>
    <row r="291" spans="1:13" ht="24" customHeight="1" x14ac:dyDescent="0.2">
      <c r="A291" s="222">
        <v>290</v>
      </c>
      <c r="B291" s="218" t="s">
        <v>314</v>
      </c>
      <c r="C291" s="211" t="s">
        <v>315</v>
      </c>
      <c r="D291" s="223"/>
      <c r="E291" s="211">
        <v>31</v>
      </c>
      <c r="F291" s="211">
        <v>69</v>
      </c>
      <c r="G291" s="211">
        <v>100</v>
      </c>
      <c r="H291" s="224">
        <v>38636677.625</v>
      </c>
      <c r="I291" s="224">
        <v>34773009.862499997</v>
      </c>
      <c r="J291" s="225">
        <v>30909342.100000005</v>
      </c>
    </row>
    <row r="292" spans="1:13" ht="24" customHeight="1" x14ac:dyDescent="0.2">
      <c r="A292" s="222">
        <v>291</v>
      </c>
      <c r="B292" s="218" t="s">
        <v>314</v>
      </c>
      <c r="C292" s="211" t="s">
        <v>317</v>
      </c>
      <c r="D292" s="223" t="s">
        <v>318</v>
      </c>
      <c r="E292" s="211">
        <v>52</v>
      </c>
      <c r="F292" s="211">
        <v>358</v>
      </c>
      <c r="G292" s="211">
        <v>410</v>
      </c>
      <c r="H292" s="224">
        <v>124532496</v>
      </c>
      <c r="I292" s="224">
        <v>112079246.40000001</v>
      </c>
      <c r="J292" s="225">
        <v>99625996.799999997</v>
      </c>
    </row>
    <row r="293" spans="1:13" ht="24" customHeight="1" x14ac:dyDescent="0.2">
      <c r="A293" s="222">
        <v>292</v>
      </c>
      <c r="B293" s="218" t="s">
        <v>314</v>
      </c>
      <c r="C293" s="211" t="s">
        <v>319</v>
      </c>
      <c r="D293" s="223" t="s">
        <v>320</v>
      </c>
      <c r="E293" s="211">
        <v>53</v>
      </c>
      <c r="F293" s="211">
        <v>437</v>
      </c>
      <c r="G293" s="211">
        <v>490</v>
      </c>
      <c r="H293" s="224">
        <v>176941065.59999999</v>
      </c>
      <c r="I293" s="224">
        <v>159246959.04000002</v>
      </c>
      <c r="J293" s="225">
        <v>141552852.48000002</v>
      </c>
    </row>
    <row r="294" spans="1:13" ht="24" customHeight="1" x14ac:dyDescent="0.2">
      <c r="A294" s="222">
        <v>293</v>
      </c>
      <c r="B294" s="218" t="s">
        <v>314</v>
      </c>
      <c r="C294" s="211" t="s">
        <v>321</v>
      </c>
      <c r="D294" s="223">
        <v>753220510020002</v>
      </c>
      <c r="E294" s="211">
        <v>150</v>
      </c>
      <c r="F294" s="211">
        <v>290</v>
      </c>
      <c r="G294" s="211">
        <v>440</v>
      </c>
      <c r="H294" s="224">
        <v>130815871.99999999</v>
      </c>
      <c r="I294" s="224">
        <v>117734284.8</v>
      </c>
      <c r="J294" s="225">
        <v>104652697.59999999</v>
      </c>
    </row>
    <row r="295" spans="1:13" ht="24" customHeight="1" x14ac:dyDescent="0.2">
      <c r="A295" s="222">
        <v>294</v>
      </c>
      <c r="B295" s="218" t="s">
        <v>314</v>
      </c>
      <c r="C295" s="211" t="s">
        <v>322</v>
      </c>
      <c r="D295" s="223">
        <v>753220510070001</v>
      </c>
      <c r="E295" s="211">
        <v>50</v>
      </c>
      <c r="F295" s="211">
        <v>150</v>
      </c>
      <c r="G295" s="211">
        <v>200</v>
      </c>
      <c r="H295" s="224">
        <v>67903945.200000003</v>
      </c>
      <c r="I295" s="224">
        <v>61113550.68</v>
      </c>
      <c r="J295" s="225">
        <v>56586621.000000007</v>
      </c>
    </row>
    <row r="296" spans="1:13" ht="24" customHeight="1" x14ac:dyDescent="0.2">
      <c r="A296" s="222">
        <v>295</v>
      </c>
      <c r="B296" s="218" t="s">
        <v>314</v>
      </c>
      <c r="C296" s="211" t="s">
        <v>323</v>
      </c>
      <c r="D296" s="223">
        <v>753220510040001</v>
      </c>
      <c r="E296" s="211">
        <v>100</v>
      </c>
      <c r="F296" s="211">
        <v>300</v>
      </c>
      <c r="G296" s="211">
        <v>400</v>
      </c>
      <c r="H296" s="224">
        <v>130450949.19999999</v>
      </c>
      <c r="I296" s="224">
        <v>117405854.27999999</v>
      </c>
      <c r="J296" s="225">
        <v>104360759.36</v>
      </c>
    </row>
    <row r="297" spans="1:13" ht="24" customHeight="1" x14ac:dyDescent="0.2">
      <c r="A297" s="222">
        <v>296</v>
      </c>
      <c r="B297" s="218" t="s">
        <v>314</v>
      </c>
      <c r="C297" s="211" t="s">
        <v>324</v>
      </c>
      <c r="D297" s="223">
        <v>753220510050002</v>
      </c>
      <c r="E297" s="211">
        <v>62</v>
      </c>
      <c r="F297" s="211">
        <v>178</v>
      </c>
      <c r="G297" s="211">
        <v>240</v>
      </c>
      <c r="H297" s="224">
        <v>66546440.399999999</v>
      </c>
      <c r="I297" s="224">
        <v>62387287.875000007</v>
      </c>
      <c r="J297" s="225">
        <v>55455367</v>
      </c>
    </row>
    <row r="298" spans="1:13" ht="24" customHeight="1" x14ac:dyDescent="0.2">
      <c r="A298" s="222">
        <v>297</v>
      </c>
      <c r="B298" s="218" t="s">
        <v>314</v>
      </c>
      <c r="C298" s="211" t="s">
        <v>325</v>
      </c>
      <c r="D298" s="223" t="s">
        <v>326</v>
      </c>
      <c r="E298" s="211">
        <v>94</v>
      </c>
      <c r="F298" s="211">
        <v>294</v>
      </c>
      <c r="G298" s="211">
        <v>388</v>
      </c>
      <c r="H298" s="224">
        <v>120766694.40000001</v>
      </c>
      <c r="I298" s="224">
        <v>108690024.95999999</v>
      </c>
      <c r="J298" s="225">
        <v>96613355.520000011</v>
      </c>
    </row>
    <row r="299" spans="1:13" ht="24" customHeight="1" x14ac:dyDescent="0.2">
      <c r="A299" s="222">
        <v>298</v>
      </c>
      <c r="B299" s="218" t="s">
        <v>314</v>
      </c>
      <c r="C299" s="211" t="s">
        <v>327</v>
      </c>
      <c r="D299" s="223">
        <v>753220510030002</v>
      </c>
      <c r="E299" s="211">
        <v>88</v>
      </c>
      <c r="F299" s="211">
        <v>252</v>
      </c>
      <c r="G299" s="211">
        <v>340</v>
      </c>
      <c r="H299" s="224">
        <v>112238230</v>
      </c>
      <c r="I299" s="224">
        <v>101014407</v>
      </c>
      <c r="J299" s="225">
        <v>89790584</v>
      </c>
    </row>
    <row r="300" spans="1:13" ht="24" customHeight="1" x14ac:dyDescent="0.2">
      <c r="A300" s="222">
        <v>299</v>
      </c>
      <c r="B300" s="218" t="s">
        <v>314</v>
      </c>
      <c r="C300" s="211" t="s">
        <v>328</v>
      </c>
      <c r="D300" s="223">
        <v>753220510040041</v>
      </c>
      <c r="E300" s="211">
        <v>10</v>
      </c>
      <c r="F300" s="211">
        <v>50</v>
      </c>
      <c r="G300" s="211">
        <v>60</v>
      </c>
      <c r="H300" s="224">
        <v>19665030</v>
      </c>
      <c r="I300" s="224">
        <v>17698527</v>
      </c>
      <c r="J300" s="225">
        <v>15732024.000000002</v>
      </c>
    </row>
    <row r="301" spans="1:13" ht="24" customHeight="1" x14ac:dyDescent="0.2">
      <c r="A301" s="222">
        <v>300</v>
      </c>
      <c r="B301" s="218" t="s">
        <v>314</v>
      </c>
      <c r="C301" s="211" t="s">
        <v>329</v>
      </c>
      <c r="D301" s="223">
        <v>753220510040021</v>
      </c>
      <c r="E301" s="211">
        <v>20</v>
      </c>
      <c r="F301" s="211">
        <v>65</v>
      </c>
      <c r="G301" s="211">
        <v>85</v>
      </c>
      <c r="H301" s="224">
        <v>25041206.666666672</v>
      </c>
      <c r="I301" s="224">
        <v>22537086.000000007</v>
      </c>
      <c r="J301" s="225">
        <v>20032965.333333336</v>
      </c>
    </row>
    <row r="302" spans="1:13" ht="24" customHeight="1" x14ac:dyDescent="0.2">
      <c r="A302" s="222">
        <v>301</v>
      </c>
      <c r="B302" s="218" t="s">
        <v>314</v>
      </c>
      <c r="C302" s="211" t="s">
        <v>330</v>
      </c>
      <c r="D302" s="223">
        <v>753220510040031</v>
      </c>
      <c r="E302" s="211">
        <v>10</v>
      </c>
      <c r="F302" s="211">
        <v>20</v>
      </c>
      <c r="G302" s="211">
        <v>30</v>
      </c>
      <c r="H302" s="224">
        <v>9770640</v>
      </c>
      <c r="I302" s="224">
        <v>8793576</v>
      </c>
      <c r="J302" s="225">
        <v>7816512.0000000009</v>
      </c>
    </row>
    <row r="303" spans="1:13" ht="24" customHeight="1" x14ac:dyDescent="0.2">
      <c r="A303" s="222">
        <v>302</v>
      </c>
      <c r="B303" s="218" t="s">
        <v>314</v>
      </c>
      <c r="C303" s="211" t="s">
        <v>331</v>
      </c>
      <c r="D303" s="223" t="s">
        <v>332</v>
      </c>
      <c r="E303" s="211">
        <v>54</v>
      </c>
      <c r="F303" s="211">
        <v>253</v>
      </c>
      <c r="G303" s="211">
        <v>307</v>
      </c>
      <c r="H303" s="224">
        <v>85183903.200000003</v>
      </c>
      <c r="I303" s="224">
        <v>76665512.879999995</v>
      </c>
      <c r="J303" s="225">
        <v>68147122.560000002</v>
      </c>
    </row>
    <row r="304" spans="1:13" ht="24" customHeight="1" x14ac:dyDescent="0.2">
      <c r="A304" s="222">
        <v>303</v>
      </c>
      <c r="B304" s="218" t="s">
        <v>314</v>
      </c>
      <c r="C304" s="211" t="s">
        <v>333</v>
      </c>
      <c r="D304" s="223" t="s">
        <v>334</v>
      </c>
      <c r="E304" s="211">
        <v>44</v>
      </c>
      <c r="F304" s="211">
        <v>202</v>
      </c>
      <c r="G304" s="211">
        <v>246</v>
      </c>
      <c r="H304" s="224">
        <v>75854908.799999997</v>
      </c>
      <c r="I304" s="224">
        <v>68269417.920000002</v>
      </c>
      <c r="J304" s="225">
        <v>60683927.040000007</v>
      </c>
    </row>
    <row r="305" spans="1:10" ht="24" customHeight="1" x14ac:dyDescent="0.2">
      <c r="A305" s="222">
        <v>304</v>
      </c>
      <c r="B305" s="218" t="s">
        <v>314</v>
      </c>
      <c r="C305" s="211" t="s">
        <v>335</v>
      </c>
      <c r="D305" s="223">
        <v>753420510010001</v>
      </c>
      <c r="E305" s="211">
        <v>100</v>
      </c>
      <c r="F305" s="211">
        <v>300</v>
      </c>
      <c r="G305" s="211">
        <v>400</v>
      </c>
      <c r="H305" s="224">
        <v>108943661.20000002</v>
      </c>
      <c r="I305" s="224">
        <v>98049295.080000013</v>
      </c>
      <c r="J305" s="225">
        <v>87154928.960000023</v>
      </c>
    </row>
    <row r="306" spans="1:10" ht="24" customHeight="1" x14ac:dyDescent="0.2">
      <c r="A306" s="222">
        <v>305</v>
      </c>
      <c r="B306" s="218" t="s">
        <v>314</v>
      </c>
      <c r="C306" s="211" t="s">
        <v>336</v>
      </c>
      <c r="D306" s="223" t="s">
        <v>337</v>
      </c>
      <c r="E306" s="211">
        <v>60</v>
      </c>
      <c r="F306" s="211">
        <v>140</v>
      </c>
      <c r="G306" s="211">
        <v>200</v>
      </c>
      <c r="H306" s="224">
        <v>62276860.799999997</v>
      </c>
      <c r="I306" s="224">
        <v>58384557</v>
      </c>
      <c r="J306" s="225">
        <v>51897384</v>
      </c>
    </row>
    <row r="307" spans="1:10" ht="24" customHeight="1" x14ac:dyDescent="0.2">
      <c r="A307" s="222">
        <v>306</v>
      </c>
      <c r="B307" s="218" t="s">
        <v>314</v>
      </c>
      <c r="C307" s="211" t="s">
        <v>338</v>
      </c>
      <c r="D307" s="223" t="s">
        <v>339</v>
      </c>
      <c r="E307" s="211">
        <v>34</v>
      </c>
      <c r="F307" s="211">
        <v>94</v>
      </c>
      <c r="G307" s="211">
        <v>128</v>
      </c>
      <c r="H307" s="224">
        <v>42238680</v>
      </c>
      <c r="I307" s="224">
        <v>38014812</v>
      </c>
      <c r="J307" s="225">
        <v>33790944</v>
      </c>
    </row>
    <row r="308" spans="1:10" ht="24" customHeight="1" x14ac:dyDescent="0.2">
      <c r="A308" s="222">
        <v>307</v>
      </c>
      <c r="B308" s="218" t="s">
        <v>314</v>
      </c>
      <c r="C308" s="211" t="s">
        <v>340</v>
      </c>
      <c r="D308" s="223" t="s">
        <v>341</v>
      </c>
      <c r="E308" s="211">
        <v>70</v>
      </c>
      <c r="F308" s="211">
        <v>180</v>
      </c>
      <c r="G308" s="211">
        <v>250</v>
      </c>
      <c r="H308" s="224">
        <v>77766480</v>
      </c>
      <c r="I308" s="224">
        <v>69989832</v>
      </c>
      <c r="J308" s="225">
        <v>62213184</v>
      </c>
    </row>
    <row r="309" spans="1:10" ht="24" customHeight="1" x14ac:dyDescent="0.2">
      <c r="A309" s="222">
        <v>308</v>
      </c>
      <c r="B309" s="218" t="s">
        <v>314</v>
      </c>
      <c r="C309" s="211" t="s">
        <v>342</v>
      </c>
      <c r="D309" s="223" t="s">
        <v>343</v>
      </c>
      <c r="E309" s="211">
        <v>35</v>
      </c>
      <c r="F309" s="211">
        <v>121</v>
      </c>
      <c r="G309" s="211">
        <v>156</v>
      </c>
      <c r="H309" s="224">
        <v>48870195</v>
      </c>
      <c r="I309" s="224">
        <v>43983175.5</v>
      </c>
      <c r="J309" s="225">
        <v>39096156</v>
      </c>
    </row>
    <row r="310" spans="1:10" ht="24" customHeight="1" x14ac:dyDescent="0.2">
      <c r="A310" s="222">
        <v>309</v>
      </c>
      <c r="B310" s="218" t="s">
        <v>314</v>
      </c>
      <c r="C310" s="211" t="s">
        <v>344</v>
      </c>
      <c r="D310" s="223">
        <v>753120510010041</v>
      </c>
      <c r="E310" s="211">
        <v>40</v>
      </c>
      <c r="F310" s="211">
        <v>100</v>
      </c>
      <c r="G310" s="211">
        <v>140</v>
      </c>
      <c r="H310" s="224">
        <v>53857440</v>
      </c>
      <c r="I310" s="224">
        <v>48471696.000000007</v>
      </c>
      <c r="J310" s="225">
        <v>43085952</v>
      </c>
    </row>
    <row r="311" spans="1:10" ht="24" customHeight="1" x14ac:dyDescent="0.2">
      <c r="A311" s="222">
        <v>310</v>
      </c>
      <c r="B311" s="218" t="s">
        <v>314</v>
      </c>
      <c r="C311" s="211" t="s">
        <v>345</v>
      </c>
      <c r="D311" s="223">
        <v>753120510260001</v>
      </c>
      <c r="E311" s="211">
        <v>84</v>
      </c>
      <c r="F311" s="211">
        <v>161</v>
      </c>
      <c r="G311" s="211">
        <v>245</v>
      </c>
      <c r="H311" s="224">
        <v>66268435.200000003</v>
      </c>
      <c r="I311" s="224">
        <v>62126658</v>
      </c>
      <c r="J311" s="225">
        <v>55223696.000000007</v>
      </c>
    </row>
    <row r="312" spans="1:10" ht="24" customHeight="1" x14ac:dyDescent="0.2">
      <c r="A312" s="222">
        <v>311</v>
      </c>
      <c r="B312" s="218" t="s">
        <v>314</v>
      </c>
      <c r="C312" s="211" t="s">
        <v>346</v>
      </c>
      <c r="D312" s="223">
        <v>815320510150041</v>
      </c>
      <c r="E312" s="211">
        <v>60</v>
      </c>
      <c r="F312" s="211">
        <v>300</v>
      </c>
      <c r="G312" s="211">
        <v>360</v>
      </c>
      <c r="H312" s="224">
        <v>113118825.59999999</v>
      </c>
      <c r="I312" s="224">
        <v>101806943.04000001</v>
      </c>
      <c r="J312" s="225">
        <v>90495060.480000004</v>
      </c>
    </row>
    <row r="313" spans="1:10" ht="24" customHeight="1" x14ac:dyDescent="0.2">
      <c r="A313" s="222">
        <v>312</v>
      </c>
      <c r="B313" s="218" t="s">
        <v>314</v>
      </c>
      <c r="C313" s="211" t="s">
        <v>347</v>
      </c>
      <c r="D313" s="223">
        <v>815320510030001</v>
      </c>
      <c r="E313" s="211">
        <v>30</v>
      </c>
      <c r="F313" s="211">
        <v>90</v>
      </c>
      <c r="G313" s="211">
        <v>120</v>
      </c>
      <c r="H313" s="224">
        <v>34019920</v>
      </c>
      <c r="I313" s="224">
        <v>30617928.000000004</v>
      </c>
      <c r="J313" s="225">
        <v>27215936</v>
      </c>
    </row>
    <row r="314" spans="1:10" ht="24" customHeight="1" x14ac:dyDescent="0.2">
      <c r="A314" s="222">
        <v>313</v>
      </c>
      <c r="B314" s="218" t="s">
        <v>314</v>
      </c>
      <c r="C314" s="211" t="s">
        <v>348</v>
      </c>
      <c r="D314" s="223">
        <v>753120510030002</v>
      </c>
      <c r="E314" s="211">
        <v>66</v>
      </c>
      <c r="F314" s="211">
        <v>194</v>
      </c>
      <c r="G314" s="211">
        <v>260</v>
      </c>
      <c r="H314" s="224">
        <v>70959820.799999997</v>
      </c>
      <c r="I314" s="224">
        <v>63863838.719999999</v>
      </c>
      <c r="J314" s="225">
        <v>59133184</v>
      </c>
    </row>
    <row r="315" spans="1:10" ht="24" customHeight="1" x14ac:dyDescent="0.2">
      <c r="A315" s="222">
        <v>314</v>
      </c>
      <c r="B315" s="218" t="s">
        <v>314</v>
      </c>
      <c r="C315" s="211" t="s">
        <v>349</v>
      </c>
      <c r="D315" s="223">
        <v>753120510040002</v>
      </c>
      <c r="E315" s="211">
        <v>53</v>
      </c>
      <c r="F315" s="211">
        <v>147</v>
      </c>
      <c r="G315" s="211">
        <v>200</v>
      </c>
      <c r="H315" s="224">
        <v>56539780</v>
      </c>
      <c r="I315" s="224">
        <v>50885802</v>
      </c>
      <c r="J315" s="225">
        <v>45231824</v>
      </c>
    </row>
    <row r="316" spans="1:10" ht="24" customHeight="1" x14ac:dyDescent="0.2">
      <c r="A316" s="222">
        <v>315</v>
      </c>
      <c r="B316" s="218" t="s">
        <v>314</v>
      </c>
      <c r="C316" s="211" t="s">
        <v>350</v>
      </c>
      <c r="D316" s="223">
        <v>753120510280001</v>
      </c>
      <c r="E316" s="211">
        <v>118</v>
      </c>
      <c r="F316" s="211">
        <v>212</v>
      </c>
      <c r="G316" s="211">
        <v>330</v>
      </c>
      <c r="H316" s="224">
        <v>87290227.200000003</v>
      </c>
      <c r="I316" s="224">
        <v>78561204.480000004</v>
      </c>
      <c r="J316" s="225">
        <v>69832181.760000005</v>
      </c>
    </row>
    <row r="317" spans="1:10" ht="24" customHeight="1" x14ac:dyDescent="0.2">
      <c r="A317" s="222">
        <v>316</v>
      </c>
      <c r="B317" s="218" t="s">
        <v>314</v>
      </c>
      <c r="C317" s="211" t="s">
        <v>351</v>
      </c>
      <c r="D317" s="223" t="s">
        <v>352</v>
      </c>
      <c r="E317" s="211">
        <v>46</v>
      </c>
      <c r="F317" s="211">
        <v>170</v>
      </c>
      <c r="G317" s="211">
        <v>216</v>
      </c>
      <c r="H317" s="224">
        <v>83369351.519999996</v>
      </c>
      <c r="I317" s="224">
        <v>75032416.368000001</v>
      </c>
      <c r="J317" s="225">
        <v>66695481.215999998</v>
      </c>
    </row>
    <row r="318" spans="1:10" ht="24" customHeight="1" x14ac:dyDescent="0.2">
      <c r="A318" s="222">
        <v>317</v>
      </c>
      <c r="B318" s="218" t="s">
        <v>314</v>
      </c>
      <c r="C318" s="211" t="s">
        <v>353</v>
      </c>
      <c r="D318" s="223" t="s">
        <v>354</v>
      </c>
      <c r="E318" s="211">
        <v>25</v>
      </c>
      <c r="F318" s="211">
        <v>105</v>
      </c>
      <c r="G318" s="211">
        <v>130</v>
      </c>
      <c r="H318" s="224">
        <v>39109216.666666672</v>
      </c>
      <c r="I318" s="224">
        <v>35198295.000000007</v>
      </c>
      <c r="J318" s="225">
        <v>31287373.33333334</v>
      </c>
    </row>
    <row r="319" spans="1:10" ht="24" customHeight="1" x14ac:dyDescent="0.2">
      <c r="A319" s="222">
        <v>318</v>
      </c>
      <c r="B319" s="218" t="s">
        <v>314</v>
      </c>
      <c r="C319" s="211" t="s">
        <v>355</v>
      </c>
      <c r="D319" s="223">
        <v>753120510270031</v>
      </c>
      <c r="E319" s="211">
        <v>15</v>
      </c>
      <c r="F319" s="211">
        <v>44</v>
      </c>
      <c r="G319" s="211">
        <v>59</v>
      </c>
      <c r="H319" s="224">
        <v>19348560</v>
      </c>
      <c r="I319" s="224">
        <v>17413704</v>
      </c>
      <c r="J319" s="225">
        <v>15478848</v>
      </c>
    </row>
    <row r="320" spans="1:10" ht="24" customHeight="1" x14ac:dyDescent="0.2">
      <c r="A320" s="222">
        <v>319</v>
      </c>
      <c r="B320" s="218" t="s">
        <v>314</v>
      </c>
      <c r="C320" s="211" t="s">
        <v>356</v>
      </c>
      <c r="D320" s="223">
        <v>753120510270021</v>
      </c>
      <c r="E320" s="211">
        <v>34</v>
      </c>
      <c r="F320" s="211">
        <v>103</v>
      </c>
      <c r="G320" s="211">
        <v>137</v>
      </c>
      <c r="H320" s="224">
        <v>44567490</v>
      </c>
      <c r="I320" s="224">
        <v>40110741</v>
      </c>
      <c r="J320" s="225">
        <v>35653992</v>
      </c>
    </row>
    <row r="321" spans="1:10" ht="24" customHeight="1" x14ac:dyDescent="0.2">
      <c r="A321" s="222">
        <v>320</v>
      </c>
      <c r="B321" s="218" t="s">
        <v>314</v>
      </c>
      <c r="C321" s="211" t="s">
        <v>357</v>
      </c>
      <c r="D321" s="223">
        <v>753120510010061</v>
      </c>
      <c r="E321" s="211">
        <v>60</v>
      </c>
      <c r="F321" s="211">
        <v>112</v>
      </c>
      <c r="G321" s="211">
        <v>172</v>
      </c>
      <c r="H321" s="224">
        <v>64043366.399999999</v>
      </c>
      <c r="I321" s="224">
        <v>60040656.000000007</v>
      </c>
      <c r="J321" s="225">
        <v>53369472</v>
      </c>
    </row>
    <row r="322" spans="1:10" ht="24" customHeight="1" x14ac:dyDescent="0.2">
      <c r="A322" s="222">
        <v>321</v>
      </c>
      <c r="B322" s="218" t="s">
        <v>314</v>
      </c>
      <c r="C322" s="211" t="s">
        <v>358</v>
      </c>
      <c r="D322" s="223" t="s">
        <v>359</v>
      </c>
      <c r="E322" s="211">
        <v>28</v>
      </c>
      <c r="F322" s="211">
        <v>104</v>
      </c>
      <c r="G322" s="211">
        <v>132</v>
      </c>
      <c r="H322" s="224">
        <v>43262010</v>
      </c>
      <c r="I322" s="224">
        <v>38935809</v>
      </c>
      <c r="J322" s="225">
        <v>34609608</v>
      </c>
    </row>
    <row r="323" spans="1:10" ht="24" customHeight="1" x14ac:dyDescent="0.2">
      <c r="A323" s="222">
        <v>322</v>
      </c>
      <c r="B323" s="218" t="s">
        <v>314</v>
      </c>
      <c r="C323" s="211" t="s">
        <v>360</v>
      </c>
      <c r="D323" s="223">
        <v>753120510020001</v>
      </c>
      <c r="E323" s="211">
        <v>76</v>
      </c>
      <c r="F323" s="211">
        <v>112</v>
      </c>
      <c r="G323" s="211">
        <v>188</v>
      </c>
      <c r="H323" s="224">
        <v>57383003.333333343</v>
      </c>
      <c r="I323" s="224">
        <v>51644703.000000007</v>
      </c>
      <c r="J323" s="225">
        <v>45906402.666666672</v>
      </c>
    </row>
    <row r="324" spans="1:10" ht="24" customHeight="1" x14ac:dyDescent="0.2">
      <c r="A324" s="222">
        <v>323</v>
      </c>
      <c r="B324" s="218" t="s">
        <v>314</v>
      </c>
      <c r="C324" s="211" t="s">
        <v>361</v>
      </c>
      <c r="D324" s="223">
        <v>753120510310002</v>
      </c>
      <c r="E324" s="211">
        <v>46</v>
      </c>
      <c r="F324" s="211">
        <v>129</v>
      </c>
      <c r="G324" s="211">
        <v>175</v>
      </c>
      <c r="H324" s="224">
        <v>48876520</v>
      </c>
      <c r="I324" s="224">
        <v>43988868</v>
      </c>
      <c r="J324" s="225">
        <v>39101216</v>
      </c>
    </row>
    <row r="325" spans="1:10" ht="24" customHeight="1" x14ac:dyDescent="0.2">
      <c r="A325" s="222">
        <v>324</v>
      </c>
      <c r="B325" s="218" t="s">
        <v>314</v>
      </c>
      <c r="C325" s="211" t="s">
        <v>362</v>
      </c>
      <c r="D325" s="223">
        <v>753120510330001</v>
      </c>
      <c r="E325" s="211">
        <v>97</v>
      </c>
      <c r="F325" s="211">
        <v>178</v>
      </c>
      <c r="G325" s="211">
        <v>275</v>
      </c>
      <c r="H325" s="224">
        <v>74129105.600000009</v>
      </c>
      <c r="I325" s="224">
        <v>66716195.040000007</v>
      </c>
      <c r="J325" s="225">
        <v>61774254.666666679</v>
      </c>
    </row>
    <row r="326" spans="1:10" ht="24" customHeight="1" x14ac:dyDescent="0.2">
      <c r="A326" s="222">
        <v>325</v>
      </c>
      <c r="B326" s="218" t="s">
        <v>314</v>
      </c>
      <c r="C326" s="211" t="s">
        <v>363</v>
      </c>
      <c r="D326" s="223">
        <v>753120510300002</v>
      </c>
      <c r="E326" s="211">
        <v>75</v>
      </c>
      <c r="F326" s="211">
        <v>225</v>
      </c>
      <c r="G326" s="211">
        <v>300</v>
      </c>
      <c r="H326" s="224">
        <v>108739238.40000001</v>
      </c>
      <c r="I326" s="224">
        <v>97865314.560000002</v>
      </c>
      <c r="J326" s="225">
        <v>86991390.720000014</v>
      </c>
    </row>
    <row r="327" spans="1:10" ht="24" customHeight="1" x14ac:dyDescent="0.2">
      <c r="A327" s="222">
        <v>326</v>
      </c>
      <c r="B327" s="218" t="s">
        <v>314</v>
      </c>
      <c r="C327" s="211" t="s">
        <v>364</v>
      </c>
      <c r="D327" s="223">
        <v>753120510270001</v>
      </c>
      <c r="E327" s="211">
        <v>82</v>
      </c>
      <c r="F327" s="211">
        <v>243</v>
      </c>
      <c r="G327" s="211">
        <v>325</v>
      </c>
      <c r="H327" s="224">
        <v>100309968</v>
      </c>
      <c r="I327" s="224">
        <v>90278971.200000003</v>
      </c>
      <c r="J327" s="225">
        <v>80247974.400000006</v>
      </c>
    </row>
    <row r="328" spans="1:10" ht="24" customHeight="1" x14ac:dyDescent="0.2">
      <c r="A328" s="222">
        <v>327</v>
      </c>
      <c r="B328" s="218" t="s">
        <v>314</v>
      </c>
      <c r="C328" s="211" t="s">
        <v>365</v>
      </c>
      <c r="D328" s="223">
        <v>753420510020001</v>
      </c>
      <c r="E328" s="211">
        <v>44</v>
      </c>
      <c r="F328" s="211">
        <v>66</v>
      </c>
      <c r="G328" s="211">
        <v>110</v>
      </c>
      <c r="H328" s="224">
        <v>30960380</v>
      </c>
      <c r="I328" s="224">
        <v>27864342</v>
      </c>
      <c r="J328" s="225">
        <v>24768304</v>
      </c>
    </row>
    <row r="329" spans="1:10" ht="24" customHeight="1" x14ac:dyDescent="0.2">
      <c r="A329" s="222">
        <v>328</v>
      </c>
      <c r="B329" s="218" t="s">
        <v>314</v>
      </c>
      <c r="C329" s="211" t="s">
        <v>366</v>
      </c>
      <c r="D329" s="223" t="s">
        <v>367</v>
      </c>
      <c r="E329" s="211">
        <v>44</v>
      </c>
      <c r="F329" s="211">
        <v>66</v>
      </c>
      <c r="G329" s="211">
        <v>110</v>
      </c>
      <c r="H329" s="224">
        <v>35738670</v>
      </c>
      <c r="I329" s="224">
        <v>32164803.000000004</v>
      </c>
      <c r="J329" s="225">
        <v>28590936</v>
      </c>
    </row>
    <row r="330" spans="1:10" ht="24" customHeight="1" x14ac:dyDescent="0.2">
      <c r="A330" s="222">
        <v>329</v>
      </c>
      <c r="B330" s="218" t="s">
        <v>314</v>
      </c>
      <c r="C330" s="211" t="s">
        <v>368</v>
      </c>
      <c r="D330" s="223">
        <v>753120510240001</v>
      </c>
      <c r="E330" s="211">
        <v>104</v>
      </c>
      <c r="F330" s="211">
        <v>276</v>
      </c>
      <c r="G330" s="211">
        <v>380</v>
      </c>
      <c r="H330" s="224">
        <v>102517113.59999999</v>
      </c>
      <c r="I330" s="224">
        <v>92265402.24000001</v>
      </c>
      <c r="J330" s="225">
        <v>82013690.88000001</v>
      </c>
    </row>
    <row r="331" spans="1:10" ht="24" customHeight="1" x14ac:dyDescent="0.2">
      <c r="A331" s="222">
        <v>330</v>
      </c>
      <c r="B331" s="218" t="s">
        <v>314</v>
      </c>
      <c r="C331" s="211" t="s">
        <v>369</v>
      </c>
      <c r="D331" s="223">
        <v>815320510100001</v>
      </c>
      <c r="E331" s="211">
        <v>68</v>
      </c>
      <c r="F331" s="211">
        <v>207</v>
      </c>
      <c r="G331" s="211">
        <v>275</v>
      </c>
      <c r="H331" s="224">
        <v>77879815.200000003</v>
      </c>
      <c r="I331" s="224">
        <v>70091833.680000007</v>
      </c>
      <c r="J331" s="225">
        <v>62303852.160000004</v>
      </c>
    </row>
    <row r="332" spans="1:10" ht="24" customHeight="1" x14ac:dyDescent="0.2">
      <c r="A332" s="222">
        <v>331</v>
      </c>
      <c r="B332" s="218" t="s">
        <v>314</v>
      </c>
      <c r="C332" s="211" t="s">
        <v>370</v>
      </c>
      <c r="D332" s="223" t="s">
        <v>371</v>
      </c>
      <c r="E332" s="211">
        <v>63</v>
      </c>
      <c r="F332" s="211">
        <v>134</v>
      </c>
      <c r="G332" s="211">
        <v>197</v>
      </c>
      <c r="H332" s="224">
        <v>60762873.600000001</v>
      </c>
      <c r="I332" s="224">
        <v>56965194</v>
      </c>
      <c r="J332" s="225">
        <v>50635728.000000007</v>
      </c>
    </row>
    <row r="333" spans="1:10" ht="24" customHeight="1" x14ac:dyDescent="0.2">
      <c r="A333" s="222">
        <v>332</v>
      </c>
      <c r="B333" s="218" t="s">
        <v>314</v>
      </c>
      <c r="C333" s="211" t="s">
        <v>372</v>
      </c>
      <c r="D333" s="223">
        <v>815320510080001</v>
      </c>
      <c r="E333" s="211">
        <v>180</v>
      </c>
      <c r="F333" s="211">
        <v>810</v>
      </c>
      <c r="G333" s="211">
        <v>990</v>
      </c>
      <c r="H333" s="224">
        <v>269473248</v>
      </c>
      <c r="I333" s="224">
        <v>242525923.19999999</v>
      </c>
      <c r="J333" s="225">
        <v>215578598.40000001</v>
      </c>
    </row>
    <row r="334" spans="1:10" ht="24" customHeight="1" x14ac:dyDescent="0.2">
      <c r="A334" s="222">
        <v>333</v>
      </c>
      <c r="B334" s="218" t="s">
        <v>314</v>
      </c>
      <c r="C334" s="211" t="s">
        <v>373</v>
      </c>
      <c r="D334" s="223">
        <v>815320510090001</v>
      </c>
      <c r="E334" s="211">
        <v>180</v>
      </c>
      <c r="F334" s="211">
        <v>810</v>
      </c>
      <c r="G334" s="211">
        <v>990</v>
      </c>
      <c r="H334" s="224">
        <v>269490988.80000001</v>
      </c>
      <c r="I334" s="224">
        <v>242541889.91999999</v>
      </c>
      <c r="J334" s="225">
        <v>215592791.04000002</v>
      </c>
    </row>
    <row r="335" spans="1:10" ht="24" customHeight="1" x14ac:dyDescent="0.2">
      <c r="A335" s="222">
        <v>334</v>
      </c>
      <c r="B335" s="218" t="s">
        <v>314</v>
      </c>
      <c r="C335" s="211" t="s">
        <v>374</v>
      </c>
      <c r="D335" s="223" t="s">
        <v>375</v>
      </c>
      <c r="E335" s="211">
        <v>64</v>
      </c>
      <c r="F335" s="211">
        <v>154</v>
      </c>
      <c r="G335" s="211">
        <v>218</v>
      </c>
      <c r="H335" s="224">
        <v>67504377.599999994</v>
      </c>
      <c r="I335" s="224">
        <v>60753939.840000004</v>
      </c>
      <c r="J335" s="225">
        <v>56253648.000000007</v>
      </c>
    </row>
    <row r="336" spans="1:10" ht="24" customHeight="1" x14ac:dyDescent="0.2">
      <c r="A336" s="222">
        <v>335</v>
      </c>
      <c r="B336" s="218" t="s">
        <v>314</v>
      </c>
      <c r="C336" s="211" t="s">
        <v>376</v>
      </c>
      <c r="D336" s="223">
        <v>741220510010001</v>
      </c>
      <c r="E336" s="211">
        <v>13</v>
      </c>
      <c r="F336" s="211">
        <v>87</v>
      </c>
      <c r="G336" s="211">
        <v>100</v>
      </c>
      <c r="H336" s="224">
        <v>32521500</v>
      </c>
      <c r="I336" s="224">
        <v>29269350</v>
      </c>
      <c r="J336" s="225">
        <v>26017200</v>
      </c>
    </row>
    <row r="337" spans="1:10" ht="24" customHeight="1" x14ac:dyDescent="0.2">
      <c r="A337" s="222">
        <v>336</v>
      </c>
      <c r="B337" s="218" t="s">
        <v>314</v>
      </c>
      <c r="C337" s="211" t="s">
        <v>377</v>
      </c>
      <c r="D337" s="223">
        <v>815320510120001</v>
      </c>
      <c r="E337" s="211">
        <v>38</v>
      </c>
      <c r="F337" s="211">
        <v>126</v>
      </c>
      <c r="G337" s="211">
        <v>164</v>
      </c>
      <c r="H337" s="224">
        <v>46540340</v>
      </c>
      <c r="I337" s="224">
        <v>41886306</v>
      </c>
      <c r="J337" s="225">
        <v>37232272</v>
      </c>
    </row>
    <row r="338" spans="1:10" ht="24" customHeight="1" x14ac:dyDescent="0.2">
      <c r="A338" s="222">
        <v>337</v>
      </c>
      <c r="B338" s="218" t="s">
        <v>314</v>
      </c>
      <c r="C338" s="211" t="s">
        <v>378</v>
      </c>
      <c r="D338" s="223" t="s">
        <v>379</v>
      </c>
      <c r="E338" s="211">
        <v>38</v>
      </c>
      <c r="F338" s="211">
        <v>126</v>
      </c>
      <c r="G338" s="211">
        <v>164</v>
      </c>
      <c r="H338" s="224">
        <v>53888340</v>
      </c>
      <c r="I338" s="224">
        <v>48499506.000000007</v>
      </c>
      <c r="J338" s="225">
        <v>43110672</v>
      </c>
    </row>
    <row r="339" spans="1:10" ht="24" customHeight="1" x14ac:dyDescent="0.2">
      <c r="A339" s="222">
        <v>338</v>
      </c>
      <c r="B339" s="218" t="s">
        <v>314</v>
      </c>
      <c r="C339" s="211" t="s">
        <v>380</v>
      </c>
      <c r="D339" s="223" t="s">
        <v>381</v>
      </c>
      <c r="E339" s="211">
        <v>31</v>
      </c>
      <c r="F339" s="211">
        <v>79</v>
      </c>
      <c r="G339" s="211">
        <v>110</v>
      </c>
      <c r="H339" s="224">
        <v>35875950</v>
      </c>
      <c r="I339" s="224">
        <v>32288355</v>
      </c>
      <c r="J339" s="225">
        <v>28700760</v>
      </c>
    </row>
    <row r="340" spans="1:10" ht="24" customHeight="1" x14ac:dyDescent="0.2">
      <c r="A340" s="222">
        <v>339</v>
      </c>
      <c r="B340" s="218" t="s">
        <v>314</v>
      </c>
      <c r="C340" s="211" t="s">
        <v>382</v>
      </c>
      <c r="D340" s="223">
        <v>753420510030002</v>
      </c>
      <c r="E340" s="211">
        <v>52</v>
      </c>
      <c r="F340" s="211">
        <v>103</v>
      </c>
      <c r="G340" s="211">
        <v>155</v>
      </c>
      <c r="H340" s="224">
        <v>43901440</v>
      </c>
      <c r="I340" s="224">
        <v>39511296</v>
      </c>
      <c r="J340" s="225">
        <v>35121152</v>
      </c>
    </row>
    <row r="341" spans="1:10" ht="24" customHeight="1" x14ac:dyDescent="0.2">
      <c r="A341" s="222">
        <v>340</v>
      </c>
      <c r="B341" s="218" t="s">
        <v>314</v>
      </c>
      <c r="C341" s="211" t="s">
        <v>383</v>
      </c>
      <c r="D341" s="223" t="s">
        <v>384</v>
      </c>
      <c r="E341" s="211">
        <v>22</v>
      </c>
      <c r="F341" s="211">
        <v>86</v>
      </c>
      <c r="G341" s="211">
        <v>108</v>
      </c>
      <c r="H341" s="224">
        <v>42237562.5</v>
      </c>
      <c r="I341" s="224">
        <v>38013806.25</v>
      </c>
      <c r="J341" s="225">
        <v>33790050</v>
      </c>
    </row>
    <row r="342" spans="1:10" ht="24" customHeight="1" x14ac:dyDescent="0.2">
      <c r="A342" s="222">
        <v>341</v>
      </c>
      <c r="B342" s="218" t="s">
        <v>314</v>
      </c>
      <c r="C342" s="211" t="s">
        <v>385</v>
      </c>
      <c r="D342" s="223">
        <v>753120510060002</v>
      </c>
      <c r="E342" s="211">
        <v>49</v>
      </c>
      <c r="F342" s="211">
        <v>151</v>
      </c>
      <c r="G342" s="211">
        <v>200</v>
      </c>
      <c r="H342" s="224">
        <v>66478781.25</v>
      </c>
      <c r="I342" s="224">
        <v>62323857.421875</v>
      </c>
      <c r="J342" s="225">
        <v>55398984.375</v>
      </c>
    </row>
    <row r="343" spans="1:10" ht="24" customHeight="1" x14ac:dyDescent="0.2">
      <c r="A343" s="222">
        <v>342</v>
      </c>
      <c r="B343" s="218" t="s">
        <v>314</v>
      </c>
      <c r="C343" s="211" t="s">
        <v>386</v>
      </c>
      <c r="D343" s="223">
        <v>753120510200001</v>
      </c>
      <c r="E343" s="211">
        <v>109</v>
      </c>
      <c r="F343" s="211">
        <v>336</v>
      </c>
      <c r="G343" s="211">
        <v>445</v>
      </c>
      <c r="H343" s="224">
        <v>151777017.59999999</v>
      </c>
      <c r="I343" s="224">
        <v>136599315.84</v>
      </c>
      <c r="J343" s="225">
        <v>121421614.08000001</v>
      </c>
    </row>
    <row r="344" spans="1:10" ht="24" customHeight="1" x14ac:dyDescent="0.2">
      <c r="A344" s="222">
        <v>343</v>
      </c>
      <c r="B344" s="218" t="s">
        <v>314</v>
      </c>
      <c r="C344" s="211" t="s">
        <v>387</v>
      </c>
      <c r="D344" s="223" t="s">
        <v>388</v>
      </c>
      <c r="E344" s="211">
        <v>65</v>
      </c>
      <c r="F344" s="211">
        <v>241</v>
      </c>
      <c r="G344" s="211">
        <v>306</v>
      </c>
      <c r="H344" s="224">
        <v>113490374.40000001</v>
      </c>
      <c r="I344" s="224">
        <v>102141336.95999999</v>
      </c>
      <c r="J344" s="225">
        <v>90792299.520000011</v>
      </c>
    </row>
    <row r="345" spans="1:10" ht="24" customHeight="1" x14ac:dyDescent="0.2">
      <c r="A345" s="222">
        <v>344</v>
      </c>
      <c r="B345" s="218" t="s">
        <v>314</v>
      </c>
      <c r="C345" s="211" t="s">
        <v>389</v>
      </c>
      <c r="D345" s="223">
        <v>753120510210002</v>
      </c>
      <c r="E345" s="211">
        <v>67</v>
      </c>
      <c r="F345" s="211">
        <v>183</v>
      </c>
      <c r="G345" s="211">
        <v>250</v>
      </c>
      <c r="H345" s="224">
        <v>70515007.200000003</v>
      </c>
      <c r="I345" s="224">
        <v>63463506.479999997</v>
      </c>
      <c r="J345" s="225">
        <v>58762506.000000007</v>
      </c>
    </row>
    <row r="346" spans="1:10" ht="24" customHeight="1" x14ac:dyDescent="0.2">
      <c r="A346" s="222">
        <v>345</v>
      </c>
      <c r="B346" s="218" t="s">
        <v>314</v>
      </c>
      <c r="C346" s="211" t="s">
        <v>390</v>
      </c>
      <c r="D346" s="223" t="s">
        <v>391</v>
      </c>
      <c r="E346" s="211">
        <v>58</v>
      </c>
      <c r="F346" s="211">
        <v>151</v>
      </c>
      <c r="G346" s="211">
        <v>209</v>
      </c>
      <c r="H346" s="224">
        <v>65853532.799999997</v>
      </c>
      <c r="I346" s="224">
        <v>61737687</v>
      </c>
      <c r="J346" s="225">
        <v>54877944</v>
      </c>
    </row>
    <row r="347" spans="1:10" ht="24" customHeight="1" x14ac:dyDescent="0.2">
      <c r="A347" s="222">
        <v>346</v>
      </c>
      <c r="B347" s="218" t="s">
        <v>314</v>
      </c>
      <c r="C347" s="211" t="s">
        <v>392</v>
      </c>
      <c r="D347" s="223">
        <v>216340510030001</v>
      </c>
      <c r="E347" s="211">
        <v>100</v>
      </c>
      <c r="F347" s="211">
        <v>700</v>
      </c>
      <c r="G347" s="211">
        <v>800</v>
      </c>
      <c r="H347" s="224">
        <v>304045843.19999999</v>
      </c>
      <c r="I347" s="224">
        <v>273641258.88</v>
      </c>
      <c r="J347" s="225">
        <v>243236674.56</v>
      </c>
    </row>
    <row r="348" spans="1:10" ht="24" customHeight="1" x14ac:dyDescent="0.2">
      <c r="A348" s="222">
        <v>347</v>
      </c>
      <c r="B348" s="218" t="s">
        <v>314</v>
      </c>
      <c r="C348" s="211" t="s">
        <v>393</v>
      </c>
      <c r="D348" s="223">
        <v>216340510040001</v>
      </c>
      <c r="E348" s="211">
        <v>29</v>
      </c>
      <c r="F348" s="211">
        <v>123</v>
      </c>
      <c r="G348" s="211">
        <v>152</v>
      </c>
      <c r="H348" s="224">
        <v>77450037.599999994</v>
      </c>
      <c r="I348" s="224">
        <v>69705033.840000004</v>
      </c>
      <c r="J348" s="225">
        <v>61960030.080000006</v>
      </c>
    </row>
    <row r="349" spans="1:10" ht="24" customHeight="1" x14ac:dyDescent="0.2">
      <c r="A349" s="222">
        <v>348</v>
      </c>
      <c r="B349" s="218" t="s">
        <v>314</v>
      </c>
      <c r="C349" s="211" t="s">
        <v>394</v>
      </c>
      <c r="D349" s="223">
        <v>216340510010001</v>
      </c>
      <c r="E349" s="211">
        <v>113</v>
      </c>
      <c r="F349" s="211">
        <v>427</v>
      </c>
      <c r="G349" s="211">
        <v>540</v>
      </c>
      <c r="H349" s="224">
        <v>186725950.40000004</v>
      </c>
      <c r="I349" s="224">
        <v>168053355.36000001</v>
      </c>
      <c r="J349" s="225">
        <v>149380760.32000002</v>
      </c>
    </row>
    <row r="350" spans="1:10" ht="24" customHeight="1" x14ac:dyDescent="0.2">
      <c r="A350" s="222">
        <v>349</v>
      </c>
      <c r="B350" s="218" t="s">
        <v>314</v>
      </c>
      <c r="C350" s="211" t="s">
        <v>395</v>
      </c>
      <c r="D350" s="223">
        <v>216340510050001</v>
      </c>
      <c r="E350" s="211">
        <v>78</v>
      </c>
      <c r="F350" s="211">
        <v>222</v>
      </c>
      <c r="G350" s="211">
        <v>300</v>
      </c>
      <c r="H350" s="224">
        <v>111977641.60000001</v>
      </c>
      <c r="I350" s="224">
        <v>100779877.44000003</v>
      </c>
      <c r="J350" s="225">
        <v>89582113.280000016</v>
      </c>
    </row>
    <row r="351" spans="1:10" ht="24" customHeight="1" x14ac:dyDescent="0.2">
      <c r="A351" s="222">
        <v>350</v>
      </c>
      <c r="B351" s="218" t="s">
        <v>314</v>
      </c>
      <c r="C351" s="211" t="s">
        <v>396</v>
      </c>
      <c r="D351" s="223">
        <v>216340510020001</v>
      </c>
      <c r="E351" s="211">
        <v>75</v>
      </c>
      <c r="F351" s="211">
        <v>160</v>
      </c>
      <c r="G351" s="211">
        <v>235</v>
      </c>
      <c r="H351" s="224">
        <v>87167854.400000006</v>
      </c>
      <c r="I351" s="224">
        <v>78451068.960000008</v>
      </c>
      <c r="J351" s="225">
        <v>69734283.520000011</v>
      </c>
    </row>
    <row r="352" spans="1:10" ht="24" customHeight="1" x14ac:dyDescent="0.2">
      <c r="A352" s="222">
        <v>351</v>
      </c>
      <c r="B352" s="218" t="s">
        <v>314</v>
      </c>
      <c r="C352" s="211" t="s">
        <v>397</v>
      </c>
      <c r="D352" s="223" t="s">
        <v>398</v>
      </c>
      <c r="E352" s="211">
        <v>54</v>
      </c>
      <c r="F352" s="211">
        <v>210</v>
      </c>
      <c r="G352" s="211">
        <v>264</v>
      </c>
      <c r="H352" s="224">
        <v>83746713.599999994</v>
      </c>
      <c r="I352" s="224">
        <v>75372042.24000001</v>
      </c>
      <c r="J352" s="225">
        <v>66997370.88000001</v>
      </c>
    </row>
    <row r="353" spans="1:10" ht="24" customHeight="1" x14ac:dyDescent="0.2">
      <c r="A353" s="222">
        <v>352</v>
      </c>
      <c r="B353" s="218" t="s">
        <v>314</v>
      </c>
      <c r="C353" s="211" t="s">
        <v>399</v>
      </c>
      <c r="D353" s="223" t="s">
        <v>400</v>
      </c>
      <c r="E353" s="211">
        <v>54</v>
      </c>
      <c r="F353" s="211">
        <v>170</v>
      </c>
      <c r="G353" s="211">
        <v>224</v>
      </c>
      <c r="H353" s="224">
        <v>70207315.200000003</v>
      </c>
      <c r="I353" s="224">
        <v>63186583.68</v>
      </c>
      <c r="J353" s="225">
        <v>58506096.000000007</v>
      </c>
    </row>
    <row r="354" spans="1:10" ht="24" customHeight="1" x14ac:dyDescent="0.2">
      <c r="A354" s="222">
        <v>353</v>
      </c>
      <c r="B354" s="218" t="s">
        <v>314</v>
      </c>
      <c r="C354" s="211" t="s">
        <v>401</v>
      </c>
      <c r="D354" s="223">
        <v>753120510220001</v>
      </c>
      <c r="E354" s="211">
        <v>94</v>
      </c>
      <c r="F354" s="211">
        <v>271</v>
      </c>
      <c r="G354" s="211">
        <v>365</v>
      </c>
      <c r="H354" s="224">
        <v>101211484.00000001</v>
      </c>
      <c r="I354" s="224">
        <v>91090335.600000024</v>
      </c>
      <c r="J354" s="225">
        <v>80969187.200000003</v>
      </c>
    </row>
    <row r="355" spans="1:10" ht="24" customHeight="1" x14ac:dyDescent="0.2">
      <c r="A355" s="222">
        <v>354</v>
      </c>
      <c r="B355" s="218" t="s">
        <v>314</v>
      </c>
      <c r="C355" s="211" t="s">
        <v>402</v>
      </c>
      <c r="D355" s="223">
        <v>753220510010002</v>
      </c>
      <c r="E355" s="211">
        <v>31</v>
      </c>
      <c r="F355" s="211">
        <v>139</v>
      </c>
      <c r="G355" s="211">
        <v>170</v>
      </c>
      <c r="H355" s="224">
        <v>58499220</v>
      </c>
      <c r="I355" s="224">
        <v>52649298</v>
      </c>
      <c r="J355" s="225">
        <v>46799376.000000007</v>
      </c>
    </row>
    <row r="356" spans="1:10" ht="24" customHeight="1" x14ac:dyDescent="0.2">
      <c r="A356" s="222">
        <v>355</v>
      </c>
      <c r="B356" s="218" t="s">
        <v>314</v>
      </c>
      <c r="C356" s="211" t="s">
        <v>403</v>
      </c>
      <c r="D356" s="223">
        <v>815320510160001</v>
      </c>
      <c r="E356" s="211">
        <v>190</v>
      </c>
      <c r="F356" s="211">
        <v>875</v>
      </c>
      <c r="G356" s="211">
        <v>1065</v>
      </c>
      <c r="H356" s="224">
        <v>288862675.19999999</v>
      </c>
      <c r="I356" s="224">
        <v>259976407.68000001</v>
      </c>
      <c r="J356" s="225">
        <v>231090140.16000003</v>
      </c>
    </row>
    <row r="357" spans="1:10" ht="24" customHeight="1" x14ac:dyDescent="0.2">
      <c r="A357" s="222">
        <v>356</v>
      </c>
      <c r="B357" s="218" t="s">
        <v>314</v>
      </c>
      <c r="C357" s="211" t="s">
        <v>404</v>
      </c>
      <c r="D357" s="223">
        <v>815320510200001</v>
      </c>
      <c r="E357" s="211">
        <v>143</v>
      </c>
      <c r="F357" s="211">
        <v>745</v>
      </c>
      <c r="G357" s="211">
        <v>888</v>
      </c>
      <c r="H357" s="224">
        <v>242634585.59999999</v>
      </c>
      <c r="I357" s="224">
        <v>218371127.04000002</v>
      </c>
      <c r="J357" s="225">
        <v>194107668.48000002</v>
      </c>
    </row>
    <row r="358" spans="1:10" ht="24" customHeight="1" x14ac:dyDescent="0.2">
      <c r="A358" s="222">
        <v>357</v>
      </c>
      <c r="B358" s="218" t="s">
        <v>314</v>
      </c>
      <c r="C358" s="211" t="s">
        <v>405</v>
      </c>
      <c r="D358" s="223">
        <v>753120510050002</v>
      </c>
      <c r="E358" s="211">
        <v>45</v>
      </c>
      <c r="F358" s="211">
        <v>155</v>
      </c>
      <c r="G358" s="211">
        <v>200</v>
      </c>
      <c r="H358" s="224">
        <v>89226800</v>
      </c>
      <c r="I358" s="224">
        <v>80304120.000000015</v>
      </c>
      <c r="J358" s="225">
        <v>71381440.000000015</v>
      </c>
    </row>
    <row r="359" spans="1:10" ht="24" customHeight="1" x14ac:dyDescent="0.2">
      <c r="A359" s="222">
        <v>358</v>
      </c>
      <c r="B359" s="218" t="s">
        <v>314</v>
      </c>
      <c r="C359" s="211" t="s">
        <v>406</v>
      </c>
      <c r="D359" s="223" t="s">
        <v>407</v>
      </c>
      <c r="E359" s="211">
        <v>46</v>
      </c>
      <c r="F359" s="211">
        <v>134</v>
      </c>
      <c r="G359" s="211">
        <v>180</v>
      </c>
      <c r="H359" s="224">
        <v>63703800</v>
      </c>
      <c r="I359" s="224">
        <v>59722312.5</v>
      </c>
      <c r="J359" s="225">
        <v>53086500</v>
      </c>
    </row>
    <row r="360" spans="1:10" ht="24" customHeight="1" x14ac:dyDescent="0.2">
      <c r="A360" s="222">
        <v>359</v>
      </c>
      <c r="B360" s="218" t="s">
        <v>314</v>
      </c>
      <c r="C360" s="211" t="s">
        <v>408</v>
      </c>
      <c r="D360" s="223">
        <v>753120510010001</v>
      </c>
      <c r="E360" s="211">
        <v>139</v>
      </c>
      <c r="F360" s="211">
        <v>321</v>
      </c>
      <c r="G360" s="211">
        <v>460</v>
      </c>
      <c r="H360" s="224">
        <v>173464262.40000001</v>
      </c>
      <c r="I360" s="224">
        <v>156117836.16</v>
      </c>
      <c r="J360" s="225">
        <v>138771409.92000002</v>
      </c>
    </row>
    <row r="361" spans="1:10" ht="24" customHeight="1" x14ac:dyDescent="0.2">
      <c r="A361" s="222">
        <v>360</v>
      </c>
      <c r="B361" s="218" t="s">
        <v>314</v>
      </c>
      <c r="C361" s="211" t="s">
        <v>409</v>
      </c>
      <c r="D361" s="223" t="s">
        <v>410</v>
      </c>
      <c r="E361" s="211">
        <v>160</v>
      </c>
      <c r="F361" s="211">
        <v>300</v>
      </c>
      <c r="G361" s="211">
        <v>460</v>
      </c>
      <c r="H361" s="224">
        <v>141843715.19999999</v>
      </c>
      <c r="I361" s="224">
        <v>127659343.68000001</v>
      </c>
      <c r="J361" s="225">
        <v>113474972.16000001</v>
      </c>
    </row>
    <row r="362" spans="1:10" ht="24" customHeight="1" x14ac:dyDescent="0.2">
      <c r="A362" s="222">
        <v>361</v>
      </c>
      <c r="B362" s="218" t="s">
        <v>314</v>
      </c>
      <c r="C362" s="211" t="s">
        <v>411</v>
      </c>
      <c r="D362" s="223">
        <v>753120510230002</v>
      </c>
      <c r="E362" s="211">
        <v>75</v>
      </c>
      <c r="F362" s="211">
        <v>225</v>
      </c>
      <c r="G362" s="211">
        <v>300</v>
      </c>
      <c r="H362" s="224">
        <v>92555654.400000006</v>
      </c>
      <c r="I362" s="224">
        <v>83300088.959999993</v>
      </c>
      <c r="J362" s="225">
        <v>74044523.520000011</v>
      </c>
    </row>
    <row r="363" spans="1:10" ht="24" customHeight="1" x14ac:dyDescent="0.2">
      <c r="A363" s="222">
        <v>362</v>
      </c>
      <c r="B363" s="218" t="s">
        <v>314</v>
      </c>
      <c r="C363" s="211" t="s">
        <v>412</v>
      </c>
      <c r="D363" s="223" t="s">
        <v>413</v>
      </c>
      <c r="E363" s="211">
        <v>114</v>
      </c>
      <c r="F363" s="211">
        <v>392</v>
      </c>
      <c r="G363" s="211">
        <v>506</v>
      </c>
      <c r="H363" s="224">
        <v>140265840</v>
      </c>
      <c r="I363" s="224">
        <v>126239256</v>
      </c>
      <c r="J363" s="225">
        <v>112212672</v>
      </c>
    </row>
    <row r="364" spans="1:10" ht="24" customHeight="1" x14ac:dyDescent="0.2">
      <c r="A364" s="222">
        <v>363</v>
      </c>
      <c r="B364" s="218" t="s">
        <v>414</v>
      </c>
      <c r="C364" s="211" t="s">
        <v>415</v>
      </c>
      <c r="D364" s="223">
        <v>351230530460011</v>
      </c>
      <c r="E364" s="211">
        <v>20</v>
      </c>
      <c r="F364" s="211">
        <v>40</v>
      </c>
      <c r="G364" s="211">
        <v>60</v>
      </c>
      <c r="H364" s="224">
        <v>28303295.3125</v>
      </c>
      <c r="I364" s="224">
        <v>25472965.78125</v>
      </c>
      <c r="J364" s="225">
        <v>22642636.25</v>
      </c>
    </row>
    <row r="365" spans="1:10" ht="24" customHeight="1" x14ac:dyDescent="0.2">
      <c r="A365" s="222">
        <v>364</v>
      </c>
      <c r="B365" s="218" t="s">
        <v>414</v>
      </c>
      <c r="C365" s="211" t="s">
        <v>416</v>
      </c>
      <c r="D365" s="223">
        <v>252940530590331</v>
      </c>
      <c r="E365" s="211">
        <v>10</v>
      </c>
      <c r="F365" s="211">
        <v>20</v>
      </c>
      <c r="G365" s="211">
        <v>30</v>
      </c>
      <c r="H365" s="224">
        <v>20361000</v>
      </c>
      <c r="I365" s="224">
        <v>18324900</v>
      </c>
      <c r="J365" s="225">
        <v>16288800</v>
      </c>
    </row>
    <row r="366" spans="1:10" ht="24" customHeight="1" x14ac:dyDescent="0.2">
      <c r="A366" s="222">
        <v>365</v>
      </c>
      <c r="B366" s="218" t="s">
        <v>414</v>
      </c>
      <c r="C366" s="211" t="s">
        <v>417</v>
      </c>
      <c r="D366" s="223">
        <v>252340531870051</v>
      </c>
      <c r="E366" s="211">
        <v>10</v>
      </c>
      <c r="F366" s="211">
        <v>30</v>
      </c>
      <c r="G366" s="211">
        <v>40</v>
      </c>
      <c r="H366" s="224">
        <v>19341285.3125</v>
      </c>
      <c r="I366" s="224">
        <v>17407156.78125</v>
      </c>
      <c r="J366" s="225">
        <v>15473028.250000002</v>
      </c>
    </row>
    <row r="367" spans="1:10" ht="24" customHeight="1" x14ac:dyDescent="0.2">
      <c r="A367" s="222">
        <v>366</v>
      </c>
      <c r="B367" s="218" t="s">
        <v>414</v>
      </c>
      <c r="C367" s="211" t="s">
        <v>418</v>
      </c>
      <c r="D367" s="223">
        <v>216620530850011</v>
      </c>
      <c r="E367" s="211">
        <v>10</v>
      </c>
      <c r="F367" s="211">
        <v>20</v>
      </c>
      <c r="G367" s="211">
        <v>30</v>
      </c>
      <c r="H367" s="224">
        <v>12540325.3125</v>
      </c>
      <c r="I367" s="224">
        <v>11286292.78125</v>
      </c>
      <c r="J367" s="225">
        <v>10032260.25</v>
      </c>
    </row>
    <row r="368" spans="1:10" ht="24" customHeight="1" x14ac:dyDescent="0.2">
      <c r="A368" s="222">
        <v>367</v>
      </c>
      <c r="B368" s="218" t="s">
        <v>414</v>
      </c>
      <c r="C368" s="211" t="s">
        <v>419</v>
      </c>
      <c r="D368" s="223">
        <v>216620530850051</v>
      </c>
      <c r="E368" s="211">
        <v>10</v>
      </c>
      <c r="F368" s="211">
        <v>30</v>
      </c>
      <c r="G368" s="211">
        <v>40</v>
      </c>
      <c r="H368" s="224">
        <v>16692715.3125</v>
      </c>
      <c r="I368" s="224">
        <v>15023443.78125</v>
      </c>
      <c r="J368" s="225">
        <v>13354172.25</v>
      </c>
    </row>
    <row r="369" spans="1:10" ht="24" customHeight="1" x14ac:dyDescent="0.2">
      <c r="A369" s="222">
        <v>368</v>
      </c>
      <c r="B369" s="218" t="s">
        <v>414</v>
      </c>
      <c r="C369" s="211" t="s">
        <v>420</v>
      </c>
      <c r="D369" s="223">
        <v>252340531910001</v>
      </c>
      <c r="E369" s="211">
        <v>60</v>
      </c>
      <c r="F369" s="211">
        <v>120</v>
      </c>
      <c r="G369" s="211">
        <v>180</v>
      </c>
      <c r="H369" s="224">
        <v>74735141.099999994</v>
      </c>
      <c r="I369" s="224">
        <v>67261626.99000001</v>
      </c>
      <c r="J369" s="225">
        <v>62279284.250000007</v>
      </c>
    </row>
    <row r="370" spans="1:10" ht="24" customHeight="1" x14ac:dyDescent="0.2">
      <c r="A370" s="222">
        <v>369</v>
      </c>
      <c r="B370" s="218" t="s">
        <v>414</v>
      </c>
      <c r="C370" s="211" t="s">
        <v>421</v>
      </c>
      <c r="D370" s="223">
        <v>252340530590341</v>
      </c>
      <c r="E370" s="211">
        <v>10</v>
      </c>
      <c r="F370" s="211">
        <v>20</v>
      </c>
      <c r="G370" s="211">
        <v>30</v>
      </c>
      <c r="H370" s="224">
        <v>18150900</v>
      </c>
      <c r="I370" s="224">
        <v>16335810</v>
      </c>
      <c r="J370" s="225">
        <v>14520720</v>
      </c>
    </row>
    <row r="371" spans="1:10" ht="24" customHeight="1" x14ac:dyDescent="0.2">
      <c r="A371" s="222">
        <v>370</v>
      </c>
      <c r="B371" s="218" t="s">
        <v>414</v>
      </c>
      <c r="C371" s="211" t="s">
        <v>422</v>
      </c>
      <c r="D371" s="223">
        <v>252340531870021</v>
      </c>
      <c r="E371" s="211">
        <v>10</v>
      </c>
      <c r="F371" s="211">
        <v>20</v>
      </c>
      <c r="G371" s="211">
        <v>30</v>
      </c>
      <c r="H371" s="224">
        <v>16129520.3125</v>
      </c>
      <c r="I371" s="224">
        <v>14516568.28125</v>
      </c>
      <c r="J371" s="225">
        <v>12903616.25</v>
      </c>
    </row>
    <row r="372" spans="1:10" ht="24" customHeight="1" x14ac:dyDescent="0.2">
      <c r="A372" s="222">
        <v>371</v>
      </c>
      <c r="B372" s="218" t="s">
        <v>414</v>
      </c>
      <c r="C372" s="211" t="s">
        <v>423</v>
      </c>
      <c r="D372" s="223">
        <v>216640530990021</v>
      </c>
      <c r="E372" s="211">
        <v>100</v>
      </c>
      <c r="F372" s="211">
        <v>240</v>
      </c>
      <c r="G372" s="211">
        <v>340</v>
      </c>
      <c r="H372" s="224">
        <v>134949240.30000001</v>
      </c>
      <c r="I372" s="224">
        <v>121454316.27000001</v>
      </c>
      <c r="J372" s="225">
        <v>107959392.24000001</v>
      </c>
    </row>
    <row r="373" spans="1:10" ht="24" customHeight="1" x14ac:dyDescent="0.2">
      <c r="A373" s="222">
        <v>372</v>
      </c>
      <c r="B373" s="218" t="s">
        <v>414</v>
      </c>
      <c r="C373" s="211" t="s">
        <v>424</v>
      </c>
      <c r="D373" s="223">
        <v>252340531870011</v>
      </c>
      <c r="E373" s="211">
        <v>10</v>
      </c>
      <c r="F373" s="211">
        <v>30</v>
      </c>
      <c r="G373" s="211">
        <v>40</v>
      </c>
      <c r="H373" s="224">
        <v>21219045.3125</v>
      </c>
      <c r="I373" s="224">
        <v>19097140.78125</v>
      </c>
      <c r="J373" s="225">
        <v>16975236.25</v>
      </c>
    </row>
    <row r="374" spans="1:10" ht="24" customHeight="1" x14ac:dyDescent="0.2">
      <c r="A374" s="222">
        <v>373</v>
      </c>
      <c r="B374" s="218" t="s">
        <v>414</v>
      </c>
      <c r="C374" s="211" t="s">
        <v>425</v>
      </c>
      <c r="D374" s="223">
        <v>252130531040041</v>
      </c>
      <c r="E374" s="211">
        <v>20</v>
      </c>
      <c r="F374" s="211">
        <v>50</v>
      </c>
      <c r="G374" s="211">
        <v>70</v>
      </c>
      <c r="H374" s="224">
        <v>28764745.3125</v>
      </c>
      <c r="I374" s="224">
        <v>25888270.78125</v>
      </c>
      <c r="J374" s="225">
        <v>23011796.25</v>
      </c>
    </row>
    <row r="375" spans="1:10" ht="24" customHeight="1" x14ac:dyDescent="0.2">
      <c r="A375" s="222">
        <v>374</v>
      </c>
      <c r="B375" s="218" t="s">
        <v>414</v>
      </c>
      <c r="C375" s="211" t="s">
        <v>426</v>
      </c>
      <c r="D375" s="223">
        <v>351130531040021</v>
      </c>
      <c r="E375" s="211">
        <v>20</v>
      </c>
      <c r="F375" s="211">
        <v>40</v>
      </c>
      <c r="G375" s="211">
        <v>60</v>
      </c>
      <c r="H375" s="224">
        <v>24387845.3125</v>
      </c>
      <c r="I375" s="224">
        <v>21949060.78125</v>
      </c>
      <c r="J375" s="225">
        <v>19510276.25</v>
      </c>
    </row>
    <row r="376" spans="1:10" ht="24" customHeight="1" x14ac:dyDescent="0.2">
      <c r="A376" s="222">
        <v>375</v>
      </c>
      <c r="B376" s="218" t="s">
        <v>414</v>
      </c>
      <c r="C376" s="211" t="s">
        <v>427</v>
      </c>
      <c r="D376" s="223">
        <v>216620531040031</v>
      </c>
      <c r="E376" s="211">
        <v>15</v>
      </c>
      <c r="F376" s="211">
        <v>35</v>
      </c>
      <c r="G376" s="211">
        <v>50</v>
      </c>
      <c r="H376" s="224">
        <v>18094870.3125</v>
      </c>
      <c r="I376" s="224">
        <v>16285383.28125</v>
      </c>
      <c r="J376" s="225">
        <v>14475896.25</v>
      </c>
    </row>
    <row r="377" spans="1:10" ht="24" customHeight="1" x14ac:dyDescent="0.2">
      <c r="A377" s="222">
        <v>376</v>
      </c>
      <c r="B377" s="218" t="s">
        <v>414</v>
      </c>
      <c r="C377" s="211" t="s">
        <v>428</v>
      </c>
      <c r="D377" s="223">
        <v>351130531040011</v>
      </c>
      <c r="E377" s="211">
        <v>20</v>
      </c>
      <c r="F377" s="211">
        <v>30</v>
      </c>
      <c r="G377" s="211">
        <v>50</v>
      </c>
      <c r="H377" s="224">
        <v>20491070.3125</v>
      </c>
      <c r="I377" s="224">
        <v>18441963.28125</v>
      </c>
      <c r="J377" s="225">
        <v>16392856.25</v>
      </c>
    </row>
    <row r="378" spans="1:10" ht="24" customHeight="1" x14ac:dyDescent="0.2">
      <c r="A378" s="222">
        <v>377</v>
      </c>
      <c r="B378" s="218" t="s">
        <v>414</v>
      </c>
      <c r="C378" s="211" t="s">
        <v>429</v>
      </c>
      <c r="D378" s="223">
        <v>252340531770021</v>
      </c>
      <c r="E378" s="211">
        <v>20</v>
      </c>
      <c r="F378" s="211">
        <v>44</v>
      </c>
      <c r="G378" s="211">
        <v>64</v>
      </c>
      <c r="H378" s="224">
        <v>38342545.3125</v>
      </c>
      <c r="I378" s="224">
        <v>34508290.78125</v>
      </c>
      <c r="J378" s="225">
        <v>30674036.25</v>
      </c>
    </row>
    <row r="379" spans="1:10" ht="24" customHeight="1" x14ac:dyDescent="0.2">
      <c r="A379" s="222">
        <v>378</v>
      </c>
      <c r="B379" s="218" t="s">
        <v>414</v>
      </c>
      <c r="C379" s="211" t="s">
        <v>430</v>
      </c>
      <c r="D379" s="223">
        <v>252340531870031</v>
      </c>
      <c r="E379" s="211">
        <v>10</v>
      </c>
      <c r="F379" s="211">
        <v>30</v>
      </c>
      <c r="G379" s="211">
        <v>40</v>
      </c>
      <c r="H379" s="224">
        <v>21535845.3125</v>
      </c>
      <c r="I379" s="224">
        <v>19382260.78125</v>
      </c>
      <c r="J379" s="225">
        <v>17228676.25</v>
      </c>
    </row>
    <row r="380" spans="1:10" ht="24" customHeight="1" x14ac:dyDescent="0.2">
      <c r="A380" s="222">
        <v>379</v>
      </c>
      <c r="B380" s="218" t="s">
        <v>414</v>
      </c>
      <c r="C380" s="211" t="s">
        <v>431</v>
      </c>
      <c r="D380" s="223">
        <v>251340530320011</v>
      </c>
      <c r="E380" s="211">
        <v>20</v>
      </c>
      <c r="F380" s="211">
        <v>34</v>
      </c>
      <c r="G380" s="211">
        <v>54</v>
      </c>
      <c r="H380" s="224">
        <v>34264670.3125</v>
      </c>
      <c r="I380" s="224">
        <v>30838203.28125</v>
      </c>
      <c r="J380" s="225">
        <v>27411736.25</v>
      </c>
    </row>
    <row r="381" spans="1:10" ht="24" customHeight="1" x14ac:dyDescent="0.2">
      <c r="A381" s="222">
        <v>380</v>
      </c>
      <c r="B381" s="218" t="s">
        <v>414</v>
      </c>
      <c r="C381" s="211" t="s">
        <v>432</v>
      </c>
      <c r="D381" s="223">
        <v>732120530130011</v>
      </c>
      <c r="E381" s="211">
        <v>24</v>
      </c>
      <c r="F381" s="211">
        <v>56</v>
      </c>
      <c r="G381" s="211">
        <v>80</v>
      </c>
      <c r="H381" s="224">
        <v>26997745.3125</v>
      </c>
      <c r="I381" s="224">
        <v>24297970.78125</v>
      </c>
      <c r="J381" s="225">
        <v>21598196.25</v>
      </c>
    </row>
    <row r="382" spans="1:10" ht="24" customHeight="1" x14ac:dyDescent="0.2">
      <c r="A382" s="222">
        <v>381</v>
      </c>
      <c r="B382" s="218" t="s">
        <v>414</v>
      </c>
      <c r="C382" s="211" t="s">
        <v>433</v>
      </c>
      <c r="D382" s="223">
        <v>251940531830021</v>
      </c>
      <c r="E382" s="211">
        <v>19</v>
      </c>
      <c r="F382" s="211">
        <v>31</v>
      </c>
      <c r="G382" s="211">
        <v>50</v>
      </c>
      <c r="H382" s="224">
        <v>27559820.3125</v>
      </c>
      <c r="I382" s="224">
        <v>24803838.28125</v>
      </c>
      <c r="J382" s="225">
        <v>22047856.25</v>
      </c>
    </row>
    <row r="383" spans="1:10" ht="24" customHeight="1" x14ac:dyDescent="0.2">
      <c r="A383" s="222">
        <v>382</v>
      </c>
      <c r="B383" s="218" t="s">
        <v>414</v>
      </c>
      <c r="C383" s="211" t="s">
        <v>434</v>
      </c>
      <c r="D383" s="223">
        <v>251140530730011</v>
      </c>
      <c r="E383" s="211">
        <v>8</v>
      </c>
      <c r="F383" s="211">
        <v>16</v>
      </c>
      <c r="G383" s="211">
        <v>24</v>
      </c>
      <c r="H383" s="224">
        <v>13969145.3125</v>
      </c>
      <c r="I383" s="224">
        <v>12572230.78125</v>
      </c>
      <c r="J383" s="225">
        <v>11175316.25</v>
      </c>
    </row>
    <row r="384" spans="1:10" ht="24" customHeight="1" x14ac:dyDescent="0.2">
      <c r="A384" s="222">
        <v>383</v>
      </c>
      <c r="B384" s="218" t="s">
        <v>414</v>
      </c>
      <c r="C384" s="211" t="s">
        <v>435</v>
      </c>
      <c r="D384" s="223">
        <v>251140530790011</v>
      </c>
      <c r="E384" s="211">
        <v>8</v>
      </c>
      <c r="F384" s="211">
        <v>16</v>
      </c>
      <c r="G384" s="211">
        <v>24</v>
      </c>
      <c r="H384" s="224">
        <v>13983545.3125</v>
      </c>
      <c r="I384" s="224">
        <v>12585190.78125</v>
      </c>
      <c r="J384" s="225">
        <v>11186836.25</v>
      </c>
    </row>
    <row r="385" spans="1:10" ht="24" customHeight="1" x14ac:dyDescent="0.2">
      <c r="A385" s="222">
        <v>384</v>
      </c>
      <c r="B385" s="218" t="s">
        <v>414</v>
      </c>
      <c r="C385" s="211" t="s">
        <v>436</v>
      </c>
      <c r="D385" s="223">
        <v>251140530780011</v>
      </c>
      <c r="E385" s="211">
        <v>8</v>
      </c>
      <c r="F385" s="211">
        <v>16</v>
      </c>
      <c r="G385" s="211">
        <v>24</v>
      </c>
      <c r="H385" s="224">
        <v>13983545.3125</v>
      </c>
      <c r="I385" s="224">
        <v>12585190.78125</v>
      </c>
      <c r="J385" s="225">
        <v>11186836.25</v>
      </c>
    </row>
    <row r="386" spans="1:10" ht="24" customHeight="1" x14ac:dyDescent="0.2">
      <c r="A386" s="222">
        <v>385</v>
      </c>
      <c r="B386" s="218" t="s">
        <v>414</v>
      </c>
      <c r="C386" s="211" t="s">
        <v>437</v>
      </c>
      <c r="D386" s="223">
        <v>251140530740011</v>
      </c>
      <c r="E386" s="211">
        <v>8</v>
      </c>
      <c r="F386" s="211">
        <v>16</v>
      </c>
      <c r="G386" s="211">
        <v>24</v>
      </c>
      <c r="H386" s="224">
        <v>13969145.3125</v>
      </c>
      <c r="I386" s="224">
        <v>12572230.78125</v>
      </c>
      <c r="J386" s="225">
        <v>11175316.25</v>
      </c>
    </row>
    <row r="387" spans="1:10" ht="24" customHeight="1" x14ac:dyDescent="0.2">
      <c r="A387" s="222">
        <v>386</v>
      </c>
      <c r="B387" s="218" t="s">
        <v>414</v>
      </c>
      <c r="C387" s="211" t="s">
        <v>438</v>
      </c>
      <c r="D387" s="223">
        <v>351230530020001</v>
      </c>
      <c r="E387" s="211">
        <v>30</v>
      </c>
      <c r="F387" s="211">
        <v>70</v>
      </c>
      <c r="G387" s="211">
        <v>100</v>
      </c>
      <c r="H387" s="224">
        <v>46751145.3125</v>
      </c>
      <c r="I387" s="224">
        <v>42076030.78125</v>
      </c>
      <c r="J387" s="225">
        <v>37400916.25</v>
      </c>
    </row>
    <row r="388" spans="1:10" ht="24" customHeight="1" x14ac:dyDescent="0.2">
      <c r="A388" s="222">
        <v>387</v>
      </c>
      <c r="B388" s="218" t="s">
        <v>414</v>
      </c>
      <c r="C388" s="211" t="s">
        <v>439</v>
      </c>
      <c r="D388" s="223">
        <v>216630530040011</v>
      </c>
      <c r="E388" s="211">
        <v>20</v>
      </c>
      <c r="F388" s="211">
        <v>40</v>
      </c>
      <c r="G388" s="211">
        <v>60</v>
      </c>
      <c r="H388" s="224">
        <v>30104645.3125</v>
      </c>
      <c r="I388" s="224">
        <v>27094180.78125</v>
      </c>
      <c r="J388" s="225">
        <v>24083716.25</v>
      </c>
    </row>
    <row r="389" spans="1:10" ht="24" customHeight="1" x14ac:dyDescent="0.2">
      <c r="A389" s="222">
        <v>388</v>
      </c>
      <c r="B389" s="218" t="s">
        <v>414</v>
      </c>
      <c r="C389" s="211" t="s">
        <v>440</v>
      </c>
      <c r="D389" s="223">
        <v>252940530590021</v>
      </c>
      <c r="E389" s="211">
        <v>16</v>
      </c>
      <c r="F389" s="211">
        <v>48</v>
      </c>
      <c r="G389" s="211">
        <v>64</v>
      </c>
      <c r="H389" s="224">
        <v>32745320.3125</v>
      </c>
      <c r="I389" s="224">
        <v>29470788.28125</v>
      </c>
      <c r="J389" s="225">
        <v>26196256.25</v>
      </c>
    </row>
    <row r="390" spans="1:10" ht="24" customHeight="1" x14ac:dyDescent="0.2">
      <c r="A390" s="222">
        <v>389</v>
      </c>
      <c r="B390" s="218" t="s">
        <v>414</v>
      </c>
      <c r="C390" s="211" t="s">
        <v>441</v>
      </c>
      <c r="D390" s="223">
        <v>122130530050011</v>
      </c>
      <c r="E390" s="211">
        <v>16</v>
      </c>
      <c r="F390" s="211">
        <v>48</v>
      </c>
      <c r="G390" s="211">
        <v>64</v>
      </c>
      <c r="H390" s="224">
        <v>30915545.3125</v>
      </c>
      <c r="I390" s="224">
        <v>27823990.78125</v>
      </c>
      <c r="J390" s="225">
        <v>24732436.25</v>
      </c>
    </row>
    <row r="391" spans="1:10" ht="24" customHeight="1" x14ac:dyDescent="0.2">
      <c r="A391" s="222">
        <v>390</v>
      </c>
      <c r="B391" s="218" t="s">
        <v>414</v>
      </c>
      <c r="C391" s="211" t="s">
        <v>442</v>
      </c>
      <c r="D391" s="223">
        <v>732120530000011</v>
      </c>
      <c r="E391" s="211">
        <v>35</v>
      </c>
      <c r="F391" s="211">
        <v>50</v>
      </c>
      <c r="G391" s="211">
        <v>85</v>
      </c>
      <c r="H391" s="224">
        <v>34094957.8125</v>
      </c>
      <c r="I391" s="224">
        <v>30685462.03125</v>
      </c>
      <c r="J391" s="225">
        <v>27275966.25</v>
      </c>
    </row>
    <row r="392" spans="1:10" ht="24" customHeight="1" x14ac:dyDescent="0.2">
      <c r="A392" s="222">
        <v>391</v>
      </c>
      <c r="B392" s="218" t="s">
        <v>414</v>
      </c>
      <c r="C392" s="211" t="s">
        <v>443</v>
      </c>
      <c r="D392" s="223">
        <v>216630530060001</v>
      </c>
      <c r="E392" s="211">
        <v>23</v>
      </c>
      <c r="F392" s="211">
        <v>52</v>
      </c>
      <c r="G392" s="211">
        <v>75</v>
      </c>
      <c r="H392" s="224">
        <v>34836607.8125</v>
      </c>
      <c r="I392" s="224">
        <v>31352947.03125</v>
      </c>
      <c r="J392" s="225">
        <v>27869286.25</v>
      </c>
    </row>
    <row r="393" spans="1:10" ht="24" customHeight="1" x14ac:dyDescent="0.2">
      <c r="A393" s="222">
        <v>392</v>
      </c>
      <c r="B393" s="218" t="s">
        <v>414</v>
      </c>
      <c r="C393" s="211" t="s">
        <v>444</v>
      </c>
      <c r="D393" s="223">
        <v>251340530180001</v>
      </c>
      <c r="E393" s="211">
        <v>30</v>
      </c>
      <c r="F393" s="211">
        <v>70</v>
      </c>
      <c r="G393" s="211">
        <v>100</v>
      </c>
      <c r="H393" s="224">
        <v>51375275.3125</v>
      </c>
      <c r="I393" s="224">
        <v>46237747.78125</v>
      </c>
      <c r="J393" s="225">
        <v>41100220.25</v>
      </c>
    </row>
    <row r="394" spans="1:10" ht="24" customHeight="1" x14ac:dyDescent="0.2">
      <c r="A394" s="222">
        <v>393</v>
      </c>
      <c r="B394" s="218" t="s">
        <v>414</v>
      </c>
      <c r="C394" s="211" t="s">
        <v>445</v>
      </c>
      <c r="D394" s="223">
        <v>251340530170001</v>
      </c>
      <c r="E394" s="211">
        <v>33</v>
      </c>
      <c r="F394" s="211">
        <v>67</v>
      </c>
      <c r="G394" s="211">
        <v>100</v>
      </c>
      <c r="H394" s="224">
        <v>51276155.3125</v>
      </c>
      <c r="I394" s="224">
        <v>46148539.78125</v>
      </c>
      <c r="J394" s="225">
        <v>41020924.25</v>
      </c>
    </row>
    <row r="395" spans="1:10" ht="24" customHeight="1" x14ac:dyDescent="0.2">
      <c r="A395" s="222">
        <v>394</v>
      </c>
      <c r="B395" s="218" t="s">
        <v>414</v>
      </c>
      <c r="C395" s="211" t="s">
        <v>446</v>
      </c>
      <c r="D395" s="223" t="s">
        <v>447</v>
      </c>
      <c r="E395" s="211">
        <v>106</v>
      </c>
      <c r="F395" s="211">
        <v>354</v>
      </c>
      <c r="G395" s="211">
        <v>460</v>
      </c>
      <c r="H395" s="224">
        <v>155619187.19999999</v>
      </c>
      <c r="I395" s="224">
        <v>140057268.48000002</v>
      </c>
      <c r="J395" s="225">
        <v>124495349.76000002</v>
      </c>
    </row>
    <row r="396" spans="1:10" ht="24" customHeight="1" x14ac:dyDescent="0.2">
      <c r="A396" s="222">
        <v>395</v>
      </c>
      <c r="B396" s="218" t="s">
        <v>414</v>
      </c>
      <c r="C396" s="211" t="s">
        <v>448</v>
      </c>
      <c r="D396" s="223">
        <v>251340530190001</v>
      </c>
      <c r="E396" s="211">
        <v>106</v>
      </c>
      <c r="F396" s="211">
        <v>354</v>
      </c>
      <c r="G396" s="211">
        <v>460</v>
      </c>
      <c r="H396" s="224">
        <v>178974797.09999999</v>
      </c>
      <c r="I396" s="224">
        <v>161077317.39000002</v>
      </c>
      <c r="J396" s="225">
        <v>143179837.68000001</v>
      </c>
    </row>
    <row r="397" spans="1:10" ht="24" customHeight="1" x14ac:dyDescent="0.2">
      <c r="A397" s="222">
        <v>396</v>
      </c>
      <c r="B397" s="218" t="s">
        <v>414</v>
      </c>
      <c r="C397" s="211" t="s">
        <v>449</v>
      </c>
      <c r="D397" s="223">
        <v>251340530220001</v>
      </c>
      <c r="E397" s="211">
        <v>27</v>
      </c>
      <c r="F397" s="211">
        <v>63</v>
      </c>
      <c r="G397" s="211">
        <v>90</v>
      </c>
      <c r="H397" s="224">
        <v>47169732.8125</v>
      </c>
      <c r="I397" s="224">
        <v>42452759.53125</v>
      </c>
      <c r="J397" s="225">
        <v>37735786.25</v>
      </c>
    </row>
    <row r="398" spans="1:10" ht="24" customHeight="1" x14ac:dyDescent="0.2">
      <c r="A398" s="222">
        <v>397</v>
      </c>
      <c r="B398" s="218" t="s">
        <v>414</v>
      </c>
      <c r="C398" s="211" t="s">
        <v>450</v>
      </c>
      <c r="D398" s="223">
        <v>251340530210001</v>
      </c>
      <c r="E398" s="211">
        <v>33</v>
      </c>
      <c r="F398" s="211">
        <v>67</v>
      </c>
      <c r="G398" s="211">
        <v>100</v>
      </c>
      <c r="H398" s="224">
        <v>51540995.3125</v>
      </c>
      <c r="I398" s="224">
        <v>46386895.78125</v>
      </c>
      <c r="J398" s="225">
        <v>41232796.25</v>
      </c>
    </row>
    <row r="399" spans="1:10" ht="24" customHeight="1" x14ac:dyDescent="0.2">
      <c r="A399" s="222">
        <v>398</v>
      </c>
      <c r="B399" s="218" t="s">
        <v>414</v>
      </c>
      <c r="C399" s="211" t="s">
        <v>451</v>
      </c>
      <c r="D399" s="223">
        <v>251340530320001</v>
      </c>
      <c r="E399" s="211">
        <v>60</v>
      </c>
      <c r="F399" s="211">
        <v>110</v>
      </c>
      <c r="G399" s="211">
        <v>170</v>
      </c>
      <c r="H399" s="224">
        <v>70295419.5</v>
      </c>
      <c r="I399" s="224">
        <v>63265877.549999997</v>
      </c>
      <c r="J399" s="225">
        <v>58579516.25</v>
      </c>
    </row>
    <row r="400" spans="1:10" ht="24" customHeight="1" x14ac:dyDescent="0.2">
      <c r="A400" s="222">
        <v>399</v>
      </c>
      <c r="B400" s="218" t="s">
        <v>414</v>
      </c>
      <c r="C400" s="211" t="s">
        <v>452</v>
      </c>
      <c r="D400" s="223">
        <v>251340530330001</v>
      </c>
      <c r="E400" s="211">
        <v>36</v>
      </c>
      <c r="F400" s="211">
        <v>72</v>
      </c>
      <c r="G400" s="211">
        <v>108</v>
      </c>
      <c r="H400" s="224">
        <v>55183895.3125</v>
      </c>
      <c r="I400" s="224">
        <v>49665505.78125</v>
      </c>
      <c r="J400" s="225">
        <v>44147116.25</v>
      </c>
    </row>
    <row r="401" spans="1:10" ht="24" customHeight="1" x14ac:dyDescent="0.2">
      <c r="A401" s="222">
        <v>400</v>
      </c>
      <c r="B401" s="218" t="s">
        <v>414</v>
      </c>
      <c r="C401" s="211" t="s">
        <v>453</v>
      </c>
      <c r="D401" s="223">
        <v>251340530340001</v>
      </c>
      <c r="E401" s="211">
        <v>64</v>
      </c>
      <c r="F401" s="211">
        <v>120</v>
      </c>
      <c r="G401" s="211">
        <v>184</v>
      </c>
      <c r="H401" s="224">
        <v>74654155.5</v>
      </c>
      <c r="I401" s="224">
        <v>67188739.950000003</v>
      </c>
      <c r="J401" s="225">
        <v>62211796.25</v>
      </c>
    </row>
    <row r="402" spans="1:10" ht="24" customHeight="1" x14ac:dyDescent="0.2">
      <c r="A402" s="222">
        <v>401</v>
      </c>
      <c r="B402" s="218" t="s">
        <v>414</v>
      </c>
      <c r="C402" s="211" t="s">
        <v>454</v>
      </c>
      <c r="D402" s="223">
        <v>251340530360001</v>
      </c>
      <c r="E402" s="211">
        <v>40</v>
      </c>
      <c r="F402" s="211">
        <v>110</v>
      </c>
      <c r="G402" s="211">
        <v>150</v>
      </c>
      <c r="H402" s="224">
        <v>60974959.5</v>
      </c>
      <c r="I402" s="224">
        <v>57164024.53125</v>
      </c>
      <c r="J402" s="225">
        <v>50812466.25</v>
      </c>
    </row>
    <row r="403" spans="1:10" ht="24" customHeight="1" x14ac:dyDescent="0.2">
      <c r="A403" s="222">
        <v>402</v>
      </c>
      <c r="B403" s="218" t="s">
        <v>414</v>
      </c>
      <c r="C403" s="211" t="s">
        <v>455</v>
      </c>
      <c r="D403" s="223">
        <v>251340530390001</v>
      </c>
      <c r="E403" s="211">
        <v>48</v>
      </c>
      <c r="F403" s="211">
        <v>84</v>
      </c>
      <c r="G403" s="211">
        <v>132</v>
      </c>
      <c r="H403" s="224">
        <v>60218970.3125</v>
      </c>
      <c r="I403" s="224">
        <v>54197073.28125</v>
      </c>
      <c r="J403" s="225">
        <v>48175176.25</v>
      </c>
    </row>
    <row r="404" spans="1:10" ht="24" customHeight="1" x14ac:dyDescent="0.2">
      <c r="A404" s="222">
        <v>403</v>
      </c>
      <c r="B404" s="218" t="s">
        <v>414</v>
      </c>
      <c r="C404" s="211" t="s">
        <v>455</v>
      </c>
      <c r="D404" s="223" t="s">
        <v>456</v>
      </c>
      <c r="E404" s="211">
        <v>48</v>
      </c>
      <c r="F404" s="211">
        <v>84</v>
      </c>
      <c r="G404" s="211">
        <v>132</v>
      </c>
      <c r="H404" s="224">
        <v>48367800</v>
      </c>
      <c r="I404" s="224">
        <v>43531020</v>
      </c>
      <c r="J404" s="225">
        <v>38694240</v>
      </c>
    </row>
    <row r="405" spans="1:10" ht="24" customHeight="1" x14ac:dyDescent="0.2">
      <c r="A405" s="222">
        <v>404</v>
      </c>
      <c r="B405" s="218" t="s">
        <v>414</v>
      </c>
      <c r="C405" s="211" t="s">
        <v>457</v>
      </c>
      <c r="D405" s="223">
        <v>251340531960011</v>
      </c>
      <c r="E405" s="211">
        <v>27</v>
      </c>
      <c r="F405" s="211">
        <v>83</v>
      </c>
      <c r="G405" s="211">
        <v>110</v>
      </c>
      <c r="H405" s="224">
        <v>60099157.8125</v>
      </c>
      <c r="I405" s="224">
        <v>54089242.03125</v>
      </c>
      <c r="J405" s="225">
        <v>48079326.25</v>
      </c>
    </row>
    <row r="406" spans="1:10" ht="24" customHeight="1" x14ac:dyDescent="0.2">
      <c r="A406" s="222">
        <v>405</v>
      </c>
      <c r="B406" s="218" t="s">
        <v>414</v>
      </c>
      <c r="C406" s="211" t="s">
        <v>458</v>
      </c>
      <c r="D406" s="223" t="s">
        <v>459</v>
      </c>
      <c r="E406" s="211">
        <v>20</v>
      </c>
      <c r="F406" s="211">
        <v>90</v>
      </c>
      <c r="G406" s="211">
        <v>110</v>
      </c>
      <c r="H406" s="224">
        <v>61958880</v>
      </c>
      <c r="I406" s="224">
        <v>58086450</v>
      </c>
      <c r="J406" s="225">
        <v>51632400</v>
      </c>
    </row>
    <row r="407" spans="1:10" ht="24" customHeight="1" x14ac:dyDescent="0.2">
      <c r="A407" s="222">
        <v>406</v>
      </c>
      <c r="B407" s="218" t="s">
        <v>414</v>
      </c>
      <c r="C407" s="211" t="s">
        <v>460</v>
      </c>
      <c r="D407" s="223">
        <v>251140530900031</v>
      </c>
      <c r="E407" s="211">
        <v>15</v>
      </c>
      <c r="F407" s="211">
        <v>30</v>
      </c>
      <c r="G407" s="211">
        <v>45</v>
      </c>
      <c r="H407" s="224">
        <v>27215595.3125</v>
      </c>
      <c r="I407" s="224">
        <v>24494035.78125</v>
      </c>
      <c r="J407" s="225">
        <v>21772476.25</v>
      </c>
    </row>
    <row r="408" spans="1:10" ht="24" customHeight="1" x14ac:dyDescent="0.2">
      <c r="A408" s="222">
        <v>407</v>
      </c>
      <c r="B408" s="218" t="s">
        <v>414</v>
      </c>
      <c r="C408" s="211" t="s">
        <v>461</v>
      </c>
      <c r="D408" s="223">
        <v>216640530400001</v>
      </c>
      <c r="E408" s="211">
        <v>54</v>
      </c>
      <c r="F408" s="211">
        <v>162</v>
      </c>
      <c r="G408" s="211">
        <v>216</v>
      </c>
      <c r="H408" s="224">
        <v>94975339.5</v>
      </c>
      <c r="I408" s="224">
        <v>85477805.549999997</v>
      </c>
      <c r="J408" s="225">
        <v>75980271.599999994</v>
      </c>
    </row>
    <row r="409" spans="1:10" ht="24" customHeight="1" x14ac:dyDescent="0.2">
      <c r="A409" s="222">
        <v>408</v>
      </c>
      <c r="B409" s="218" t="s">
        <v>414</v>
      </c>
      <c r="C409" s="211" t="s">
        <v>462</v>
      </c>
      <c r="D409" s="223">
        <v>251140530900051</v>
      </c>
      <c r="E409" s="211">
        <v>26</v>
      </c>
      <c r="F409" s="211">
        <v>126</v>
      </c>
      <c r="G409" s="211">
        <v>152</v>
      </c>
      <c r="H409" s="224">
        <v>69523867.5</v>
      </c>
      <c r="I409" s="224">
        <v>62571480.75</v>
      </c>
      <c r="J409" s="225">
        <v>57936556.25</v>
      </c>
    </row>
    <row r="410" spans="1:10" ht="24" customHeight="1" x14ac:dyDescent="0.2">
      <c r="A410" s="222">
        <v>409</v>
      </c>
      <c r="B410" s="218" t="s">
        <v>414</v>
      </c>
      <c r="C410" s="211" t="s">
        <v>463</v>
      </c>
      <c r="D410" s="223">
        <v>732120530190011</v>
      </c>
      <c r="E410" s="211">
        <v>29</v>
      </c>
      <c r="F410" s="211">
        <v>61</v>
      </c>
      <c r="G410" s="211">
        <v>90</v>
      </c>
      <c r="H410" s="224">
        <v>43650000</v>
      </c>
      <c r="I410" s="224">
        <v>39285000</v>
      </c>
      <c r="J410" s="225">
        <v>34920000</v>
      </c>
    </row>
    <row r="411" spans="1:10" ht="24" customHeight="1" x14ac:dyDescent="0.2">
      <c r="A411" s="222">
        <v>410</v>
      </c>
      <c r="B411" s="218" t="s">
        <v>414</v>
      </c>
      <c r="C411" s="211" t="s">
        <v>464</v>
      </c>
      <c r="D411" s="223">
        <v>251140530900061</v>
      </c>
      <c r="E411" s="211">
        <v>14</v>
      </c>
      <c r="F411" s="211">
        <v>71</v>
      </c>
      <c r="G411" s="211">
        <v>85</v>
      </c>
      <c r="H411" s="224">
        <v>44603289.0625</v>
      </c>
      <c r="I411" s="224">
        <v>40142960.15625</v>
      </c>
      <c r="J411" s="225">
        <v>35682631.25</v>
      </c>
    </row>
    <row r="412" spans="1:10" ht="24" customHeight="1" x14ac:dyDescent="0.2">
      <c r="A412" s="222">
        <v>411</v>
      </c>
      <c r="B412" s="218" t="s">
        <v>414</v>
      </c>
      <c r="C412" s="211" t="s">
        <v>465</v>
      </c>
      <c r="D412" s="223">
        <v>251140530900041</v>
      </c>
      <c r="E412" s="211">
        <v>23</v>
      </c>
      <c r="F412" s="211">
        <v>77</v>
      </c>
      <c r="G412" s="211">
        <v>100</v>
      </c>
      <c r="H412" s="224">
        <v>54089520.3125</v>
      </c>
      <c r="I412" s="224">
        <v>48680568.28125</v>
      </c>
      <c r="J412" s="225">
        <v>43271616.25</v>
      </c>
    </row>
    <row r="413" spans="1:10" ht="24" customHeight="1" x14ac:dyDescent="0.2">
      <c r="A413" s="222">
        <v>412</v>
      </c>
      <c r="B413" s="218" t="s">
        <v>414</v>
      </c>
      <c r="C413" s="211" t="s">
        <v>466</v>
      </c>
      <c r="D413" s="223">
        <v>251440530100001</v>
      </c>
      <c r="E413" s="211">
        <v>35</v>
      </c>
      <c r="F413" s="211">
        <v>80</v>
      </c>
      <c r="G413" s="211">
        <v>115</v>
      </c>
      <c r="H413" s="224">
        <v>55470307.8125</v>
      </c>
      <c r="I413" s="224">
        <v>49923277.03125</v>
      </c>
      <c r="J413" s="225">
        <v>44376246.25</v>
      </c>
    </row>
    <row r="414" spans="1:10" ht="24" customHeight="1" x14ac:dyDescent="0.2">
      <c r="A414" s="222">
        <v>413</v>
      </c>
      <c r="B414" s="218" t="s">
        <v>414</v>
      </c>
      <c r="C414" s="211" t="s">
        <v>467</v>
      </c>
      <c r="D414" s="223">
        <v>251340530130001</v>
      </c>
      <c r="E414" s="211">
        <v>20</v>
      </c>
      <c r="F414" s="211">
        <v>60</v>
      </c>
      <c r="G414" s="211">
        <v>80</v>
      </c>
      <c r="H414" s="224">
        <v>42892245.3125</v>
      </c>
      <c r="I414" s="224">
        <v>38603020.78125</v>
      </c>
      <c r="J414" s="225">
        <v>34313796.25</v>
      </c>
    </row>
    <row r="415" spans="1:10" ht="24" customHeight="1" x14ac:dyDescent="0.2">
      <c r="A415" s="222">
        <v>414</v>
      </c>
      <c r="B415" s="218" t="s">
        <v>414</v>
      </c>
      <c r="C415" s="211" t="s">
        <v>468</v>
      </c>
      <c r="D415" s="223">
        <v>251340530140001</v>
      </c>
      <c r="E415" s="211">
        <v>45</v>
      </c>
      <c r="F415" s="211">
        <v>135</v>
      </c>
      <c r="G415" s="211">
        <v>180</v>
      </c>
      <c r="H415" s="224">
        <v>73249195.5</v>
      </c>
      <c r="I415" s="224">
        <v>65924275.950000003</v>
      </c>
      <c r="J415" s="225">
        <v>61040996.25</v>
      </c>
    </row>
    <row r="416" spans="1:10" ht="24" customHeight="1" x14ac:dyDescent="0.2">
      <c r="A416" s="222">
        <v>415</v>
      </c>
      <c r="B416" s="218" t="s">
        <v>414</v>
      </c>
      <c r="C416" s="211" t="s">
        <v>469</v>
      </c>
      <c r="D416" s="223">
        <v>251340530150011</v>
      </c>
      <c r="E416" s="211">
        <v>14</v>
      </c>
      <c r="F416" s="211">
        <v>26</v>
      </c>
      <c r="G416" s="211">
        <v>40</v>
      </c>
      <c r="H416" s="224">
        <v>26330945.3125</v>
      </c>
      <c r="I416" s="224">
        <v>23697850.78125</v>
      </c>
      <c r="J416" s="225">
        <v>21064756.25</v>
      </c>
    </row>
    <row r="417" spans="1:10" ht="24" customHeight="1" x14ac:dyDescent="0.2">
      <c r="A417" s="222">
        <v>416</v>
      </c>
      <c r="B417" s="218" t="s">
        <v>414</v>
      </c>
      <c r="C417" s="211" t="s">
        <v>470</v>
      </c>
      <c r="D417" s="223">
        <v>251340530140011</v>
      </c>
      <c r="E417" s="211">
        <v>30</v>
      </c>
      <c r="F417" s="211">
        <v>60</v>
      </c>
      <c r="G417" s="211">
        <v>90</v>
      </c>
      <c r="H417" s="224">
        <v>46589032.8125</v>
      </c>
      <c r="I417" s="224">
        <v>41930129.53125</v>
      </c>
      <c r="J417" s="225">
        <v>37271226.25</v>
      </c>
    </row>
    <row r="418" spans="1:10" ht="24" customHeight="1" x14ac:dyDescent="0.2">
      <c r="A418" s="222">
        <v>417</v>
      </c>
      <c r="B418" s="218" t="s">
        <v>414</v>
      </c>
      <c r="C418" s="211" t="s">
        <v>471</v>
      </c>
      <c r="D418" s="223">
        <v>251340531630011</v>
      </c>
      <c r="E418" s="211">
        <v>13</v>
      </c>
      <c r="F418" s="211">
        <v>27</v>
      </c>
      <c r="G418" s="211">
        <v>40</v>
      </c>
      <c r="H418" s="224">
        <v>23637645.3125</v>
      </c>
      <c r="I418" s="224">
        <v>21273880.78125</v>
      </c>
      <c r="J418" s="225">
        <v>18910116.25</v>
      </c>
    </row>
    <row r="419" spans="1:10" ht="24" customHeight="1" x14ac:dyDescent="0.2">
      <c r="A419" s="222">
        <v>418</v>
      </c>
      <c r="B419" s="218" t="s">
        <v>414</v>
      </c>
      <c r="C419" s="211" t="s">
        <v>472</v>
      </c>
      <c r="D419" s="223">
        <v>252340530750011</v>
      </c>
      <c r="E419" s="211">
        <v>8</v>
      </c>
      <c r="F419" s="211">
        <v>16</v>
      </c>
      <c r="G419" s="211">
        <v>24</v>
      </c>
      <c r="H419" s="224">
        <v>12799145.3125</v>
      </c>
      <c r="I419" s="224">
        <v>11519230.78125</v>
      </c>
      <c r="J419" s="225">
        <v>10239316.25</v>
      </c>
    </row>
    <row r="420" spans="1:10" ht="24" customHeight="1" x14ac:dyDescent="0.2">
      <c r="A420" s="222">
        <v>419</v>
      </c>
      <c r="B420" s="218" t="s">
        <v>414</v>
      </c>
      <c r="C420" s="211" t="s">
        <v>473</v>
      </c>
      <c r="D420" s="223">
        <v>351330530130011</v>
      </c>
      <c r="E420" s="211">
        <v>20</v>
      </c>
      <c r="F420" s="211">
        <v>30</v>
      </c>
      <c r="G420" s="211">
        <v>50</v>
      </c>
      <c r="H420" s="224">
        <v>23727920.3125</v>
      </c>
      <c r="I420" s="224">
        <v>21355128.28125</v>
      </c>
      <c r="J420" s="225">
        <v>18982336.25</v>
      </c>
    </row>
    <row r="421" spans="1:10" ht="24" customHeight="1" x14ac:dyDescent="0.2">
      <c r="A421" s="222">
        <v>420</v>
      </c>
      <c r="B421" s="218" t="s">
        <v>414</v>
      </c>
      <c r="C421" s="211" t="s">
        <v>474</v>
      </c>
      <c r="D421" s="223">
        <v>351230530010001</v>
      </c>
      <c r="E421" s="211">
        <v>52</v>
      </c>
      <c r="F421" s="211">
        <v>113</v>
      </c>
      <c r="G421" s="211">
        <v>165</v>
      </c>
      <c r="H421" s="224">
        <v>66542443.5</v>
      </c>
      <c r="I421" s="224">
        <v>62383540.78125</v>
      </c>
      <c r="J421" s="225">
        <v>55452036.25</v>
      </c>
    </row>
    <row r="422" spans="1:10" ht="24" customHeight="1" x14ac:dyDescent="0.2">
      <c r="A422" s="222">
        <v>421</v>
      </c>
      <c r="B422" s="218" t="s">
        <v>414</v>
      </c>
      <c r="C422" s="211" t="s">
        <v>475</v>
      </c>
      <c r="D422" s="223">
        <v>252940530590091</v>
      </c>
      <c r="E422" s="211">
        <v>16</v>
      </c>
      <c r="F422" s="211">
        <v>48</v>
      </c>
      <c r="G422" s="211">
        <v>64</v>
      </c>
      <c r="H422" s="224">
        <v>34793045.3125</v>
      </c>
      <c r="I422" s="224">
        <v>31313740.78125</v>
      </c>
      <c r="J422" s="225">
        <v>27834436.25</v>
      </c>
    </row>
    <row r="423" spans="1:10" ht="24" customHeight="1" x14ac:dyDescent="0.2">
      <c r="A423" s="222">
        <v>422</v>
      </c>
      <c r="B423" s="218" t="s">
        <v>414</v>
      </c>
      <c r="C423" s="211" t="s">
        <v>476</v>
      </c>
      <c r="D423" s="223">
        <v>252340530590121</v>
      </c>
      <c r="E423" s="211">
        <v>16</v>
      </c>
      <c r="F423" s="211">
        <v>48</v>
      </c>
      <c r="G423" s="211">
        <v>64</v>
      </c>
      <c r="H423" s="224">
        <v>33828245.3125</v>
      </c>
      <c r="I423" s="224">
        <v>30445420.78125</v>
      </c>
      <c r="J423" s="225">
        <v>27062596.25</v>
      </c>
    </row>
    <row r="424" spans="1:10" ht="24" customHeight="1" x14ac:dyDescent="0.2">
      <c r="A424" s="222">
        <v>423</v>
      </c>
      <c r="B424" s="218" t="s">
        <v>414</v>
      </c>
      <c r="C424" s="211" t="s">
        <v>477</v>
      </c>
      <c r="D424" s="223">
        <v>251140530440011</v>
      </c>
      <c r="E424" s="211">
        <v>20</v>
      </c>
      <c r="F424" s="211">
        <v>40</v>
      </c>
      <c r="G424" s="211">
        <v>60</v>
      </c>
      <c r="H424" s="224">
        <v>31049645.3125</v>
      </c>
      <c r="I424" s="224">
        <v>27944680.78125</v>
      </c>
      <c r="J424" s="225">
        <v>24839716.25</v>
      </c>
    </row>
    <row r="425" spans="1:10" ht="24" customHeight="1" x14ac:dyDescent="0.2">
      <c r="A425" s="222">
        <v>424</v>
      </c>
      <c r="B425" s="218" t="s">
        <v>414</v>
      </c>
      <c r="C425" s="211" t="s">
        <v>478</v>
      </c>
      <c r="D425" s="223">
        <v>251140530420001</v>
      </c>
      <c r="E425" s="211">
        <v>25</v>
      </c>
      <c r="F425" s="211">
        <v>50</v>
      </c>
      <c r="G425" s="211">
        <v>75</v>
      </c>
      <c r="H425" s="224">
        <v>38401682.8125</v>
      </c>
      <c r="I425" s="224">
        <v>34561514.53125</v>
      </c>
      <c r="J425" s="225">
        <v>30721346.25</v>
      </c>
    </row>
    <row r="426" spans="1:10" ht="24" customHeight="1" x14ac:dyDescent="0.2">
      <c r="A426" s="222">
        <v>425</v>
      </c>
      <c r="B426" s="218" t="s">
        <v>414</v>
      </c>
      <c r="C426" s="211" t="s">
        <v>479</v>
      </c>
      <c r="D426" s="223">
        <v>252340530590131</v>
      </c>
      <c r="E426" s="211">
        <v>16</v>
      </c>
      <c r="F426" s="211">
        <v>48</v>
      </c>
      <c r="G426" s="211">
        <v>64</v>
      </c>
      <c r="H426" s="224">
        <v>33065045.3125</v>
      </c>
      <c r="I426" s="224">
        <v>29758540.78125</v>
      </c>
      <c r="J426" s="225">
        <v>26452036.25</v>
      </c>
    </row>
    <row r="427" spans="1:10" ht="24" customHeight="1" x14ac:dyDescent="0.2">
      <c r="A427" s="222">
        <v>426</v>
      </c>
      <c r="B427" s="218" t="s">
        <v>414</v>
      </c>
      <c r="C427" s="211" t="s">
        <v>480</v>
      </c>
      <c r="D427" s="223">
        <v>351230530450011</v>
      </c>
      <c r="E427" s="211">
        <v>17</v>
      </c>
      <c r="F427" s="211">
        <v>33</v>
      </c>
      <c r="G427" s="211">
        <v>50</v>
      </c>
      <c r="H427" s="224">
        <v>25825820.3125</v>
      </c>
      <c r="I427" s="224">
        <v>23243238.28125</v>
      </c>
      <c r="J427" s="225">
        <v>20660656.25</v>
      </c>
    </row>
    <row r="428" spans="1:10" ht="24" customHeight="1" x14ac:dyDescent="0.2">
      <c r="A428" s="222">
        <v>427</v>
      </c>
      <c r="B428" s="218" t="s">
        <v>414</v>
      </c>
      <c r="C428" s="211" t="s">
        <v>481</v>
      </c>
      <c r="D428" s="223">
        <v>351230530460001</v>
      </c>
      <c r="E428" s="211">
        <v>30</v>
      </c>
      <c r="F428" s="211">
        <v>70</v>
      </c>
      <c r="G428" s="211">
        <v>100</v>
      </c>
      <c r="H428" s="224">
        <v>46794345.3125</v>
      </c>
      <c r="I428" s="224">
        <v>42114910.78125</v>
      </c>
      <c r="J428" s="225">
        <v>37435476.25</v>
      </c>
    </row>
    <row r="429" spans="1:10" ht="24" customHeight="1" x14ac:dyDescent="0.2">
      <c r="A429" s="222">
        <v>428</v>
      </c>
      <c r="B429" s="218" t="s">
        <v>414</v>
      </c>
      <c r="C429" s="211" t="s">
        <v>482</v>
      </c>
      <c r="D429" s="223">
        <v>351230530470001</v>
      </c>
      <c r="E429" s="211">
        <v>28</v>
      </c>
      <c r="F429" s="211">
        <v>67</v>
      </c>
      <c r="G429" s="211">
        <v>95</v>
      </c>
      <c r="H429" s="224">
        <v>45203557.8125</v>
      </c>
      <c r="I429" s="224">
        <v>40683202.03125</v>
      </c>
      <c r="J429" s="225">
        <v>36162846.25</v>
      </c>
    </row>
    <row r="430" spans="1:10" ht="24" customHeight="1" x14ac:dyDescent="0.2">
      <c r="A430" s="222">
        <v>429</v>
      </c>
      <c r="B430" s="218" t="s">
        <v>414</v>
      </c>
      <c r="C430" s="211" t="s">
        <v>483</v>
      </c>
      <c r="D430" s="223">
        <v>351230530480001</v>
      </c>
      <c r="E430" s="211">
        <v>68</v>
      </c>
      <c r="F430" s="211">
        <v>134</v>
      </c>
      <c r="G430" s="211">
        <v>202</v>
      </c>
      <c r="H430" s="224">
        <v>75149683.5</v>
      </c>
      <c r="I430" s="224">
        <v>67634715.150000006</v>
      </c>
      <c r="J430" s="225">
        <v>60119746.799999997</v>
      </c>
    </row>
    <row r="431" spans="1:10" ht="24" customHeight="1" x14ac:dyDescent="0.2">
      <c r="A431" s="222">
        <v>430</v>
      </c>
      <c r="B431" s="218" t="s">
        <v>414</v>
      </c>
      <c r="C431" s="211" t="s">
        <v>484</v>
      </c>
      <c r="D431" s="223">
        <v>252940530530001</v>
      </c>
      <c r="E431" s="211">
        <v>48</v>
      </c>
      <c r="F431" s="211">
        <v>320</v>
      </c>
      <c r="G431" s="211">
        <v>368</v>
      </c>
      <c r="H431" s="224">
        <v>145005201.90000001</v>
      </c>
      <c r="I431" s="224">
        <v>130504681.70999999</v>
      </c>
      <c r="J431" s="225">
        <v>116004161.52000001</v>
      </c>
    </row>
    <row r="432" spans="1:10" ht="24" customHeight="1" x14ac:dyDescent="0.2">
      <c r="A432" s="222">
        <v>431</v>
      </c>
      <c r="B432" s="218" t="s">
        <v>414</v>
      </c>
      <c r="C432" s="211" t="s">
        <v>485</v>
      </c>
      <c r="D432" s="223">
        <v>251240530540001</v>
      </c>
      <c r="E432" s="211">
        <v>20</v>
      </c>
      <c r="F432" s="211">
        <v>220</v>
      </c>
      <c r="G432" s="211">
        <v>240</v>
      </c>
      <c r="H432" s="224">
        <v>87120600.299999997</v>
      </c>
      <c r="I432" s="224">
        <v>78408540.270000011</v>
      </c>
      <c r="J432" s="225">
        <v>69696480.24000001</v>
      </c>
    </row>
    <row r="433" spans="1:10" ht="24" customHeight="1" x14ac:dyDescent="0.2">
      <c r="A433" s="222">
        <v>432</v>
      </c>
      <c r="B433" s="218" t="s">
        <v>414</v>
      </c>
      <c r="C433" s="211" t="s">
        <v>486</v>
      </c>
      <c r="D433" s="223">
        <v>252940530560001</v>
      </c>
      <c r="E433" s="211">
        <v>36</v>
      </c>
      <c r="F433" s="211">
        <v>236</v>
      </c>
      <c r="G433" s="211">
        <v>272</v>
      </c>
      <c r="H433" s="224">
        <v>91776657.900000006</v>
      </c>
      <c r="I433" s="224">
        <v>82598992.109999999</v>
      </c>
      <c r="J433" s="225">
        <v>73421326.320000008</v>
      </c>
    </row>
    <row r="434" spans="1:10" ht="24" customHeight="1" x14ac:dyDescent="0.2">
      <c r="A434" s="222">
        <v>433</v>
      </c>
      <c r="B434" s="218" t="s">
        <v>414</v>
      </c>
      <c r="C434" s="211" t="s">
        <v>487</v>
      </c>
      <c r="D434" s="223">
        <v>252940530490001</v>
      </c>
      <c r="E434" s="211">
        <v>25</v>
      </c>
      <c r="F434" s="211">
        <v>70</v>
      </c>
      <c r="G434" s="211">
        <v>95</v>
      </c>
      <c r="H434" s="224">
        <v>46096070.3125</v>
      </c>
      <c r="I434" s="224">
        <v>41486463.28125</v>
      </c>
      <c r="J434" s="225">
        <v>36876856.25</v>
      </c>
    </row>
    <row r="435" spans="1:10" ht="24" customHeight="1" x14ac:dyDescent="0.2">
      <c r="A435" s="222">
        <v>434</v>
      </c>
      <c r="B435" s="218" t="s">
        <v>414</v>
      </c>
      <c r="C435" s="211" t="s">
        <v>488</v>
      </c>
      <c r="D435" s="223">
        <v>252340530570001</v>
      </c>
      <c r="E435" s="211">
        <v>48</v>
      </c>
      <c r="F435" s="211">
        <v>256</v>
      </c>
      <c r="G435" s="211">
        <v>304</v>
      </c>
      <c r="H435" s="224">
        <v>110371896.3</v>
      </c>
      <c r="I435" s="224">
        <v>99334706.670000017</v>
      </c>
      <c r="J435" s="225">
        <v>88297517.040000007</v>
      </c>
    </row>
    <row r="436" spans="1:10" ht="24" customHeight="1" x14ac:dyDescent="0.2">
      <c r="A436" s="222">
        <v>435</v>
      </c>
      <c r="B436" s="218" t="s">
        <v>414</v>
      </c>
      <c r="C436" s="211" t="s">
        <v>489</v>
      </c>
      <c r="D436" s="223">
        <v>252340530510001</v>
      </c>
      <c r="E436" s="211">
        <v>24</v>
      </c>
      <c r="F436" s="211">
        <v>116</v>
      </c>
      <c r="G436" s="211">
        <v>140</v>
      </c>
      <c r="H436" s="224">
        <v>56825785.3125</v>
      </c>
      <c r="I436" s="224">
        <v>51143206.781250007</v>
      </c>
      <c r="J436" s="225">
        <v>45460628.25</v>
      </c>
    </row>
    <row r="437" spans="1:10" ht="24" customHeight="1" x14ac:dyDescent="0.2">
      <c r="A437" s="222">
        <v>436</v>
      </c>
      <c r="B437" s="218" t="s">
        <v>414</v>
      </c>
      <c r="C437" s="211" t="s">
        <v>490</v>
      </c>
      <c r="D437" s="223">
        <v>252940530580001</v>
      </c>
      <c r="E437" s="211">
        <v>17</v>
      </c>
      <c r="F437" s="211">
        <v>223</v>
      </c>
      <c r="G437" s="211">
        <v>240</v>
      </c>
      <c r="H437" s="224">
        <v>87191121.900000006</v>
      </c>
      <c r="I437" s="224">
        <v>78472009.710000008</v>
      </c>
      <c r="J437" s="225">
        <v>69752897.520000011</v>
      </c>
    </row>
    <row r="438" spans="1:10" ht="24" customHeight="1" x14ac:dyDescent="0.2">
      <c r="A438" s="222">
        <v>437</v>
      </c>
      <c r="B438" s="218" t="s">
        <v>414</v>
      </c>
      <c r="C438" s="211" t="s">
        <v>491</v>
      </c>
      <c r="D438" s="223">
        <v>351330530590001</v>
      </c>
      <c r="E438" s="211">
        <v>165</v>
      </c>
      <c r="F438" s="211">
        <v>285</v>
      </c>
      <c r="G438" s="211">
        <v>450</v>
      </c>
      <c r="H438" s="224">
        <v>157782029.09999999</v>
      </c>
      <c r="I438" s="224">
        <v>142003826.19</v>
      </c>
      <c r="J438" s="225">
        <v>126225623.28</v>
      </c>
    </row>
    <row r="439" spans="1:10" ht="24" customHeight="1" x14ac:dyDescent="0.2">
      <c r="A439" s="222">
        <v>438</v>
      </c>
      <c r="B439" s="218" t="s">
        <v>414</v>
      </c>
      <c r="C439" s="211" t="s">
        <v>492</v>
      </c>
      <c r="D439" s="223">
        <v>732120530020001</v>
      </c>
      <c r="E439" s="211">
        <v>77</v>
      </c>
      <c r="F439" s="211">
        <v>263</v>
      </c>
      <c r="G439" s="211">
        <v>340</v>
      </c>
      <c r="H439" s="224">
        <v>99701678.700000003</v>
      </c>
      <c r="I439" s="224">
        <v>89731510.830000013</v>
      </c>
      <c r="J439" s="225">
        <v>79761342.960000008</v>
      </c>
    </row>
    <row r="440" spans="1:10" ht="24" customHeight="1" x14ac:dyDescent="0.2">
      <c r="A440" s="222">
        <v>439</v>
      </c>
      <c r="B440" s="218" t="s">
        <v>414</v>
      </c>
      <c r="C440" s="211" t="s">
        <v>493</v>
      </c>
      <c r="D440" s="223">
        <v>732120530030001</v>
      </c>
      <c r="E440" s="211">
        <v>92</v>
      </c>
      <c r="F440" s="211">
        <v>278</v>
      </c>
      <c r="G440" s="211">
        <v>370</v>
      </c>
      <c r="H440" s="224">
        <v>113156772.3</v>
      </c>
      <c r="I440" s="224">
        <v>101841095.07000001</v>
      </c>
      <c r="J440" s="225">
        <v>90525417.840000004</v>
      </c>
    </row>
    <row r="441" spans="1:10" ht="24" customHeight="1" x14ac:dyDescent="0.2">
      <c r="A441" s="222">
        <v>440</v>
      </c>
      <c r="B441" s="218" t="s">
        <v>414</v>
      </c>
      <c r="C441" s="211" t="s">
        <v>494</v>
      </c>
      <c r="D441" s="223">
        <v>251340530610001</v>
      </c>
      <c r="E441" s="211">
        <v>55</v>
      </c>
      <c r="F441" s="211">
        <v>75</v>
      </c>
      <c r="G441" s="211">
        <v>130</v>
      </c>
      <c r="H441" s="224">
        <v>60746246.700000003</v>
      </c>
      <c r="I441" s="224">
        <v>56949606.28125</v>
      </c>
      <c r="J441" s="225">
        <v>50621872.250000007</v>
      </c>
    </row>
    <row r="442" spans="1:10" ht="24" customHeight="1" x14ac:dyDescent="0.2">
      <c r="A442" s="222">
        <v>441</v>
      </c>
      <c r="B442" s="218" t="s">
        <v>414</v>
      </c>
      <c r="C442" s="211" t="s">
        <v>495</v>
      </c>
      <c r="D442" s="223">
        <v>732120530040001</v>
      </c>
      <c r="E442" s="211">
        <v>82</v>
      </c>
      <c r="F442" s="211">
        <v>438</v>
      </c>
      <c r="G442" s="211">
        <v>520</v>
      </c>
      <c r="H442" s="224">
        <v>150390917.09999999</v>
      </c>
      <c r="I442" s="224">
        <v>135351825.39000002</v>
      </c>
      <c r="J442" s="225">
        <v>120312733.68000001</v>
      </c>
    </row>
    <row r="443" spans="1:10" ht="24" customHeight="1" x14ac:dyDescent="0.2">
      <c r="A443" s="222">
        <v>442</v>
      </c>
      <c r="B443" s="218" t="s">
        <v>414</v>
      </c>
      <c r="C443" s="211" t="s">
        <v>496</v>
      </c>
      <c r="D443" s="223">
        <v>732120530070001</v>
      </c>
      <c r="E443" s="211">
        <v>124</v>
      </c>
      <c r="F443" s="211">
        <v>526</v>
      </c>
      <c r="G443" s="211">
        <v>650</v>
      </c>
      <c r="H443" s="224">
        <v>187209953.09999999</v>
      </c>
      <c r="I443" s="224">
        <v>168488957.79000002</v>
      </c>
      <c r="J443" s="225">
        <v>149767962.48000002</v>
      </c>
    </row>
    <row r="444" spans="1:10" ht="24" customHeight="1" x14ac:dyDescent="0.2">
      <c r="A444" s="222">
        <v>443</v>
      </c>
      <c r="B444" s="218" t="s">
        <v>414</v>
      </c>
      <c r="C444" s="211" t="s">
        <v>497</v>
      </c>
      <c r="D444" s="223">
        <v>251340530630001</v>
      </c>
      <c r="E444" s="211">
        <v>24</v>
      </c>
      <c r="F444" s="211">
        <v>76</v>
      </c>
      <c r="G444" s="211">
        <v>100</v>
      </c>
      <c r="H444" s="224">
        <v>40974465.3125</v>
      </c>
      <c r="I444" s="224">
        <v>36877018.78125</v>
      </c>
      <c r="J444" s="225">
        <v>32779572.25</v>
      </c>
    </row>
    <row r="445" spans="1:10" ht="24" customHeight="1" x14ac:dyDescent="0.2">
      <c r="A445" s="222">
        <v>444</v>
      </c>
      <c r="B445" s="218" t="s">
        <v>414</v>
      </c>
      <c r="C445" s="211" t="s">
        <v>498</v>
      </c>
      <c r="D445" s="223" t="s">
        <v>499</v>
      </c>
      <c r="E445" s="211">
        <v>24</v>
      </c>
      <c r="F445" s="211">
        <v>76</v>
      </c>
      <c r="G445" s="211">
        <v>100</v>
      </c>
      <c r="H445" s="224">
        <v>40951800</v>
      </c>
      <c r="I445" s="224">
        <v>36856620</v>
      </c>
      <c r="J445" s="225">
        <v>32761440</v>
      </c>
    </row>
    <row r="446" spans="1:10" ht="24" customHeight="1" x14ac:dyDescent="0.2">
      <c r="A446" s="222">
        <v>445</v>
      </c>
      <c r="B446" s="218" t="s">
        <v>414</v>
      </c>
      <c r="C446" s="211" t="s">
        <v>500</v>
      </c>
      <c r="D446" s="223">
        <v>732120530050001</v>
      </c>
      <c r="E446" s="211">
        <v>100</v>
      </c>
      <c r="F446" s="211">
        <v>470</v>
      </c>
      <c r="G446" s="211">
        <v>570</v>
      </c>
      <c r="H446" s="224">
        <v>165306595.5</v>
      </c>
      <c r="I446" s="224">
        <v>148775935.94999999</v>
      </c>
      <c r="J446" s="225">
        <v>132245276.40000001</v>
      </c>
    </row>
    <row r="447" spans="1:10" ht="24" customHeight="1" x14ac:dyDescent="0.2">
      <c r="A447" s="222">
        <v>446</v>
      </c>
      <c r="B447" s="218" t="s">
        <v>414</v>
      </c>
      <c r="C447" s="211" t="s">
        <v>501</v>
      </c>
      <c r="D447" s="223">
        <v>732120530060001</v>
      </c>
      <c r="E447" s="211">
        <v>106</v>
      </c>
      <c r="F447" s="211">
        <v>344</v>
      </c>
      <c r="G447" s="211">
        <v>450</v>
      </c>
      <c r="H447" s="224">
        <v>130468855.5</v>
      </c>
      <c r="I447" s="224">
        <v>117421969.95</v>
      </c>
      <c r="J447" s="225">
        <v>104375084.40000001</v>
      </c>
    </row>
    <row r="448" spans="1:10" ht="24" customHeight="1" x14ac:dyDescent="0.2">
      <c r="A448" s="222">
        <v>447</v>
      </c>
      <c r="B448" s="218" t="s">
        <v>414</v>
      </c>
      <c r="C448" s="211" t="s">
        <v>502</v>
      </c>
      <c r="D448" s="223">
        <v>251340530620011</v>
      </c>
      <c r="E448" s="211">
        <v>12</v>
      </c>
      <c r="F448" s="211">
        <v>36</v>
      </c>
      <c r="G448" s="211">
        <v>48</v>
      </c>
      <c r="H448" s="224">
        <v>25771745.3125</v>
      </c>
      <c r="I448" s="224">
        <v>23194570.78125</v>
      </c>
      <c r="J448" s="225">
        <v>20617396.25</v>
      </c>
    </row>
    <row r="449" spans="1:10" ht="24" customHeight="1" x14ac:dyDescent="0.2">
      <c r="A449" s="222">
        <v>448</v>
      </c>
      <c r="B449" s="218" t="s">
        <v>414</v>
      </c>
      <c r="C449" s="211" t="s">
        <v>503</v>
      </c>
      <c r="D449" s="223">
        <v>732120530180001</v>
      </c>
      <c r="E449" s="211">
        <v>34</v>
      </c>
      <c r="F449" s="211">
        <v>76</v>
      </c>
      <c r="G449" s="211">
        <v>110</v>
      </c>
      <c r="H449" s="224">
        <v>44251795.3125</v>
      </c>
      <c r="I449" s="224">
        <v>39826615.78125</v>
      </c>
      <c r="J449" s="225">
        <v>35401436.25</v>
      </c>
    </row>
    <row r="450" spans="1:10" ht="24" customHeight="1" x14ac:dyDescent="0.2">
      <c r="A450" s="222">
        <v>449</v>
      </c>
      <c r="B450" s="218" t="s">
        <v>414</v>
      </c>
      <c r="C450" s="211" t="s">
        <v>504</v>
      </c>
      <c r="D450" s="223">
        <v>216620530660011</v>
      </c>
      <c r="E450" s="211">
        <v>11</v>
      </c>
      <c r="F450" s="211">
        <v>45</v>
      </c>
      <c r="G450" s="211">
        <v>56</v>
      </c>
      <c r="H450" s="224">
        <v>23656945.3125</v>
      </c>
      <c r="I450" s="224">
        <v>21291250.78125</v>
      </c>
      <c r="J450" s="225">
        <v>18925556.25</v>
      </c>
    </row>
    <row r="451" spans="1:10" ht="24" customHeight="1" x14ac:dyDescent="0.2">
      <c r="A451" s="222">
        <v>450</v>
      </c>
      <c r="B451" s="218" t="s">
        <v>414</v>
      </c>
      <c r="C451" s="211" t="s">
        <v>505</v>
      </c>
      <c r="D451" s="223" t="s">
        <v>506</v>
      </c>
      <c r="E451" s="211">
        <v>95</v>
      </c>
      <c r="F451" s="211">
        <v>205</v>
      </c>
      <c r="G451" s="211">
        <v>300</v>
      </c>
      <c r="H451" s="224">
        <v>101208960</v>
      </c>
      <c r="I451" s="224">
        <v>91088064</v>
      </c>
      <c r="J451" s="225">
        <v>80967168</v>
      </c>
    </row>
    <row r="452" spans="1:10" ht="24" customHeight="1" x14ac:dyDescent="0.2">
      <c r="A452" s="222">
        <v>451</v>
      </c>
      <c r="B452" s="218" t="s">
        <v>414</v>
      </c>
      <c r="C452" s="211" t="s">
        <v>507</v>
      </c>
      <c r="D452" s="223" t="s">
        <v>508</v>
      </c>
      <c r="E452" s="211">
        <v>28</v>
      </c>
      <c r="F452" s="211">
        <v>52</v>
      </c>
      <c r="G452" s="211">
        <v>80</v>
      </c>
      <c r="H452" s="224">
        <v>33148800</v>
      </c>
      <c r="I452" s="224">
        <v>29833920</v>
      </c>
      <c r="J452" s="225">
        <v>26519040</v>
      </c>
    </row>
    <row r="453" spans="1:10" ht="24" customHeight="1" x14ac:dyDescent="0.2">
      <c r="A453" s="222">
        <v>452</v>
      </c>
      <c r="B453" s="218" t="s">
        <v>414</v>
      </c>
      <c r="C453" s="211" t="s">
        <v>509</v>
      </c>
      <c r="D453" s="223">
        <v>216640530700001</v>
      </c>
      <c r="E453" s="211">
        <v>28</v>
      </c>
      <c r="F453" s="211">
        <v>52</v>
      </c>
      <c r="G453" s="211">
        <v>80</v>
      </c>
      <c r="H453" s="224">
        <v>36525045.3125</v>
      </c>
      <c r="I453" s="224">
        <v>32872540.78125</v>
      </c>
      <c r="J453" s="225">
        <v>29220036.25</v>
      </c>
    </row>
    <row r="454" spans="1:10" ht="24" customHeight="1" x14ac:dyDescent="0.2">
      <c r="A454" s="222">
        <v>453</v>
      </c>
      <c r="B454" s="218" t="s">
        <v>414</v>
      </c>
      <c r="C454" s="211" t="s">
        <v>510</v>
      </c>
      <c r="D454" s="223">
        <v>252140530800001</v>
      </c>
      <c r="E454" s="211">
        <v>24</v>
      </c>
      <c r="F454" s="211">
        <v>48</v>
      </c>
      <c r="G454" s="211">
        <v>72</v>
      </c>
      <c r="H454" s="224">
        <v>33636195.3125</v>
      </c>
      <c r="I454" s="224">
        <v>30272575.78125</v>
      </c>
      <c r="J454" s="225">
        <v>26908956.25</v>
      </c>
    </row>
    <row r="455" spans="1:10" ht="24" customHeight="1" x14ac:dyDescent="0.2">
      <c r="A455" s="222">
        <v>454</v>
      </c>
      <c r="B455" s="218" t="s">
        <v>414</v>
      </c>
      <c r="C455" s="211" t="s">
        <v>511</v>
      </c>
      <c r="D455" s="223">
        <v>251340530760001</v>
      </c>
      <c r="E455" s="211">
        <v>40</v>
      </c>
      <c r="F455" s="211">
        <v>64</v>
      </c>
      <c r="G455" s="211">
        <v>104</v>
      </c>
      <c r="H455" s="224">
        <v>47654645.3125</v>
      </c>
      <c r="I455" s="224">
        <v>42889180.78125</v>
      </c>
      <c r="J455" s="225">
        <v>38123716.25</v>
      </c>
    </row>
    <row r="456" spans="1:10" ht="24" customHeight="1" x14ac:dyDescent="0.2">
      <c r="A456" s="222">
        <v>455</v>
      </c>
      <c r="B456" s="218" t="s">
        <v>414</v>
      </c>
      <c r="C456" s="211" t="s">
        <v>511</v>
      </c>
      <c r="D456" s="223" t="s">
        <v>512</v>
      </c>
      <c r="E456" s="211">
        <v>40</v>
      </c>
      <c r="F456" s="211">
        <v>64</v>
      </c>
      <c r="G456" s="211">
        <v>104</v>
      </c>
      <c r="H456" s="224">
        <v>44317800</v>
      </c>
      <c r="I456" s="224">
        <v>39886020</v>
      </c>
      <c r="J456" s="225">
        <v>35454240</v>
      </c>
    </row>
    <row r="457" spans="1:10" ht="24" customHeight="1" x14ac:dyDescent="0.2">
      <c r="A457" s="222">
        <v>456</v>
      </c>
      <c r="B457" s="218" t="s">
        <v>414</v>
      </c>
      <c r="C457" s="211" t="s">
        <v>513</v>
      </c>
      <c r="D457" s="223" t="s">
        <v>514</v>
      </c>
      <c r="E457" s="211">
        <v>52</v>
      </c>
      <c r="F457" s="211">
        <v>132</v>
      </c>
      <c r="G457" s="211">
        <v>184</v>
      </c>
      <c r="H457" s="224">
        <v>75226752</v>
      </c>
      <c r="I457" s="224">
        <v>67704076.799999997</v>
      </c>
      <c r="J457" s="225">
        <v>60181401.600000001</v>
      </c>
    </row>
    <row r="458" spans="1:10" ht="24" customHeight="1" x14ac:dyDescent="0.2">
      <c r="A458" s="222">
        <v>457</v>
      </c>
      <c r="B458" s="218" t="s">
        <v>414</v>
      </c>
      <c r="C458" s="211" t="s">
        <v>515</v>
      </c>
      <c r="D458" s="223">
        <v>265440530770001</v>
      </c>
      <c r="E458" s="211">
        <v>52</v>
      </c>
      <c r="F458" s="211">
        <v>132</v>
      </c>
      <c r="G458" s="211">
        <v>184</v>
      </c>
      <c r="H458" s="224">
        <v>80212027.5</v>
      </c>
      <c r="I458" s="224">
        <v>72190824.75</v>
      </c>
      <c r="J458" s="225">
        <v>64169622</v>
      </c>
    </row>
    <row r="459" spans="1:10" ht="24" customHeight="1" x14ac:dyDescent="0.2">
      <c r="A459" s="222">
        <v>458</v>
      </c>
      <c r="B459" s="218" t="s">
        <v>414</v>
      </c>
      <c r="C459" s="211" t="s">
        <v>516</v>
      </c>
      <c r="D459" s="223" t="s">
        <v>517</v>
      </c>
      <c r="E459" s="211">
        <v>6</v>
      </c>
      <c r="F459" s="211">
        <v>10</v>
      </c>
      <c r="G459" s="211">
        <v>16</v>
      </c>
      <c r="H459" s="224">
        <v>6517800</v>
      </c>
      <c r="I459" s="224">
        <v>5866020</v>
      </c>
      <c r="J459" s="225">
        <v>5214240</v>
      </c>
    </row>
    <row r="460" spans="1:10" ht="24" customHeight="1" x14ac:dyDescent="0.2">
      <c r="A460" s="222">
        <v>459</v>
      </c>
      <c r="B460" s="218" t="s">
        <v>414</v>
      </c>
      <c r="C460" s="211" t="s">
        <v>518</v>
      </c>
      <c r="D460" s="223">
        <v>351140530680001</v>
      </c>
      <c r="E460" s="211">
        <v>20</v>
      </c>
      <c r="F460" s="211">
        <v>30</v>
      </c>
      <c r="G460" s="211">
        <v>50</v>
      </c>
      <c r="H460" s="224">
        <v>25541045.3125</v>
      </c>
      <c r="I460" s="224">
        <v>22986940.78125</v>
      </c>
      <c r="J460" s="225">
        <v>20432836.25</v>
      </c>
    </row>
    <row r="461" spans="1:10" ht="24" customHeight="1" x14ac:dyDescent="0.2">
      <c r="A461" s="222">
        <v>460</v>
      </c>
      <c r="B461" s="218" t="s">
        <v>414</v>
      </c>
      <c r="C461" s="211" t="s">
        <v>519</v>
      </c>
      <c r="D461" s="223">
        <v>351140530670001</v>
      </c>
      <c r="E461" s="211">
        <v>22</v>
      </c>
      <c r="F461" s="211">
        <v>72</v>
      </c>
      <c r="G461" s="211">
        <v>94</v>
      </c>
      <c r="H461" s="224">
        <v>45640895.3125</v>
      </c>
      <c r="I461" s="224">
        <v>41076805.78125</v>
      </c>
      <c r="J461" s="225">
        <v>36512716.25</v>
      </c>
    </row>
    <row r="462" spans="1:10" ht="24" customHeight="1" x14ac:dyDescent="0.2">
      <c r="A462" s="222">
        <v>461</v>
      </c>
      <c r="B462" s="218" t="s">
        <v>414</v>
      </c>
      <c r="C462" s="211" t="s">
        <v>520</v>
      </c>
      <c r="D462" s="223">
        <v>251140530900021</v>
      </c>
      <c r="E462" s="211">
        <v>16</v>
      </c>
      <c r="F462" s="211">
        <v>39</v>
      </c>
      <c r="G462" s="211">
        <v>55</v>
      </c>
      <c r="H462" s="224">
        <v>28880557.8125</v>
      </c>
      <c r="I462" s="224">
        <v>25992502.03125</v>
      </c>
      <c r="J462" s="225">
        <v>23104446.25</v>
      </c>
    </row>
    <row r="463" spans="1:10" ht="24" customHeight="1" x14ac:dyDescent="0.2">
      <c r="A463" s="222">
        <v>462</v>
      </c>
      <c r="B463" s="218" t="s">
        <v>414</v>
      </c>
      <c r="C463" s="211" t="s">
        <v>521</v>
      </c>
      <c r="D463" s="223">
        <v>265440530810001</v>
      </c>
      <c r="E463" s="211">
        <v>28</v>
      </c>
      <c r="F463" s="211">
        <v>68</v>
      </c>
      <c r="G463" s="211">
        <v>96</v>
      </c>
      <c r="H463" s="224">
        <v>48462845.3125</v>
      </c>
      <c r="I463" s="224">
        <v>43616560.78125</v>
      </c>
      <c r="J463" s="225">
        <v>38770276.25</v>
      </c>
    </row>
    <row r="464" spans="1:10" ht="24" customHeight="1" x14ac:dyDescent="0.2">
      <c r="A464" s="222">
        <v>463</v>
      </c>
      <c r="B464" s="218" t="s">
        <v>414</v>
      </c>
      <c r="C464" s="211" t="s">
        <v>522</v>
      </c>
      <c r="D464" s="223">
        <v>216640530820001</v>
      </c>
      <c r="E464" s="211">
        <v>22</v>
      </c>
      <c r="F464" s="211">
        <v>63</v>
      </c>
      <c r="G464" s="211">
        <v>85</v>
      </c>
      <c r="H464" s="224">
        <v>43301407.8125</v>
      </c>
      <c r="I464" s="224">
        <v>38971267.03125</v>
      </c>
      <c r="J464" s="225">
        <v>34641126.25</v>
      </c>
    </row>
    <row r="465" spans="1:10" ht="24" customHeight="1" x14ac:dyDescent="0.2">
      <c r="A465" s="222">
        <v>464</v>
      </c>
      <c r="B465" s="218" t="s">
        <v>414</v>
      </c>
      <c r="C465" s="211" t="s">
        <v>523</v>
      </c>
      <c r="D465" s="223">
        <v>311930530830001</v>
      </c>
      <c r="E465" s="211">
        <v>51</v>
      </c>
      <c r="F465" s="211">
        <v>39</v>
      </c>
      <c r="G465" s="211">
        <v>90</v>
      </c>
      <c r="H465" s="224">
        <v>38282570.3125</v>
      </c>
      <c r="I465" s="224">
        <v>34454313.28125</v>
      </c>
      <c r="J465" s="225">
        <v>30626056.25</v>
      </c>
    </row>
    <row r="466" spans="1:10" ht="24" customHeight="1" x14ac:dyDescent="0.2">
      <c r="A466" s="222">
        <v>465</v>
      </c>
      <c r="B466" s="218" t="s">
        <v>414</v>
      </c>
      <c r="C466" s="211" t="s">
        <v>524</v>
      </c>
      <c r="D466" s="223">
        <v>351130530840001</v>
      </c>
      <c r="E466" s="211">
        <v>15</v>
      </c>
      <c r="F466" s="211">
        <v>62</v>
      </c>
      <c r="G466" s="211">
        <v>77</v>
      </c>
      <c r="H466" s="224">
        <v>37852920</v>
      </c>
      <c r="I466" s="224">
        <v>34067628</v>
      </c>
      <c r="J466" s="225">
        <v>30282336</v>
      </c>
    </row>
    <row r="467" spans="1:10" ht="24" customHeight="1" x14ac:dyDescent="0.2">
      <c r="A467" s="222">
        <v>466</v>
      </c>
      <c r="B467" s="218" t="s">
        <v>414</v>
      </c>
      <c r="C467" s="211" t="s">
        <v>525</v>
      </c>
      <c r="D467" s="223" t="s">
        <v>526</v>
      </c>
      <c r="E467" s="211">
        <v>15</v>
      </c>
      <c r="F467" s="211">
        <v>62</v>
      </c>
      <c r="G467" s="211">
        <v>77</v>
      </c>
      <c r="H467" s="224">
        <v>33018300</v>
      </c>
      <c r="I467" s="224">
        <v>29716470</v>
      </c>
      <c r="J467" s="225">
        <v>26414640</v>
      </c>
    </row>
    <row r="468" spans="1:10" ht="24" customHeight="1" x14ac:dyDescent="0.2">
      <c r="A468" s="222">
        <v>467</v>
      </c>
      <c r="B468" s="218" t="s">
        <v>414</v>
      </c>
      <c r="C468" s="211" t="s">
        <v>527</v>
      </c>
      <c r="D468" s="223">
        <v>216630530850001</v>
      </c>
      <c r="E468" s="211">
        <v>56</v>
      </c>
      <c r="F468" s="211">
        <v>156</v>
      </c>
      <c r="G468" s="211">
        <v>212</v>
      </c>
      <c r="H468" s="224">
        <v>82110619.5</v>
      </c>
      <c r="I468" s="224">
        <v>73899557.549999997</v>
      </c>
      <c r="J468" s="225">
        <v>65688495.600000001</v>
      </c>
    </row>
    <row r="469" spans="1:10" ht="24" customHeight="1" x14ac:dyDescent="0.2">
      <c r="A469" s="222">
        <v>468</v>
      </c>
      <c r="B469" s="218" t="s">
        <v>414</v>
      </c>
      <c r="C469" s="211" t="s">
        <v>528</v>
      </c>
      <c r="D469" s="223">
        <v>216630530860001</v>
      </c>
      <c r="E469" s="211">
        <v>56</v>
      </c>
      <c r="F469" s="211">
        <v>156</v>
      </c>
      <c r="G469" s="211">
        <v>212</v>
      </c>
      <c r="H469" s="224">
        <v>72951528.299999997</v>
      </c>
      <c r="I469" s="224">
        <v>65656375.469999999</v>
      </c>
      <c r="J469" s="225">
        <v>60792940.25</v>
      </c>
    </row>
    <row r="470" spans="1:10" ht="24" customHeight="1" x14ac:dyDescent="0.2">
      <c r="A470" s="222">
        <v>469</v>
      </c>
      <c r="B470" s="218" t="s">
        <v>414</v>
      </c>
      <c r="C470" s="211" t="s">
        <v>529</v>
      </c>
      <c r="D470" s="223" t="s">
        <v>530</v>
      </c>
      <c r="E470" s="211">
        <v>50</v>
      </c>
      <c r="F470" s="211">
        <v>150</v>
      </c>
      <c r="G470" s="211">
        <v>200</v>
      </c>
      <c r="H470" s="224">
        <v>78941952</v>
      </c>
      <c r="I470" s="224">
        <v>71047756.799999997</v>
      </c>
      <c r="J470" s="225">
        <v>63153561.600000001</v>
      </c>
    </row>
    <row r="471" spans="1:10" ht="24" customHeight="1" x14ac:dyDescent="0.2">
      <c r="A471" s="222">
        <v>470</v>
      </c>
      <c r="B471" s="218" t="s">
        <v>414</v>
      </c>
      <c r="C471" s="211" t="s">
        <v>531</v>
      </c>
      <c r="D471" s="223">
        <v>251340530890001</v>
      </c>
      <c r="E471" s="211">
        <v>29</v>
      </c>
      <c r="F471" s="211">
        <v>61</v>
      </c>
      <c r="G471" s="211">
        <v>90</v>
      </c>
      <c r="H471" s="224">
        <v>45765145.3125</v>
      </c>
      <c r="I471" s="224">
        <v>41188630.78125</v>
      </c>
      <c r="J471" s="225">
        <v>36612116.25</v>
      </c>
    </row>
    <row r="472" spans="1:10" ht="24" customHeight="1" x14ac:dyDescent="0.2">
      <c r="A472" s="222">
        <v>471</v>
      </c>
      <c r="B472" s="218" t="s">
        <v>414</v>
      </c>
      <c r="C472" s="211" t="s">
        <v>532</v>
      </c>
      <c r="D472" s="223">
        <v>216640531050001</v>
      </c>
      <c r="E472" s="211">
        <v>50</v>
      </c>
      <c r="F472" s="211">
        <v>180</v>
      </c>
      <c r="G472" s="211">
        <v>230</v>
      </c>
      <c r="H472" s="224">
        <v>89238703.5</v>
      </c>
      <c r="I472" s="224">
        <v>80314833.150000006</v>
      </c>
      <c r="J472" s="225">
        <v>71390962.799999997</v>
      </c>
    </row>
    <row r="473" spans="1:10" ht="24" customHeight="1" x14ac:dyDescent="0.2">
      <c r="A473" s="222">
        <v>472</v>
      </c>
      <c r="B473" s="218" t="s">
        <v>414</v>
      </c>
      <c r="C473" s="211" t="s">
        <v>533</v>
      </c>
      <c r="D473" s="223">
        <v>251340530940001</v>
      </c>
      <c r="E473" s="211">
        <v>30</v>
      </c>
      <c r="F473" s="211">
        <v>60</v>
      </c>
      <c r="G473" s="211">
        <v>90</v>
      </c>
      <c r="H473" s="224">
        <v>43026270.3125</v>
      </c>
      <c r="I473" s="224">
        <v>38723643.28125</v>
      </c>
      <c r="J473" s="225">
        <v>34421016.25</v>
      </c>
    </row>
    <row r="474" spans="1:10" ht="24" customHeight="1" x14ac:dyDescent="0.2">
      <c r="A474" s="222">
        <v>473</v>
      </c>
      <c r="B474" s="218" t="s">
        <v>414</v>
      </c>
      <c r="C474" s="211" t="s">
        <v>534</v>
      </c>
      <c r="D474" s="223">
        <v>216640530960001</v>
      </c>
      <c r="E474" s="211">
        <v>30</v>
      </c>
      <c r="F474" s="211">
        <v>60</v>
      </c>
      <c r="G474" s="211">
        <v>90</v>
      </c>
      <c r="H474" s="224">
        <v>48493770.3125</v>
      </c>
      <c r="I474" s="224">
        <v>43644393.28125</v>
      </c>
      <c r="J474" s="225">
        <v>38795016.25</v>
      </c>
    </row>
    <row r="475" spans="1:10" ht="24" customHeight="1" x14ac:dyDescent="0.2">
      <c r="A475" s="222">
        <v>474</v>
      </c>
      <c r="B475" s="218" t="s">
        <v>414</v>
      </c>
      <c r="C475" s="211" t="s">
        <v>535</v>
      </c>
      <c r="D475" s="223">
        <v>351430530010001</v>
      </c>
      <c r="E475" s="211">
        <v>67</v>
      </c>
      <c r="F475" s="211">
        <v>107</v>
      </c>
      <c r="G475" s="211">
        <v>174</v>
      </c>
      <c r="H475" s="224">
        <v>59205297.8125</v>
      </c>
      <c r="I475" s="224">
        <v>53284768.031250007</v>
      </c>
      <c r="J475" s="225">
        <v>47364238.25</v>
      </c>
    </row>
    <row r="476" spans="1:10" ht="24" customHeight="1" x14ac:dyDescent="0.2">
      <c r="A476" s="222">
        <v>475</v>
      </c>
      <c r="B476" s="218" t="s">
        <v>414</v>
      </c>
      <c r="C476" s="211" t="s">
        <v>536</v>
      </c>
      <c r="D476" s="223">
        <v>251340530980001</v>
      </c>
      <c r="E476" s="211">
        <v>45</v>
      </c>
      <c r="F476" s="211">
        <v>65</v>
      </c>
      <c r="G476" s="211">
        <v>110</v>
      </c>
      <c r="H476" s="224">
        <v>51412870.3125</v>
      </c>
      <c r="I476" s="224">
        <v>46271583.28125</v>
      </c>
      <c r="J476" s="225">
        <v>41130296.25</v>
      </c>
    </row>
    <row r="477" spans="1:10" ht="24" customHeight="1" x14ac:dyDescent="0.2">
      <c r="A477" s="222">
        <v>476</v>
      </c>
      <c r="B477" s="218" t="s">
        <v>414</v>
      </c>
      <c r="C477" s="211" t="s">
        <v>537</v>
      </c>
      <c r="D477" s="223" t="s">
        <v>538</v>
      </c>
      <c r="E477" s="211">
        <v>45</v>
      </c>
      <c r="F477" s="211">
        <v>145</v>
      </c>
      <c r="G477" s="211">
        <v>190</v>
      </c>
      <c r="H477" s="224">
        <v>74063808</v>
      </c>
      <c r="I477" s="224">
        <v>66657427.200000003</v>
      </c>
      <c r="J477" s="225">
        <v>61719840</v>
      </c>
    </row>
    <row r="478" spans="1:10" ht="24" customHeight="1" x14ac:dyDescent="0.2">
      <c r="A478" s="222">
        <v>477</v>
      </c>
      <c r="B478" s="218" t="s">
        <v>414</v>
      </c>
      <c r="C478" s="211" t="s">
        <v>539</v>
      </c>
      <c r="D478" s="223">
        <v>351330530120011</v>
      </c>
      <c r="E478" s="211">
        <v>15</v>
      </c>
      <c r="F478" s="211">
        <v>25</v>
      </c>
      <c r="G478" s="211">
        <v>40</v>
      </c>
      <c r="H478" s="224">
        <v>23199000</v>
      </c>
      <c r="I478" s="224">
        <v>20879100</v>
      </c>
      <c r="J478" s="225">
        <v>18559200</v>
      </c>
    </row>
    <row r="479" spans="1:10" ht="24" customHeight="1" x14ac:dyDescent="0.2">
      <c r="A479" s="222">
        <v>478</v>
      </c>
      <c r="B479" s="218" t="s">
        <v>414</v>
      </c>
      <c r="C479" s="211" t="s">
        <v>540</v>
      </c>
      <c r="D479" s="223">
        <v>732120530140001</v>
      </c>
      <c r="E479" s="211">
        <v>30</v>
      </c>
      <c r="F479" s="211">
        <v>100</v>
      </c>
      <c r="G479" s="211">
        <v>130</v>
      </c>
      <c r="H479" s="224">
        <v>53688302.63671875</v>
      </c>
      <c r="I479" s="224">
        <v>48319472.373046875</v>
      </c>
      <c r="J479" s="225">
        <v>42950642.109375</v>
      </c>
    </row>
    <row r="480" spans="1:10" ht="24" customHeight="1" x14ac:dyDescent="0.2">
      <c r="A480" s="222">
        <v>479</v>
      </c>
      <c r="B480" s="218" t="s">
        <v>414</v>
      </c>
      <c r="C480" s="211" t="s">
        <v>541</v>
      </c>
      <c r="D480" s="223">
        <v>351130531030091</v>
      </c>
      <c r="E480" s="211">
        <v>9</v>
      </c>
      <c r="F480" s="211">
        <v>18</v>
      </c>
      <c r="G480" s="211">
        <v>27</v>
      </c>
      <c r="H480" s="224">
        <v>13395657.8125</v>
      </c>
      <c r="I480" s="224">
        <v>12056092.03125</v>
      </c>
      <c r="J480" s="225">
        <v>10716526.25</v>
      </c>
    </row>
    <row r="481" spans="1:10" ht="24" customHeight="1" x14ac:dyDescent="0.2">
      <c r="A481" s="222">
        <v>480</v>
      </c>
      <c r="B481" s="218" t="s">
        <v>414</v>
      </c>
      <c r="C481" s="211" t="s">
        <v>542</v>
      </c>
      <c r="D481" s="223">
        <v>351130531030081</v>
      </c>
      <c r="E481" s="211">
        <v>10</v>
      </c>
      <c r="F481" s="211">
        <v>20</v>
      </c>
      <c r="G481" s="211">
        <v>30</v>
      </c>
      <c r="H481" s="224">
        <v>14767845.3125</v>
      </c>
      <c r="I481" s="224">
        <v>13291060.78125</v>
      </c>
      <c r="J481" s="225">
        <v>11814276.25</v>
      </c>
    </row>
    <row r="482" spans="1:10" ht="24" customHeight="1" x14ac:dyDescent="0.2">
      <c r="A482" s="222">
        <v>481</v>
      </c>
      <c r="B482" s="218" t="s">
        <v>414</v>
      </c>
      <c r="C482" s="211" t="s">
        <v>543</v>
      </c>
      <c r="D482" s="223">
        <v>732120530150001</v>
      </c>
      <c r="E482" s="211">
        <v>45</v>
      </c>
      <c r="F482" s="211">
        <v>185</v>
      </c>
      <c r="G482" s="211">
        <v>230</v>
      </c>
      <c r="H482" s="224">
        <v>71653970.11500001</v>
      </c>
      <c r="I482" s="224">
        <v>64488573.103500009</v>
      </c>
      <c r="J482" s="225">
        <v>59711641.762500003</v>
      </c>
    </row>
    <row r="483" spans="1:10" ht="24" customHeight="1" x14ac:dyDescent="0.2">
      <c r="A483" s="222">
        <v>482</v>
      </c>
      <c r="B483" s="218" t="s">
        <v>414</v>
      </c>
      <c r="C483" s="211" t="s">
        <v>544</v>
      </c>
      <c r="D483" s="223" t="s">
        <v>545</v>
      </c>
      <c r="E483" s="211">
        <v>69</v>
      </c>
      <c r="F483" s="211">
        <v>111</v>
      </c>
      <c r="G483" s="211">
        <v>180</v>
      </c>
      <c r="H483" s="224">
        <v>70381440</v>
      </c>
      <c r="I483" s="224">
        <v>63343296</v>
      </c>
      <c r="J483" s="225">
        <v>58651200</v>
      </c>
    </row>
    <row r="484" spans="1:10" ht="24" customHeight="1" x14ac:dyDescent="0.2">
      <c r="A484" s="222">
        <v>483</v>
      </c>
      <c r="B484" s="218" t="s">
        <v>414</v>
      </c>
      <c r="C484" s="211" t="s">
        <v>546</v>
      </c>
      <c r="D484" s="223">
        <v>252140531020001</v>
      </c>
      <c r="E484" s="211">
        <v>69</v>
      </c>
      <c r="F484" s="211">
        <v>111</v>
      </c>
      <c r="G484" s="211">
        <v>180</v>
      </c>
      <c r="H484" s="224">
        <v>78089875.5</v>
      </c>
      <c r="I484" s="224">
        <v>70280887.950000003</v>
      </c>
      <c r="J484" s="225">
        <v>62471900.399999999</v>
      </c>
    </row>
    <row r="485" spans="1:10" ht="24" customHeight="1" x14ac:dyDescent="0.2">
      <c r="A485" s="222">
        <v>484</v>
      </c>
      <c r="B485" s="218" t="s">
        <v>414</v>
      </c>
      <c r="C485" s="211" t="s">
        <v>547</v>
      </c>
      <c r="D485" s="223">
        <v>351130531030001</v>
      </c>
      <c r="E485" s="211">
        <v>83</v>
      </c>
      <c r="F485" s="211">
        <v>217</v>
      </c>
      <c r="G485" s="211">
        <v>300</v>
      </c>
      <c r="H485" s="224">
        <v>117151891.2</v>
      </c>
      <c r="I485" s="224">
        <v>105436702.08000001</v>
      </c>
      <c r="J485" s="225">
        <v>93721512.959999993</v>
      </c>
    </row>
    <row r="486" spans="1:10" ht="24" customHeight="1" x14ac:dyDescent="0.2">
      <c r="A486" s="222">
        <v>485</v>
      </c>
      <c r="B486" s="218" t="s">
        <v>414</v>
      </c>
      <c r="C486" s="211" t="s">
        <v>547</v>
      </c>
      <c r="D486" s="223" t="s">
        <v>548</v>
      </c>
      <c r="E486" s="211">
        <v>83</v>
      </c>
      <c r="F486" s="211">
        <v>217</v>
      </c>
      <c r="G486" s="211">
        <v>300</v>
      </c>
      <c r="H486" s="224">
        <v>99951667.200000003</v>
      </c>
      <c r="I486" s="224">
        <v>89956500.480000004</v>
      </c>
      <c r="J486" s="225">
        <v>79961333.760000005</v>
      </c>
    </row>
    <row r="487" spans="1:10" ht="24" customHeight="1" x14ac:dyDescent="0.2">
      <c r="A487" s="222">
        <v>486</v>
      </c>
      <c r="B487" s="218" t="s">
        <v>414</v>
      </c>
      <c r="C487" s="211" t="s">
        <v>549</v>
      </c>
      <c r="D487" s="223">
        <v>732120530130001</v>
      </c>
      <c r="E487" s="211">
        <v>81</v>
      </c>
      <c r="F487" s="211">
        <v>219</v>
      </c>
      <c r="G487" s="211">
        <v>300</v>
      </c>
      <c r="H487" s="224">
        <v>83868720.299999997</v>
      </c>
      <c r="I487" s="224">
        <v>75481848.270000011</v>
      </c>
      <c r="J487" s="225">
        <v>67094976.240000002</v>
      </c>
    </row>
    <row r="488" spans="1:10" ht="24" customHeight="1" x14ac:dyDescent="0.2">
      <c r="A488" s="222">
        <v>487</v>
      </c>
      <c r="B488" s="218" t="s">
        <v>414</v>
      </c>
      <c r="C488" s="211" t="s">
        <v>550</v>
      </c>
      <c r="D488" s="223">
        <v>732120530010001</v>
      </c>
      <c r="E488" s="211">
        <v>56</v>
      </c>
      <c r="F488" s="211">
        <v>244</v>
      </c>
      <c r="G488" s="211">
        <v>300</v>
      </c>
      <c r="H488" s="224">
        <v>88820635.5</v>
      </c>
      <c r="I488" s="224">
        <v>79938571.950000003</v>
      </c>
      <c r="J488" s="225">
        <v>71056508.400000006</v>
      </c>
    </row>
    <row r="489" spans="1:10" ht="24" customHeight="1" x14ac:dyDescent="0.2">
      <c r="A489" s="222">
        <v>488</v>
      </c>
      <c r="B489" s="218" t="s">
        <v>414</v>
      </c>
      <c r="C489" s="211" t="s">
        <v>551</v>
      </c>
      <c r="D489" s="223">
        <v>732120530110001</v>
      </c>
      <c r="E489" s="211">
        <v>52</v>
      </c>
      <c r="F489" s="211">
        <v>148</v>
      </c>
      <c r="G489" s="211">
        <v>200</v>
      </c>
      <c r="H489" s="224">
        <v>61599805.3125</v>
      </c>
      <c r="I489" s="224">
        <v>55439824.78125</v>
      </c>
      <c r="J489" s="225">
        <v>49279844.25</v>
      </c>
    </row>
    <row r="490" spans="1:10" ht="24" customHeight="1" x14ac:dyDescent="0.2">
      <c r="A490" s="222">
        <v>489</v>
      </c>
      <c r="B490" s="218" t="s">
        <v>414</v>
      </c>
      <c r="C490" s="211" t="s">
        <v>552</v>
      </c>
      <c r="D490" s="223">
        <v>732120530080001</v>
      </c>
      <c r="E490" s="211">
        <v>54</v>
      </c>
      <c r="F490" s="211">
        <v>196</v>
      </c>
      <c r="G490" s="211">
        <v>250</v>
      </c>
      <c r="H490" s="224">
        <v>74884257.900000006</v>
      </c>
      <c r="I490" s="224">
        <v>67395832.110000014</v>
      </c>
      <c r="J490" s="225">
        <v>62403548.25</v>
      </c>
    </row>
    <row r="491" spans="1:10" ht="24" customHeight="1" x14ac:dyDescent="0.2">
      <c r="A491" s="222">
        <v>490</v>
      </c>
      <c r="B491" s="218" t="s">
        <v>414</v>
      </c>
      <c r="C491" s="211" t="s">
        <v>553</v>
      </c>
      <c r="D491" s="223">
        <v>732120530120001</v>
      </c>
      <c r="E491" s="211">
        <v>75</v>
      </c>
      <c r="F491" s="211">
        <v>345</v>
      </c>
      <c r="G491" s="211">
        <v>420</v>
      </c>
      <c r="H491" s="224">
        <v>123487728.3</v>
      </c>
      <c r="I491" s="224">
        <v>111138955.47000001</v>
      </c>
      <c r="J491" s="225">
        <v>98790182.640000001</v>
      </c>
    </row>
    <row r="492" spans="1:10" ht="24" customHeight="1" x14ac:dyDescent="0.2">
      <c r="A492" s="222">
        <v>491</v>
      </c>
      <c r="B492" s="218" t="s">
        <v>414</v>
      </c>
      <c r="C492" s="211" t="s">
        <v>554</v>
      </c>
      <c r="D492" s="223">
        <v>732120530090001</v>
      </c>
      <c r="E492" s="211">
        <v>75</v>
      </c>
      <c r="F492" s="211">
        <v>275</v>
      </c>
      <c r="G492" s="211">
        <v>350</v>
      </c>
      <c r="H492" s="224">
        <v>104350502.7</v>
      </c>
      <c r="I492" s="224">
        <v>93915452.430000007</v>
      </c>
      <c r="J492" s="225">
        <v>83480402.159999996</v>
      </c>
    </row>
    <row r="493" spans="1:10" ht="24" customHeight="1" x14ac:dyDescent="0.2">
      <c r="A493" s="222">
        <v>492</v>
      </c>
      <c r="B493" s="218" t="s">
        <v>414</v>
      </c>
      <c r="C493" s="211" t="s">
        <v>555</v>
      </c>
      <c r="D493" s="223" t="s">
        <v>556</v>
      </c>
      <c r="E493" s="211">
        <v>58</v>
      </c>
      <c r="F493" s="211">
        <v>172</v>
      </c>
      <c r="G493" s="211">
        <v>230</v>
      </c>
      <c r="H493" s="224">
        <v>78863500.799999997</v>
      </c>
      <c r="I493" s="224">
        <v>70977150.719999999</v>
      </c>
      <c r="J493" s="225">
        <v>63090800.640000001</v>
      </c>
    </row>
    <row r="494" spans="1:10" ht="24" customHeight="1" x14ac:dyDescent="0.2">
      <c r="A494" s="222">
        <v>493</v>
      </c>
      <c r="B494" s="218" t="s">
        <v>414</v>
      </c>
      <c r="C494" s="211" t="s">
        <v>557</v>
      </c>
      <c r="D494" s="223">
        <v>351130531030141</v>
      </c>
      <c r="E494" s="211">
        <v>38</v>
      </c>
      <c r="F494" s="211">
        <v>52</v>
      </c>
      <c r="G494" s="211">
        <v>90</v>
      </c>
      <c r="H494" s="224">
        <v>34997900.3125</v>
      </c>
      <c r="I494" s="224">
        <v>31498110.28125</v>
      </c>
      <c r="J494" s="225">
        <v>27998320.250000004</v>
      </c>
    </row>
    <row r="495" spans="1:10" ht="24" customHeight="1" x14ac:dyDescent="0.2">
      <c r="A495" s="222">
        <v>494</v>
      </c>
      <c r="B495" s="218" t="s">
        <v>414</v>
      </c>
      <c r="C495" s="211" t="s">
        <v>558</v>
      </c>
      <c r="D495" s="223">
        <v>133020531440011</v>
      </c>
      <c r="E495" s="211">
        <v>8</v>
      </c>
      <c r="F495" s="211">
        <v>24</v>
      </c>
      <c r="G495" s="211">
        <v>32</v>
      </c>
      <c r="H495" s="224">
        <v>13854145.3125</v>
      </c>
      <c r="I495" s="224">
        <v>12468730.78125</v>
      </c>
      <c r="J495" s="225">
        <v>11083316.25</v>
      </c>
    </row>
    <row r="496" spans="1:10" ht="24" customHeight="1" x14ac:dyDescent="0.2">
      <c r="A496" s="222">
        <v>495</v>
      </c>
      <c r="B496" s="218" t="s">
        <v>414</v>
      </c>
      <c r="C496" s="211" t="s">
        <v>559</v>
      </c>
      <c r="D496" s="223">
        <v>351230531030101</v>
      </c>
      <c r="E496" s="211">
        <v>16</v>
      </c>
      <c r="F496" s="211">
        <v>32</v>
      </c>
      <c r="G496" s="211">
        <v>48</v>
      </c>
      <c r="H496" s="224">
        <v>23190245.3125</v>
      </c>
      <c r="I496" s="224">
        <v>20871220.78125</v>
      </c>
      <c r="J496" s="225">
        <v>18552196.25</v>
      </c>
    </row>
    <row r="497" spans="1:10" ht="24" customHeight="1" x14ac:dyDescent="0.2">
      <c r="A497" s="222">
        <v>496</v>
      </c>
      <c r="B497" s="218" t="s">
        <v>414</v>
      </c>
      <c r="C497" s="211" t="s">
        <v>560</v>
      </c>
      <c r="D497" s="223">
        <v>252140531060001</v>
      </c>
      <c r="E497" s="211">
        <v>45</v>
      </c>
      <c r="F497" s="211">
        <v>87</v>
      </c>
      <c r="G497" s="211">
        <v>132</v>
      </c>
      <c r="H497" s="224">
        <v>60066620.3125</v>
      </c>
      <c r="I497" s="224">
        <v>54059958.28125</v>
      </c>
      <c r="J497" s="225">
        <v>48053296.25</v>
      </c>
    </row>
    <row r="498" spans="1:10" ht="24" customHeight="1" x14ac:dyDescent="0.2">
      <c r="A498" s="222">
        <v>497</v>
      </c>
      <c r="B498" s="218" t="s">
        <v>414</v>
      </c>
      <c r="C498" s="211" t="s">
        <v>561</v>
      </c>
      <c r="D498" s="223">
        <v>216630530850061</v>
      </c>
      <c r="E498" s="211">
        <v>48</v>
      </c>
      <c r="F498" s="211">
        <v>142</v>
      </c>
      <c r="G498" s="211">
        <v>190</v>
      </c>
      <c r="H498" s="224">
        <v>75953335.5</v>
      </c>
      <c r="I498" s="224">
        <v>68358001.950000003</v>
      </c>
      <c r="J498" s="225">
        <v>60762668.399999999</v>
      </c>
    </row>
    <row r="499" spans="1:10" ht="24" customHeight="1" x14ac:dyDescent="0.2">
      <c r="A499" s="222">
        <v>498</v>
      </c>
      <c r="B499" s="218" t="s">
        <v>414</v>
      </c>
      <c r="C499" s="211" t="s">
        <v>562</v>
      </c>
      <c r="D499" s="223">
        <v>216640530960011</v>
      </c>
      <c r="E499" s="211">
        <v>18</v>
      </c>
      <c r="F499" s="211">
        <v>62</v>
      </c>
      <c r="G499" s="211">
        <v>80</v>
      </c>
      <c r="H499" s="224">
        <v>42879945.3125</v>
      </c>
      <c r="I499" s="224">
        <v>38591950.78125</v>
      </c>
      <c r="J499" s="225">
        <v>34303956.25</v>
      </c>
    </row>
    <row r="500" spans="1:10" ht="24" customHeight="1" x14ac:dyDescent="0.2">
      <c r="A500" s="222">
        <v>499</v>
      </c>
      <c r="B500" s="218" t="s">
        <v>414</v>
      </c>
      <c r="C500" s="211" t="s">
        <v>563</v>
      </c>
      <c r="D500" s="223">
        <v>216640531080001</v>
      </c>
      <c r="E500" s="211">
        <v>40</v>
      </c>
      <c r="F500" s="211">
        <v>88</v>
      </c>
      <c r="G500" s="211">
        <v>128</v>
      </c>
      <c r="H500" s="224">
        <v>57834257.578125</v>
      </c>
      <c r="I500" s="224">
        <v>52050831.820312507</v>
      </c>
      <c r="J500" s="225">
        <v>46267406.0625</v>
      </c>
    </row>
    <row r="501" spans="1:10" ht="24" customHeight="1" x14ac:dyDescent="0.2">
      <c r="A501" s="222">
        <v>500</v>
      </c>
      <c r="B501" s="218" t="s">
        <v>414</v>
      </c>
      <c r="C501" s="211" t="s">
        <v>564</v>
      </c>
      <c r="D501" s="223" t="s">
        <v>565</v>
      </c>
      <c r="E501" s="211">
        <v>20</v>
      </c>
      <c r="F501" s="211">
        <v>40</v>
      </c>
      <c r="G501" s="211">
        <v>60</v>
      </c>
      <c r="H501" s="224">
        <v>25908120</v>
      </c>
      <c r="I501" s="224">
        <v>23317308.000000004</v>
      </c>
      <c r="J501" s="225">
        <v>20726496</v>
      </c>
    </row>
    <row r="502" spans="1:10" ht="24" customHeight="1" x14ac:dyDescent="0.2">
      <c r="A502" s="222">
        <v>501</v>
      </c>
      <c r="B502" s="218" t="s">
        <v>414</v>
      </c>
      <c r="C502" s="211" t="s">
        <v>566</v>
      </c>
      <c r="D502" s="223" t="s">
        <v>567</v>
      </c>
      <c r="E502" s="211">
        <v>20</v>
      </c>
      <c r="F502" s="211">
        <v>50</v>
      </c>
      <c r="G502" s="211">
        <v>70</v>
      </c>
      <c r="H502" s="224">
        <v>28587600</v>
      </c>
      <c r="I502" s="224">
        <v>25728840</v>
      </c>
      <c r="J502" s="225">
        <v>22870080</v>
      </c>
    </row>
    <row r="503" spans="1:10" ht="24" customHeight="1" x14ac:dyDescent="0.2">
      <c r="A503" s="222">
        <v>502</v>
      </c>
      <c r="B503" s="218" t="s">
        <v>414</v>
      </c>
      <c r="C503" s="211" t="s">
        <v>568</v>
      </c>
      <c r="D503" s="223" t="s">
        <v>569</v>
      </c>
      <c r="E503" s="211">
        <v>32</v>
      </c>
      <c r="F503" s="211">
        <v>64</v>
      </c>
      <c r="G503" s="211">
        <v>96</v>
      </c>
      <c r="H503" s="224">
        <v>38795400</v>
      </c>
      <c r="I503" s="224">
        <v>34915860</v>
      </c>
      <c r="J503" s="225">
        <v>31036320</v>
      </c>
    </row>
    <row r="504" spans="1:10" ht="24" customHeight="1" x14ac:dyDescent="0.2">
      <c r="A504" s="222">
        <v>503</v>
      </c>
      <c r="B504" s="218" t="s">
        <v>414</v>
      </c>
      <c r="C504" s="211" t="s">
        <v>570</v>
      </c>
      <c r="D504" s="223">
        <v>216640530960031</v>
      </c>
      <c r="E504" s="211">
        <v>32</v>
      </c>
      <c r="F504" s="211">
        <v>80</v>
      </c>
      <c r="G504" s="211">
        <v>112</v>
      </c>
      <c r="H504" s="224">
        <v>51394245.3125</v>
      </c>
      <c r="I504" s="224">
        <v>46254820.78125</v>
      </c>
      <c r="J504" s="225">
        <v>41115396.25</v>
      </c>
    </row>
    <row r="505" spans="1:10" ht="24" customHeight="1" x14ac:dyDescent="0.2">
      <c r="A505" s="222">
        <v>504</v>
      </c>
      <c r="B505" s="218" t="s">
        <v>414</v>
      </c>
      <c r="C505" s="211" t="s">
        <v>571</v>
      </c>
      <c r="D505" s="223">
        <v>732120530170001</v>
      </c>
      <c r="E505" s="211">
        <v>16</v>
      </c>
      <c r="F505" s="211">
        <v>74</v>
      </c>
      <c r="G505" s="211">
        <v>90</v>
      </c>
      <c r="H505" s="224">
        <v>38103820.3125</v>
      </c>
      <c r="I505" s="224">
        <v>34293438.28125</v>
      </c>
      <c r="J505" s="225">
        <v>30483056.25</v>
      </c>
    </row>
    <row r="506" spans="1:10" ht="24" customHeight="1" x14ac:dyDescent="0.2">
      <c r="A506" s="222">
        <v>505</v>
      </c>
      <c r="B506" s="218" t="s">
        <v>414</v>
      </c>
      <c r="C506" s="211" t="s">
        <v>572</v>
      </c>
      <c r="D506" s="223">
        <v>732120530160001</v>
      </c>
      <c r="E506" s="211">
        <v>15</v>
      </c>
      <c r="F506" s="211">
        <v>75</v>
      </c>
      <c r="G506" s="211">
        <v>90</v>
      </c>
      <c r="H506" s="224">
        <v>39486111.328125</v>
      </c>
      <c r="I506" s="224">
        <v>35537500.1953125</v>
      </c>
      <c r="J506" s="225">
        <v>31588889.0625</v>
      </c>
    </row>
    <row r="507" spans="1:10" ht="24" customHeight="1" x14ac:dyDescent="0.2">
      <c r="A507" s="222">
        <v>506</v>
      </c>
      <c r="B507" s="218" t="s">
        <v>414</v>
      </c>
      <c r="C507" s="211" t="s">
        <v>573</v>
      </c>
      <c r="D507" s="223">
        <v>265420531200001</v>
      </c>
      <c r="E507" s="211">
        <v>16</v>
      </c>
      <c r="F507" s="211">
        <v>32</v>
      </c>
      <c r="G507" s="211">
        <v>48</v>
      </c>
      <c r="H507" s="224">
        <v>20989945.3125</v>
      </c>
      <c r="I507" s="224">
        <v>18890950.78125</v>
      </c>
      <c r="J507" s="225">
        <v>16791956.25</v>
      </c>
    </row>
    <row r="508" spans="1:10" ht="24" customHeight="1" x14ac:dyDescent="0.2">
      <c r="A508" s="222">
        <v>507</v>
      </c>
      <c r="B508" s="218" t="s">
        <v>414</v>
      </c>
      <c r="C508" s="211" t="s">
        <v>574</v>
      </c>
      <c r="D508" s="223">
        <v>351130531240011</v>
      </c>
      <c r="E508" s="211">
        <v>12</v>
      </c>
      <c r="F508" s="211">
        <v>48</v>
      </c>
      <c r="G508" s="211">
        <v>60</v>
      </c>
      <c r="H508" s="224">
        <v>27464595.3125</v>
      </c>
      <c r="I508" s="224">
        <v>24718135.78125</v>
      </c>
      <c r="J508" s="225">
        <v>21971676.25</v>
      </c>
    </row>
    <row r="509" spans="1:10" ht="24" customHeight="1" x14ac:dyDescent="0.2">
      <c r="A509" s="222">
        <v>508</v>
      </c>
      <c r="B509" s="218" t="s">
        <v>414</v>
      </c>
      <c r="C509" s="211" t="s">
        <v>575</v>
      </c>
      <c r="D509" s="223" t="s">
        <v>576</v>
      </c>
      <c r="E509" s="211">
        <v>30</v>
      </c>
      <c r="F509" s="211">
        <v>50</v>
      </c>
      <c r="G509" s="211">
        <v>80</v>
      </c>
      <c r="H509" s="224">
        <v>32495400</v>
      </c>
      <c r="I509" s="224">
        <v>29245860</v>
      </c>
      <c r="J509" s="225">
        <v>25996320</v>
      </c>
    </row>
    <row r="510" spans="1:10" ht="24" customHeight="1" x14ac:dyDescent="0.2">
      <c r="A510" s="222">
        <v>509</v>
      </c>
      <c r="B510" s="218" t="s">
        <v>414</v>
      </c>
      <c r="C510" s="211" t="s">
        <v>577</v>
      </c>
      <c r="D510" s="223">
        <v>351130531280001</v>
      </c>
      <c r="E510" s="211">
        <v>29</v>
      </c>
      <c r="F510" s="211">
        <v>96</v>
      </c>
      <c r="G510" s="211">
        <v>125</v>
      </c>
      <c r="H510" s="224">
        <v>51440270.3125</v>
      </c>
      <c r="I510" s="224">
        <v>46296243.28125</v>
      </c>
      <c r="J510" s="225">
        <v>41152216.25</v>
      </c>
    </row>
    <row r="511" spans="1:10" ht="24" customHeight="1" x14ac:dyDescent="0.2">
      <c r="A511" s="222">
        <v>510</v>
      </c>
      <c r="B511" s="218" t="s">
        <v>414</v>
      </c>
      <c r="C511" s="211" t="s">
        <v>578</v>
      </c>
      <c r="D511" s="223">
        <v>251340531110011</v>
      </c>
      <c r="E511" s="211">
        <v>20</v>
      </c>
      <c r="F511" s="211">
        <v>50</v>
      </c>
      <c r="G511" s="211">
        <v>70</v>
      </c>
      <c r="H511" s="224">
        <v>36144632.8125</v>
      </c>
      <c r="I511" s="224">
        <v>32530169.53125</v>
      </c>
      <c r="J511" s="225">
        <v>28915706.25</v>
      </c>
    </row>
    <row r="512" spans="1:10" ht="24" customHeight="1" x14ac:dyDescent="0.2">
      <c r="A512" s="222">
        <v>511</v>
      </c>
      <c r="B512" s="218" t="s">
        <v>414</v>
      </c>
      <c r="C512" s="211" t="s">
        <v>579</v>
      </c>
      <c r="D512" s="223">
        <v>216620531130011</v>
      </c>
      <c r="E512" s="211">
        <v>12</v>
      </c>
      <c r="F512" s="211">
        <v>46</v>
      </c>
      <c r="G512" s="211">
        <v>58</v>
      </c>
      <c r="H512" s="224">
        <v>24147220.3125</v>
      </c>
      <c r="I512" s="224">
        <v>21732498.28125</v>
      </c>
      <c r="J512" s="225">
        <v>19317776.25</v>
      </c>
    </row>
    <row r="513" spans="1:10" ht="24" customHeight="1" x14ac:dyDescent="0.2">
      <c r="A513" s="222">
        <v>512</v>
      </c>
      <c r="B513" s="218" t="s">
        <v>414</v>
      </c>
      <c r="C513" s="211" t="s">
        <v>580</v>
      </c>
      <c r="D513" s="223">
        <v>216630531150011</v>
      </c>
      <c r="E513" s="211">
        <v>25</v>
      </c>
      <c r="F513" s="211">
        <v>47</v>
      </c>
      <c r="G513" s="211">
        <v>72</v>
      </c>
      <c r="H513" s="224">
        <v>33396245.3125</v>
      </c>
      <c r="I513" s="224">
        <v>30056620.78125</v>
      </c>
      <c r="J513" s="225">
        <v>26716996.25</v>
      </c>
    </row>
    <row r="514" spans="1:10" ht="24" customHeight="1" x14ac:dyDescent="0.2">
      <c r="A514" s="222">
        <v>513</v>
      </c>
      <c r="B514" s="218" t="s">
        <v>414</v>
      </c>
      <c r="C514" s="211" t="s">
        <v>581</v>
      </c>
      <c r="D514" s="223">
        <v>351130531040061</v>
      </c>
      <c r="E514" s="211">
        <v>10</v>
      </c>
      <c r="F514" s="211">
        <v>40</v>
      </c>
      <c r="G514" s="211">
        <v>50</v>
      </c>
      <c r="H514" s="224">
        <v>22905770.3125</v>
      </c>
      <c r="I514" s="224">
        <v>20615193.28125</v>
      </c>
      <c r="J514" s="225">
        <v>18324616.25</v>
      </c>
    </row>
    <row r="515" spans="1:10" ht="24" customHeight="1" x14ac:dyDescent="0.2">
      <c r="A515" s="222">
        <v>514</v>
      </c>
      <c r="B515" s="218" t="s">
        <v>414</v>
      </c>
      <c r="C515" s="211" t="s">
        <v>582</v>
      </c>
      <c r="D515" s="223">
        <v>216630530960021</v>
      </c>
      <c r="E515" s="211">
        <v>15</v>
      </c>
      <c r="F515" s="211">
        <v>33</v>
      </c>
      <c r="G515" s="211">
        <v>48</v>
      </c>
      <c r="H515" s="224">
        <v>23076945.3125</v>
      </c>
      <c r="I515" s="224">
        <v>20769250.78125</v>
      </c>
      <c r="J515" s="225">
        <v>18461556.25</v>
      </c>
    </row>
    <row r="516" spans="1:10" ht="24" customHeight="1" x14ac:dyDescent="0.2">
      <c r="A516" s="222">
        <v>515</v>
      </c>
      <c r="B516" s="218" t="s">
        <v>414</v>
      </c>
      <c r="C516" s="211" t="s">
        <v>583</v>
      </c>
      <c r="D516" s="223">
        <v>252140531290011</v>
      </c>
      <c r="E516" s="211">
        <v>25</v>
      </c>
      <c r="F516" s="211">
        <v>32</v>
      </c>
      <c r="G516" s="211">
        <v>57</v>
      </c>
      <c r="H516" s="224">
        <v>28205026.5625</v>
      </c>
      <c r="I516" s="224">
        <v>25384523.90625</v>
      </c>
      <c r="J516" s="225">
        <v>22564021.25</v>
      </c>
    </row>
    <row r="517" spans="1:10" ht="24" customHeight="1" x14ac:dyDescent="0.2">
      <c r="A517" s="222">
        <v>516</v>
      </c>
      <c r="B517" s="218" t="s">
        <v>414</v>
      </c>
      <c r="C517" s="211" t="s">
        <v>584</v>
      </c>
      <c r="D517" s="223">
        <v>252940530590171</v>
      </c>
      <c r="E517" s="211">
        <v>16</v>
      </c>
      <c r="F517" s="211">
        <v>48</v>
      </c>
      <c r="G517" s="211">
        <v>64</v>
      </c>
      <c r="H517" s="224">
        <v>34332245.3125</v>
      </c>
      <c r="I517" s="224">
        <v>30899020.78125</v>
      </c>
      <c r="J517" s="225">
        <v>27465796.25</v>
      </c>
    </row>
    <row r="518" spans="1:10" ht="24" customHeight="1" x14ac:dyDescent="0.2">
      <c r="A518" s="222">
        <v>517</v>
      </c>
      <c r="B518" s="218" t="s">
        <v>414</v>
      </c>
      <c r="C518" s="211" t="s">
        <v>585</v>
      </c>
      <c r="D518" s="223">
        <v>251240531420011</v>
      </c>
      <c r="E518" s="211">
        <v>23</v>
      </c>
      <c r="F518" s="211">
        <v>24</v>
      </c>
      <c r="G518" s="211">
        <v>47</v>
      </c>
      <c r="H518" s="224">
        <v>29475645.3125</v>
      </c>
      <c r="I518" s="224">
        <v>26528080.78125</v>
      </c>
      <c r="J518" s="225">
        <v>23580516.25</v>
      </c>
    </row>
    <row r="519" spans="1:10" ht="24" customHeight="1" x14ac:dyDescent="0.2">
      <c r="A519" s="222">
        <v>518</v>
      </c>
      <c r="B519" s="218" t="s">
        <v>414</v>
      </c>
      <c r="C519" s="211" t="s">
        <v>586</v>
      </c>
      <c r="D519" s="223">
        <v>351930531300001</v>
      </c>
      <c r="E519" s="211">
        <v>58</v>
      </c>
      <c r="F519" s="211">
        <v>78</v>
      </c>
      <c r="G519" s="211">
        <v>136</v>
      </c>
      <c r="H519" s="224">
        <v>55195395.3125</v>
      </c>
      <c r="I519" s="224">
        <v>49675855.78125</v>
      </c>
      <c r="J519" s="225">
        <v>44156316.25</v>
      </c>
    </row>
    <row r="520" spans="1:10" ht="24" customHeight="1" x14ac:dyDescent="0.2">
      <c r="A520" s="222">
        <v>519</v>
      </c>
      <c r="B520" s="218" t="s">
        <v>414</v>
      </c>
      <c r="C520" s="211" t="s">
        <v>587</v>
      </c>
      <c r="D520" s="223">
        <v>251940531320001</v>
      </c>
      <c r="E520" s="211">
        <v>21</v>
      </c>
      <c r="F520" s="211">
        <v>84</v>
      </c>
      <c r="G520" s="211">
        <v>105</v>
      </c>
      <c r="H520" s="224">
        <v>49352632.8125</v>
      </c>
      <c r="I520" s="224">
        <v>44417369.53125</v>
      </c>
      <c r="J520" s="225">
        <v>39482106.25</v>
      </c>
    </row>
    <row r="521" spans="1:10" ht="24" customHeight="1" x14ac:dyDescent="0.2">
      <c r="A521" s="222">
        <v>520</v>
      </c>
      <c r="B521" s="218" t="s">
        <v>414</v>
      </c>
      <c r="C521" s="211" t="s">
        <v>588</v>
      </c>
      <c r="D521" s="223">
        <v>732120530100001</v>
      </c>
      <c r="E521" s="211">
        <v>45</v>
      </c>
      <c r="F521" s="211">
        <v>205</v>
      </c>
      <c r="G521" s="211">
        <v>250</v>
      </c>
      <c r="H521" s="224">
        <v>72791534.700000003</v>
      </c>
      <c r="I521" s="224">
        <v>65512381.229999997</v>
      </c>
      <c r="J521" s="225">
        <v>60659612.250000007</v>
      </c>
    </row>
    <row r="522" spans="1:10" ht="24" customHeight="1" x14ac:dyDescent="0.2">
      <c r="A522" s="222">
        <v>521</v>
      </c>
      <c r="B522" s="218" t="s">
        <v>414</v>
      </c>
      <c r="C522" s="211" t="s">
        <v>589</v>
      </c>
      <c r="D522" s="223">
        <v>251340531690011</v>
      </c>
      <c r="E522" s="211">
        <v>31</v>
      </c>
      <c r="F522" s="211">
        <v>101</v>
      </c>
      <c r="G522" s="211">
        <v>132</v>
      </c>
      <c r="H522" s="224">
        <v>60428020.3125</v>
      </c>
      <c r="I522" s="224">
        <v>54385218.28125</v>
      </c>
      <c r="J522" s="225">
        <v>48342416.25</v>
      </c>
    </row>
    <row r="523" spans="1:10" ht="24" customHeight="1" x14ac:dyDescent="0.2">
      <c r="A523" s="222">
        <v>522</v>
      </c>
      <c r="B523" s="218" t="s">
        <v>414</v>
      </c>
      <c r="C523" s="211" t="s">
        <v>590</v>
      </c>
      <c r="D523" s="223">
        <v>252140531430001</v>
      </c>
      <c r="E523" s="211">
        <v>48</v>
      </c>
      <c r="F523" s="211">
        <v>256</v>
      </c>
      <c r="G523" s="211">
        <v>304</v>
      </c>
      <c r="H523" s="224">
        <v>110479723.5</v>
      </c>
      <c r="I523" s="224">
        <v>99431751.150000006</v>
      </c>
      <c r="J523" s="225">
        <v>88383778.799999997</v>
      </c>
    </row>
    <row r="524" spans="1:10" ht="24" customHeight="1" x14ac:dyDescent="0.2">
      <c r="A524" s="222">
        <v>523</v>
      </c>
      <c r="B524" s="218" t="s">
        <v>414</v>
      </c>
      <c r="C524" s="211" t="s">
        <v>591</v>
      </c>
      <c r="D524" s="223">
        <v>251240531470001</v>
      </c>
      <c r="E524" s="211">
        <v>96</v>
      </c>
      <c r="F524" s="211">
        <v>320</v>
      </c>
      <c r="G524" s="211">
        <v>416</v>
      </c>
      <c r="H524" s="224">
        <v>162333201.90000001</v>
      </c>
      <c r="I524" s="224">
        <v>146099881.71000001</v>
      </c>
      <c r="J524" s="225">
        <v>129866561.52000001</v>
      </c>
    </row>
    <row r="525" spans="1:10" ht="24" customHeight="1" x14ac:dyDescent="0.2">
      <c r="A525" s="222">
        <v>524</v>
      </c>
      <c r="B525" s="218" t="s">
        <v>414</v>
      </c>
      <c r="C525" s="211" t="s">
        <v>592</v>
      </c>
      <c r="D525" s="223">
        <v>252340531510001</v>
      </c>
      <c r="E525" s="211">
        <v>16</v>
      </c>
      <c r="F525" s="211">
        <v>68</v>
      </c>
      <c r="G525" s="211">
        <v>84</v>
      </c>
      <c r="H525" s="224">
        <v>38784445.3125</v>
      </c>
      <c r="I525" s="224">
        <v>34906000.78125</v>
      </c>
      <c r="J525" s="225">
        <v>31027556.25</v>
      </c>
    </row>
    <row r="526" spans="1:10" ht="24" customHeight="1" x14ac:dyDescent="0.2">
      <c r="A526" s="222">
        <v>525</v>
      </c>
      <c r="B526" s="218" t="s">
        <v>414</v>
      </c>
      <c r="C526" s="211" t="s">
        <v>593</v>
      </c>
      <c r="D526" s="223">
        <v>133030531510011</v>
      </c>
      <c r="E526" s="211">
        <v>30</v>
      </c>
      <c r="F526" s="211">
        <v>34</v>
      </c>
      <c r="G526" s="211">
        <v>64</v>
      </c>
      <c r="H526" s="224">
        <v>30519745.3125</v>
      </c>
      <c r="I526" s="224">
        <v>27467770.78125</v>
      </c>
      <c r="J526" s="225">
        <v>24415796.25</v>
      </c>
    </row>
    <row r="527" spans="1:10" ht="24" customHeight="1" x14ac:dyDescent="0.2">
      <c r="A527" s="222">
        <v>526</v>
      </c>
      <c r="B527" s="218" t="s">
        <v>414</v>
      </c>
      <c r="C527" s="211" t="s">
        <v>594</v>
      </c>
      <c r="D527" s="223">
        <v>133020531490011</v>
      </c>
      <c r="E527" s="211">
        <v>23</v>
      </c>
      <c r="F527" s="211">
        <v>47</v>
      </c>
      <c r="G527" s="211">
        <v>70</v>
      </c>
      <c r="H527" s="224">
        <v>30488845.3125</v>
      </c>
      <c r="I527" s="224">
        <v>27439960.78125</v>
      </c>
      <c r="J527" s="225">
        <v>24391076.25</v>
      </c>
    </row>
    <row r="528" spans="1:10" ht="24" customHeight="1" x14ac:dyDescent="0.2">
      <c r="A528" s="222">
        <v>527</v>
      </c>
      <c r="B528" s="218" t="s">
        <v>414</v>
      </c>
      <c r="C528" s="211" t="s">
        <v>595</v>
      </c>
      <c r="D528" s="223">
        <v>251340531370001</v>
      </c>
      <c r="E528" s="211">
        <v>40</v>
      </c>
      <c r="F528" s="211">
        <v>180</v>
      </c>
      <c r="G528" s="211">
        <v>220</v>
      </c>
      <c r="H528" s="224">
        <v>89957467.5</v>
      </c>
      <c r="I528" s="224">
        <v>80961720.75</v>
      </c>
      <c r="J528" s="225">
        <v>71965974</v>
      </c>
    </row>
    <row r="529" spans="1:10" ht="24" customHeight="1" x14ac:dyDescent="0.2">
      <c r="A529" s="222">
        <v>528</v>
      </c>
      <c r="B529" s="218" t="s">
        <v>414</v>
      </c>
      <c r="C529" s="211" t="s">
        <v>596</v>
      </c>
      <c r="D529" s="223">
        <v>133020531400011</v>
      </c>
      <c r="E529" s="211">
        <v>10</v>
      </c>
      <c r="F529" s="211">
        <v>20</v>
      </c>
      <c r="G529" s="211">
        <v>30</v>
      </c>
      <c r="H529" s="224">
        <v>13560970.3125</v>
      </c>
      <c r="I529" s="224">
        <v>12204873.28125</v>
      </c>
      <c r="J529" s="225">
        <v>10848776.25</v>
      </c>
    </row>
    <row r="530" spans="1:10" ht="24" customHeight="1" x14ac:dyDescent="0.2">
      <c r="A530" s="222">
        <v>529</v>
      </c>
      <c r="B530" s="218" t="s">
        <v>414</v>
      </c>
      <c r="C530" s="211" t="s">
        <v>597</v>
      </c>
      <c r="D530" s="223">
        <v>235630531540011</v>
      </c>
      <c r="E530" s="211">
        <v>14</v>
      </c>
      <c r="F530" s="211">
        <v>30</v>
      </c>
      <c r="G530" s="211">
        <v>44</v>
      </c>
      <c r="H530" s="224">
        <v>22189820.3125</v>
      </c>
      <c r="I530" s="224">
        <v>19970838.28125</v>
      </c>
      <c r="J530" s="225">
        <v>17751856.25</v>
      </c>
    </row>
    <row r="531" spans="1:10" ht="24" customHeight="1" x14ac:dyDescent="0.2">
      <c r="A531" s="222">
        <v>530</v>
      </c>
      <c r="B531" s="218" t="s">
        <v>414</v>
      </c>
      <c r="C531" s="211" t="s">
        <v>598</v>
      </c>
      <c r="D531" s="223">
        <v>351240530590231</v>
      </c>
      <c r="E531" s="211">
        <v>16</v>
      </c>
      <c r="F531" s="211">
        <v>48</v>
      </c>
      <c r="G531" s="211">
        <v>64</v>
      </c>
      <c r="H531" s="224">
        <v>35203445.3125</v>
      </c>
      <c r="I531" s="224">
        <v>31683100.78125</v>
      </c>
      <c r="J531" s="225">
        <v>28162756.25</v>
      </c>
    </row>
    <row r="532" spans="1:10" ht="24" customHeight="1" x14ac:dyDescent="0.2">
      <c r="A532" s="222">
        <v>531</v>
      </c>
      <c r="B532" s="218" t="s">
        <v>414</v>
      </c>
      <c r="C532" s="211" t="s">
        <v>599</v>
      </c>
      <c r="D532" s="223" t="s">
        <v>600</v>
      </c>
      <c r="E532" s="211">
        <v>24</v>
      </c>
      <c r="F532" s="211">
        <v>56</v>
      </c>
      <c r="G532" s="211">
        <v>80</v>
      </c>
      <c r="H532" s="224">
        <v>32986800</v>
      </c>
      <c r="I532" s="224">
        <v>29688120</v>
      </c>
      <c r="J532" s="225">
        <v>26389440</v>
      </c>
    </row>
    <row r="533" spans="1:10" ht="24" customHeight="1" x14ac:dyDescent="0.2">
      <c r="A533" s="222">
        <v>532</v>
      </c>
      <c r="B533" s="218" t="s">
        <v>414</v>
      </c>
      <c r="C533" s="211" t="s">
        <v>601</v>
      </c>
      <c r="D533" s="223">
        <v>251430531550001</v>
      </c>
      <c r="E533" s="211">
        <v>51</v>
      </c>
      <c r="F533" s="211">
        <v>274</v>
      </c>
      <c r="G533" s="211">
        <v>325</v>
      </c>
      <c r="H533" s="224">
        <v>114619851.90000001</v>
      </c>
      <c r="I533" s="224">
        <v>103157866.70999999</v>
      </c>
      <c r="J533" s="225">
        <v>91695881.520000011</v>
      </c>
    </row>
    <row r="534" spans="1:10" ht="24" customHeight="1" x14ac:dyDescent="0.2">
      <c r="A534" s="222">
        <v>533</v>
      </c>
      <c r="B534" s="218" t="s">
        <v>414</v>
      </c>
      <c r="C534" s="211" t="s">
        <v>601</v>
      </c>
      <c r="D534" s="223" t="s">
        <v>602</v>
      </c>
      <c r="E534" s="211">
        <v>51</v>
      </c>
      <c r="F534" s="211">
        <v>274</v>
      </c>
      <c r="G534" s="211">
        <v>325</v>
      </c>
      <c r="H534" s="224">
        <v>110194905.59999999</v>
      </c>
      <c r="I534" s="224">
        <v>99175415.040000007</v>
      </c>
      <c r="J534" s="225">
        <v>88155924.480000004</v>
      </c>
    </row>
    <row r="535" spans="1:10" ht="24" customHeight="1" x14ac:dyDescent="0.2">
      <c r="A535" s="222">
        <v>534</v>
      </c>
      <c r="B535" s="218" t="s">
        <v>414</v>
      </c>
      <c r="C535" s="211" t="s">
        <v>603</v>
      </c>
      <c r="D535" s="223">
        <v>411020530010011</v>
      </c>
      <c r="E535" s="211">
        <v>3</v>
      </c>
      <c r="F535" s="211">
        <v>19</v>
      </c>
      <c r="G535" s="211">
        <v>22</v>
      </c>
      <c r="H535" s="224">
        <v>9774482.8125</v>
      </c>
      <c r="I535" s="224">
        <v>8797034.53125</v>
      </c>
      <c r="J535" s="225">
        <v>7819586.25</v>
      </c>
    </row>
    <row r="536" spans="1:10" ht="24" customHeight="1" x14ac:dyDescent="0.2">
      <c r="A536" s="222">
        <v>535</v>
      </c>
      <c r="B536" s="218" t="s">
        <v>414</v>
      </c>
      <c r="C536" s="211" t="s">
        <v>604</v>
      </c>
      <c r="D536" s="223">
        <v>351130531030061</v>
      </c>
      <c r="E536" s="211">
        <v>7</v>
      </c>
      <c r="F536" s="211">
        <v>27</v>
      </c>
      <c r="G536" s="211">
        <v>34</v>
      </c>
      <c r="H536" s="224">
        <v>16995657.8125</v>
      </c>
      <c r="I536" s="224">
        <v>15296092.03125</v>
      </c>
      <c r="J536" s="225">
        <v>13596526.25</v>
      </c>
    </row>
    <row r="537" spans="1:10" ht="24" customHeight="1" x14ac:dyDescent="0.2">
      <c r="A537" s="222">
        <v>536</v>
      </c>
      <c r="B537" s="218" t="s">
        <v>414</v>
      </c>
      <c r="C537" s="211" t="s">
        <v>605</v>
      </c>
      <c r="D537" s="223">
        <v>251340531630001</v>
      </c>
      <c r="E537" s="211">
        <v>44</v>
      </c>
      <c r="F537" s="211">
        <v>260</v>
      </c>
      <c r="G537" s="211">
        <v>304</v>
      </c>
      <c r="H537" s="224">
        <v>113129880.3</v>
      </c>
      <c r="I537" s="224">
        <v>101816892.27000001</v>
      </c>
      <c r="J537" s="225">
        <v>90503904.24000001</v>
      </c>
    </row>
    <row r="538" spans="1:10" ht="24" customHeight="1" x14ac:dyDescent="0.2">
      <c r="A538" s="222">
        <v>537</v>
      </c>
      <c r="B538" s="218" t="s">
        <v>414</v>
      </c>
      <c r="C538" s="211" t="s">
        <v>606</v>
      </c>
      <c r="D538" s="223">
        <v>251340531650001</v>
      </c>
      <c r="E538" s="211">
        <v>40</v>
      </c>
      <c r="F538" s="211">
        <v>360</v>
      </c>
      <c r="G538" s="211">
        <v>400</v>
      </c>
      <c r="H538" s="224">
        <v>157436837.09999999</v>
      </c>
      <c r="I538" s="224">
        <v>141693153.39000002</v>
      </c>
      <c r="J538" s="225">
        <v>125949469.68000001</v>
      </c>
    </row>
    <row r="539" spans="1:10" ht="24" customHeight="1" x14ac:dyDescent="0.2">
      <c r="A539" s="222">
        <v>538</v>
      </c>
      <c r="B539" s="218" t="s">
        <v>414</v>
      </c>
      <c r="C539" s="211" t="s">
        <v>607</v>
      </c>
      <c r="D539" s="223">
        <v>251340531680001</v>
      </c>
      <c r="E539" s="211">
        <v>28</v>
      </c>
      <c r="F539" s="211">
        <v>212</v>
      </c>
      <c r="G539" s="211">
        <v>240</v>
      </c>
      <c r="H539" s="224">
        <v>85870027.5</v>
      </c>
      <c r="I539" s="224">
        <v>77283024.75</v>
      </c>
      <c r="J539" s="225">
        <v>68696022</v>
      </c>
    </row>
    <row r="540" spans="1:10" ht="24" customHeight="1" x14ac:dyDescent="0.2">
      <c r="A540" s="222">
        <v>539</v>
      </c>
      <c r="B540" s="218" t="s">
        <v>414</v>
      </c>
      <c r="C540" s="211" t="s">
        <v>608</v>
      </c>
      <c r="D540" s="223">
        <v>251340531690001</v>
      </c>
      <c r="E540" s="211">
        <v>54</v>
      </c>
      <c r="F540" s="211">
        <v>306</v>
      </c>
      <c r="G540" s="211">
        <v>360</v>
      </c>
      <c r="H540" s="224">
        <v>140924337.90000001</v>
      </c>
      <c r="I540" s="224">
        <v>126831904.11</v>
      </c>
      <c r="J540" s="225">
        <v>112739470.32000001</v>
      </c>
    </row>
    <row r="541" spans="1:10" ht="24" customHeight="1" x14ac:dyDescent="0.2">
      <c r="A541" s="222">
        <v>540</v>
      </c>
      <c r="B541" s="218" t="s">
        <v>414</v>
      </c>
      <c r="C541" s="211" t="s">
        <v>609</v>
      </c>
      <c r="D541" s="223">
        <v>252940531750001</v>
      </c>
      <c r="E541" s="211">
        <v>23</v>
      </c>
      <c r="F541" s="211">
        <v>241</v>
      </c>
      <c r="G541" s="211">
        <v>264</v>
      </c>
      <c r="H541" s="224">
        <v>88994001.900000006</v>
      </c>
      <c r="I541" s="224">
        <v>80094601.710000008</v>
      </c>
      <c r="J541" s="225">
        <v>71195201.520000011</v>
      </c>
    </row>
    <row r="542" spans="1:10" ht="24" customHeight="1" x14ac:dyDescent="0.2">
      <c r="A542" s="222">
        <v>541</v>
      </c>
      <c r="B542" s="218" t="s">
        <v>414</v>
      </c>
      <c r="C542" s="227" t="s">
        <v>610</v>
      </c>
      <c r="D542" s="223">
        <v>121240531760001</v>
      </c>
      <c r="E542" s="211">
        <v>52</v>
      </c>
      <c r="F542" s="211">
        <v>228</v>
      </c>
      <c r="G542" s="211">
        <v>280</v>
      </c>
      <c r="H542" s="224">
        <v>96449515.5</v>
      </c>
      <c r="I542" s="224">
        <v>86804563.950000003</v>
      </c>
      <c r="J542" s="225">
        <v>77159612.400000006</v>
      </c>
    </row>
    <row r="543" spans="1:10" ht="24" customHeight="1" x14ac:dyDescent="0.2">
      <c r="A543" s="222">
        <v>542</v>
      </c>
      <c r="B543" s="218" t="s">
        <v>414</v>
      </c>
      <c r="C543" s="211" t="s">
        <v>611</v>
      </c>
      <c r="D543" s="223">
        <v>251940531800001</v>
      </c>
      <c r="E543" s="211">
        <v>268</v>
      </c>
      <c r="F543" s="211">
        <v>292</v>
      </c>
      <c r="G543" s="211">
        <v>560</v>
      </c>
      <c r="H543" s="224">
        <v>216380894.69999999</v>
      </c>
      <c r="I543" s="224">
        <v>194742805.23000002</v>
      </c>
      <c r="J543" s="225">
        <v>173104715.76000002</v>
      </c>
    </row>
    <row r="544" spans="1:10" ht="24" customHeight="1" x14ac:dyDescent="0.2">
      <c r="A544" s="222">
        <v>543</v>
      </c>
      <c r="B544" s="218" t="s">
        <v>414</v>
      </c>
      <c r="C544" s="211" t="s">
        <v>612</v>
      </c>
      <c r="D544" s="223">
        <v>251940531810001</v>
      </c>
      <c r="E544" s="211">
        <v>40</v>
      </c>
      <c r="F544" s="211">
        <v>240</v>
      </c>
      <c r="G544" s="211">
        <v>280</v>
      </c>
      <c r="H544" s="224">
        <v>96858821.099999994</v>
      </c>
      <c r="I544" s="224">
        <v>87172938.99000001</v>
      </c>
      <c r="J544" s="225">
        <v>77487056.88000001</v>
      </c>
    </row>
    <row r="545" spans="1:10" ht="24" customHeight="1" x14ac:dyDescent="0.2">
      <c r="A545" s="222">
        <v>544</v>
      </c>
      <c r="B545" s="218" t="s">
        <v>414</v>
      </c>
      <c r="C545" s="211" t="s">
        <v>613</v>
      </c>
      <c r="D545" s="223">
        <v>252940531840001</v>
      </c>
      <c r="E545" s="211">
        <v>118</v>
      </c>
      <c r="F545" s="211">
        <v>418</v>
      </c>
      <c r="G545" s="211">
        <v>536</v>
      </c>
      <c r="H545" s="224">
        <v>209375726.69999999</v>
      </c>
      <c r="I545" s="224">
        <v>188438154.03</v>
      </c>
      <c r="J545" s="225">
        <v>167500581.36000001</v>
      </c>
    </row>
    <row r="546" spans="1:10" ht="24" customHeight="1" x14ac:dyDescent="0.2">
      <c r="A546" s="222">
        <v>545</v>
      </c>
      <c r="B546" s="218" t="s">
        <v>414</v>
      </c>
      <c r="C546" s="211" t="s">
        <v>614</v>
      </c>
      <c r="D546" s="223">
        <v>251940531850001</v>
      </c>
      <c r="E546" s="211">
        <v>56</v>
      </c>
      <c r="F546" s="211">
        <v>264</v>
      </c>
      <c r="G546" s="211">
        <v>320</v>
      </c>
      <c r="H546" s="224">
        <v>113208331.5</v>
      </c>
      <c r="I546" s="224">
        <v>101887498.34999999</v>
      </c>
      <c r="J546" s="225">
        <v>90566665.200000003</v>
      </c>
    </row>
    <row r="547" spans="1:10" ht="24" customHeight="1" x14ac:dyDescent="0.2">
      <c r="A547" s="222">
        <v>546</v>
      </c>
      <c r="B547" s="218" t="s">
        <v>414</v>
      </c>
      <c r="C547" s="211" t="s">
        <v>615</v>
      </c>
      <c r="D547" s="223">
        <v>252340530600011</v>
      </c>
      <c r="E547" s="211">
        <v>23</v>
      </c>
      <c r="F547" s="211">
        <v>41</v>
      </c>
      <c r="G547" s="211">
        <v>64</v>
      </c>
      <c r="H547" s="224">
        <v>36300245.3125</v>
      </c>
      <c r="I547" s="224">
        <v>32670220.78125</v>
      </c>
      <c r="J547" s="225">
        <v>29040196.25</v>
      </c>
    </row>
    <row r="548" spans="1:10" ht="24" customHeight="1" x14ac:dyDescent="0.2">
      <c r="A548" s="222">
        <v>547</v>
      </c>
      <c r="B548" s="218" t="s">
        <v>414</v>
      </c>
      <c r="C548" s="211" t="s">
        <v>616</v>
      </c>
      <c r="D548" s="223">
        <v>311930531880001</v>
      </c>
      <c r="E548" s="211">
        <v>50</v>
      </c>
      <c r="F548" s="211">
        <v>72</v>
      </c>
      <c r="G548" s="211">
        <v>122</v>
      </c>
      <c r="H548" s="224">
        <v>52428020.3125</v>
      </c>
      <c r="I548" s="224">
        <v>47185218.28125</v>
      </c>
      <c r="J548" s="225">
        <v>41942416.25</v>
      </c>
    </row>
    <row r="549" spans="1:10" ht="24" customHeight="1" x14ac:dyDescent="0.2">
      <c r="A549" s="222">
        <v>548</v>
      </c>
      <c r="B549" s="218" t="s">
        <v>414</v>
      </c>
      <c r="C549" s="211" t="s">
        <v>617</v>
      </c>
      <c r="D549" s="223">
        <v>251230531890001</v>
      </c>
      <c r="E549" s="211">
        <v>31</v>
      </c>
      <c r="F549" s="211">
        <v>59</v>
      </c>
      <c r="G549" s="211">
        <v>90</v>
      </c>
      <c r="H549" s="224">
        <v>37169270.3125</v>
      </c>
      <c r="I549" s="224">
        <v>33452343.28125</v>
      </c>
      <c r="J549" s="225">
        <v>29735416.25</v>
      </c>
    </row>
    <row r="550" spans="1:10" ht="24" customHeight="1" x14ac:dyDescent="0.2">
      <c r="A550" s="222">
        <v>549</v>
      </c>
      <c r="B550" s="218" t="s">
        <v>414</v>
      </c>
      <c r="C550" s="211" t="s">
        <v>618</v>
      </c>
      <c r="D550" s="223">
        <v>252340531510011</v>
      </c>
      <c r="E550" s="211">
        <v>18</v>
      </c>
      <c r="F550" s="211">
        <v>65</v>
      </c>
      <c r="G550" s="211">
        <v>83</v>
      </c>
      <c r="H550" s="224">
        <v>36970945.3125</v>
      </c>
      <c r="I550" s="224">
        <v>33273850.78125</v>
      </c>
      <c r="J550" s="225">
        <v>29576756.25</v>
      </c>
    </row>
    <row r="551" spans="1:10" ht="24" customHeight="1" x14ac:dyDescent="0.2">
      <c r="A551" s="222">
        <v>550</v>
      </c>
      <c r="B551" s="218" t="s">
        <v>414</v>
      </c>
      <c r="C551" s="211" t="s">
        <v>619</v>
      </c>
      <c r="D551" s="223">
        <v>351240530590251</v>
      </c>
      <c r="E551" s="211">
        <v>16</v>
      </c>
      <c r="F551" s="211">
        <v>48</v>
      </c>
      <c r="G551" s="211">
        <v>64</v>
      </c>
      <c r="H551" s="224">
        <v>32892245.3125</v>
      </c>
      <c r="I551" s="224">
        <v>29603020.78125</v>
      </c>
      <c r="J551" s="225">
        <v>26313796.25</v>
      </c>
    </row>
    <row r="552" spans="1:10" ht="24" customHeight="1" x14ac:dyDescent="0.2">
      <c r="A552" s="222">
        <v>551</v>
      </c>
      <c r="B552" s="218" t="s">
        <v>414</v>
      </c>
      <c r="C552" s="211" t="s">
        <v>620</v>
      </c>
      <c r="D552" s="223">
        <v>252940530590321</v>
      </c>
      <c r="E552" s="211">
        <v>16</v>
      </c>
      <c r="F552" s="211">
        <v>48</v>
      </c>
      <c r="G552" s="211">
        <v>64</v>
      </c>
      <c r="H552" s="224">
        <v>32647445.3125</v>
      </c>
      <c r="I552" s="224">
        <v>29382700.78125</v>
      </c>
      <c r="J552" s="225">
        <v>26117956.25</v>
      </c>
    </row>
    <row r="553" spans="1:10" ht="24" customHeight="1" x14ac:dyDescent="0.2">
      <c r="A553" s="222">
        <v>552</v>
      </c>
      <c r="B553" s="218" t="s">
        <v>414</v>
      </c>
      <c r="C553" s="211" t="s">
        <v>2483</v>
      </c>
      <c r="D553" s="223">
        <v>1330100050</v>
      </c>
      <c r="E553" s="211">
        <v>10</v>
      </c>
      <c r="F553" s="211">
        <v>50</v>
      </c>
      <c r="G553" s="211">
        <v>60</v>
      </c>
      <c r="H553" s="224">
        <v>30000000</v>
      </c>
      <c r="I553" s="224">
        <v>27000000</v>
      </c>
      <c r="J553" s="225">
        <v>24000000</v>
      </c>
    </row>
    <row r="554" spans="1:10" ht="24" customHeight="1" x14ac:dyDescent="0.2">
      <c r="A554" s="222">
        <v>553</v>
      </c>
      <c r="B554" s="218" t="s">
        <v>621</v>
      </c>
      <c r="C554" s="211" t="s">
        <v>622</v>
      </c>
      <c r="D554" s="223">
        <v>511320550100091</v>
      </c>
      <c r="E554" s="211">
        <v>10</v>
      </c>
      <c r="F554" s="211">
        <v>14</v>
      </c>
      <c r="G554" s="211">
        <v>24</v>
      </c>
      <c r="H554" s="224">
        <v>7957000</v>
      </c>
      <c r="I554" s="224">
        <v>7161300</v>
      </c>
      <c r="J554" s="225">
        <v>6365600</v>
      </c>
    </row>
    <row r="555" spans="1:10" ht="24" customHeight="1" x14ac:dyDescent="0.2">
      <c r="A555" s="222">
        <v>554</v>
      </c>
      <c r="B555" s="218" t="s">
        <v>621</v>
      </c>
      <c r="C555" s="211" t="s">
        <v>623</v>
      </c>
      <c r="D555" s="223">
        <v>511320550060041</v>
      </c>
      <c r="E555" s="211">
        <v>33</v>
      </c>
      <c r="F555" s="211">
        <v>60</v>
      </c>
      <c r="G555" s="211">
        <v>93</v>
      </c>
      <c r="H555" s="224">
        <v>29983250</v>
      </c>
      <c r="I555" s="224">
        <v>26984925</v>
      </c>
      <c r="J555" s="225">
        <v>23986600</v>
      </c>
    </row>
    <row r="556" spans="1:10" ht="24" customHeight="1" x14ac:dyDescent="0.2">
      <c r="A556" s="222">
        <v>555</v>
      </c>
      <c r="B556" s="218" t="s">
        <v>621</v>
      </c>
      <c r="C556" s="211" t="s">
        <v>624</v>
      </c>
      <c r="D556" s="223">
        <v>511320550060031</v>
      </c>
      <c r="E556" s="211">
        <v>33</v>
      </c>
      <c r="F556" s="211">
        <v>60</v>
      </c>
      <c r="G556" s="211">
        <v>93</v>
      </c>
      <c r="H556" s="224">
        <v>29983250</v>
      </c>
      <c r="I556" s="224">
        <v>26984925</v>
      </c>
      <c r="J556" s="225">
        <v>23986600</v>
      </c>
    </row>
    <row r="557" spans="1:10" ht="24" customHeight="1" x14ac:dyDescent="0.2">
      <c r="A557" s="222">
        <v>556</v>
      </c>
      <c r="B557" s="218" t="s">
        <v>621</v>
      </c>
      <c r="C557" s="211" t="s">
        <v>625</v>
      </c>
      <c r="D557" s="223">
        <v>511320550060021</v>
      </c>
      <c r="E557" s="211">
        <v>36</v>
      </c>
      <c r="F557" s="211">
        <v>60</v>
      </c>
      <c r="G557" s="211">
        <v>96</v>
      </c>
      <c r="H557" s="224">
        <v>30880250</v>
      </c>
      <c r="I557" s="224">
        <v>27792225</v>
      </c>
      <c r="J557" s="225">
        <v>24704200</v>
      </c>
    </row>
    <row r="558" spans="1:10" ht="24" customHeight="1" x14ac:dyDescent="0.2">
      <c r="A558" s="222">
        <v>557</v>
      </c>
      <c r="B558" s="218" t="s">
        <v>621</v>
      </c>
      <c r="C558" s="211" t="s">
        <v>626</v>
      </c>
      <c r="D558" s="223">
        <v>511320550060091</v>
      </c>
      <c r="E558" s="211">
        <v>83</v>
      </c>
      <c r="F558" s="211">
        <v>147</v>
      </c>
      <c r="G558" s="211">
        <v>230</v>
      </c>
      <c r="H558" s="224">
        <v>82261080</v>
      </c>
      <c r="I558" s="224">
        <v>74034972</v>
      </c>
      <c r="J558" s="225">
        <v>65808864</v>
      </c>
    </row>
    <row r="559" spans="1:10" ht="24" customHeight="1" x14ac:dyDescent="0.2">
      <c r="A559" s="222">
        <v>558</v>
      </c>
      <c r="B559" s="218" t="s">
        <v>621</v>
      </c>
      <c r="C559" s="211" t="s">
        <v>627</v>
      </c>
      <c r="D559" s="223">
        <v>511320550100041</v>
      </c>
      <c r="E559" s="211">
        <v>15</v>
      </c>
      <c r="F559" s="211">
        <v>55</v>
      </c>
      <c r="G559" s="211">
        <v>70</v>
      </c>
      <c r="H559" s="224">
        <v>22703750</v>
      </c>
      <c r="I559" s="224">
        <v>20433375</v>
      </c>
      <c r="J559" s="225">
        <v>18163000</v>
      </c>
    </row>
    <row r="560" spans="1:10" ht="24" customHeight="1" x14ac:dyDescent="0.2">
      <c r="A560" s="222">
        <v>559</v>
      </c>
      <c r="B560" s="218" t="s">
        <v>621</v>
      </c>
      <c r="C560" s="211" t="s">
        <v>628</v>
      </c>
      <c r="D560" s="223">
        <v>511320550100071</v>
      </c>
      <c r="E560" s="211">
        <v>21</v>
      </c>
      <c r="F560" s="211">
        <v>59</v>
      </c>
      <c r="G560" s="211">
        <v>80</v>
      </c>
      <c r="H560" s="224">
        <v>25804500</v>
      </c>
      <c r="I560" s="224">
        <v>23224050</v>
      </c>
      <c r="J560" s="225">
        <v>20643600</v>
      </c>
    </row>
    <row r="561" spans="1:10" ht="24" customHeight="1" x14ac:dyDescent="0.2">
      <c r="A561" s="222">
        <v>560</v>
      </c>
      <c r="B561" s="218" t="s">
        <v>621</v>
      </c>
      <c r="C561" s="211" t="s">
        <v>629</v>
      </c>
      <c r="D561" s="223">
        <v>511320550080011</v>
      </c>
      <c r="E561" s="211">
        <v>35</v>
      </c>
      <c r="F561" s="211">
        <v>75</v>
      </c>
      <c r="G561" s="211">
        <v>110</v>
      </c>
      <c r="H561" s="224">
        <v>35767750</v>
      </c>
      <c r="I561" s="224">
        <v>32190975</v>
      </c>
      <c r="J561" s="225">
        <v>28614200</v>
      </c>
    </row>
    <row r="562" spans="1:10" ht="24" customHeight="1" x14ac:dyDescent="0.2">
      <c r="A562" s="222">
        <v>561</v>
      </c>
      <c r="B562" s="218" t="s">
        <v>621</v>
      </c>
      <c r="C562" s="211" t="s">
        <v>630</v>
      </c>
      <c r="D562" s="223">
        <v>511320550170001</v>
      </c>
      <c r="E562" s="211">
        <v>51</v>
      </c>
      <c r="F562" s="211">
        <v>99</v>
      </c>
      <c r="G562" s="211">
        <v>150</v>
      </c>
      <c r="H562" s="224">
        <v>53882625</v>
      </c>
      <c r="I562" s="224">
        <v>48494362.5</v>
      </c>
      <c r="J562" s="225">
        <v>43106100</v>
      </c>
    </row>
    <row r="563" spans="1:10" ht="24" customHeight="1" x14ac:dyDescent="0.2">
      <c r="A563" s="222">
        <v>562</v>
      </c>
      <c r="B563" s="218" t="s">
        <v>621</v>
      </c>
      <c r="C563" s="211" t="s">
        <v>631</v>
      </c>
      <c r="D563" s="223">
        <v>511320550060001</v>
      </c>
      <c r="E563" s="211">
        <v>49</v>
      </c>
      <c r="F563" s="211">
        <v>91</v>
      </c>
      <c r="G563" s="211">
        <v>140</v>
      </c>
      <c r="H563" s="224">
        <v>45089000</v>
      </c>
      <c r="I563" s="224">
        <v>40580100</v>
      </c>
      <c r="J563" s="225">
        <v>36071200</v>
      </c>
    </row>
    <row r="564" spans="1:10" ht="24" customHeight="1" x14ac:dyDescent="0.2">
      <c r="A564" s="222">
        <v>563</v>
      </c>
      <c r="B564" s="218" t="s">
        <v>621</v>
      </c>
      <c r="C564" s="211" t="s">
        <v>632</v>
      </c>
      <c r="D564" s="223">
        <v>511320550080001</v>
      </c>
      <c r="E564" s="211">
        <v>156</v>
      </c>
      <c r="F564" s="211">
        <v>232</v>
      </c>
      <c r="G564" s="211">
        <v>388</v>
      </c>
      <c r="H564" s="224">
        <v>84983675.700000003</v>
      </c>
      <c r="I564" s="224">
        <v>76485308.129999995</v>
      </c>
      <c r="J564" s="225">
        <v>67986940.560000002</v>
      </c>
    </row>
    <row r="565" spans="1:10" ht="24" customHeight="1" x14ac:dyDescent="0.2">
      <c r="A565" s="222">
        <v>564</v>
      </c>
      <c r="B565" s="218" t="s">
        <v>621</v>
      </c>
      <c r="C565" s="211" t="s">
        <v>633</v>
      </c>
      <c r="D565" s="223">
        <v>511320550100001</v>
      </c>
      <c r="E565" s="211">
        <v>113</v>
      </c>
      <c r="F565" s="211">
        <v>217</v>
      </c>
      <c r="G565" s="211">
        <v>330</v>
      </c>
      <c r="H565" s="224">
        <v>77261222.325000018</v>
      </c>
      <c r="I565" s="224">
        <v>69535100.092500001</v>
      </c>
      <c r="J565" s="225">
        <v>61808977.860000014</v>
      </c>
    </row>
    <row r="566" spans="1:10" ht="24" customHeight="1" x14ac:dyDescent="0.2">
      <c r="A566" s="222">
        <v>565</v>
      </c>
      <c r="B566" s="218" t="s">
        <v>621</v>
      </c>
      <c r="C566" s="211" t="s">
        <v>634</v>
      </c>
      <c r="D566" s="223">
        <v>511320550010001</v>
      </c>
      <c r="E566" s="211">
        <v>24</v>
      </c>
      <c r="F566" s="211">
        <v>84</v>
      </c>
      <c r="G566" s="211">
        <v>108</v>
      </c>
      <c r="H566" s="224">
        <v>39678696.09375</v>
      </c>
      <c r="I566" s="224">
        <v>35710826.484375</v>
      </c>
      <c r="J566" s="225">
        <v>31742956.875</v>
      </c>
    </row>
    <row r="567" spans="1:10" ht="24" customHeight="1" x14ac:dyDescent="0.2">
      <c r="A567" s="222">
        <v>566</v>
      </c>
      <c r="B567" s="218" t="s">
        <v>621</v>
      </c>
      <c r="C567" s="211" t="s">
        <v>635</v>
      </c>
      <c r="D567" s="223" t="s">
        <v>636</v>
      </c>
      <c r="E567" s="211">
        <v>76</v>
      </c>
      <c r="F567" s="211">
        <v>64</v>
      </c>
      <c r="G567" s="211">
        <v>140</v>
      </c>
      <c r="H567" s="224">
        <v>45978187.5</v>
      </c>
      <c r="I567" s="224">
        <v>41380368.75</v>
      </c>
      <c r="J567" s="225">
        <v>36782550</v>
      </c>
    </row>
    <row r="568" spans="1:10" ht="24" customHeight="1" x14ac:dyDescent="0.2">
      <c r="A568" s="222">
        <v>567</v>
      </c>
      <c r="B568" s="218" t="s">
        <v>621</v>
      </c>
      <c r="C568" s="211" t="s">
        <v>637</v>
      </c>
      <c r="D568" s="223">
        <v>511320550150001</v>
      </c>
      <c r="E568" s="211">
        <v>30</v>
      </c>
      <c r="F568" s="211">
        <v>90</v>
      </c>
      <c r="G568" s="211">
        <v>120</v>
      </c>
      <c r="H568" s="224">
        <v>40143570.833333328</v>
      </c>
      <c r="I568" s="224">
        <v>36129213.75</v>
      </c>
      <c r="J568" s="225">
        <v>32114856.666666664</v>
      </c>
    </row>
    <row r="569" spans="1:10" ht="24" customHeight="1" x14ac:dyDescent="0.2">
      <c r="A569" s="222">
        <v>568</v>
      </c>
      <c r="B569" s="218" t="s">
        <v>621</v>
      </c>
      <c r="C569" s="211" t="s">
        <v>638</v>
      </c>
      <c r="D569" s="223">
        <v>511320550070001</v>
      </c>
      <c r="E569" s="211">
        <v>97</v>
      </c>
      <c r="F569" s="211">
        <v>183</v>
      </c>
      <c r="G569" s="211">
        <v>280</v>
      </c>
      <c r="H569" s="224">
        <v>67564724.849999994</v>
      </c>
      <c r="I569" s="224">
        <v>60808252.365000002</v>
      </c>
      <c r="J569" s="225">
        <v>56303937.375000007</v>
      </c>
    </row>
    <row r="570" spans="1:10" ht="24" customHeight="1" x14ac:dyDescent="0.2">
      <c r="A570" s="222">
        <v>569</v>
      </c>
      <c r="B570" s="218" t="s">
        <v>621</v>
      </c>
      <c r="C570" s="211" t="s">
        <v>639</v>
      </c>
      <c r="D570" s="223">
        <v>511320550100081</v>
      </c>
      <c r="E570" s="211">
        <v>14</v>
      </c>
      <c r="F570" s="211">
        <v>32</v>
      </c>
      <c r="G570" s="211">
        <v>46</v>
      </c>
      <c r="H570" s="224">
        <v>14956250</v>
      </c>
      <c r="I570" s="224">
        <v>13460625</v>
      </c>
      <c r="J570" s="225">
        <v>11965000</v>
      </c>
    </row>
    <row r="571" spans="1:10" ht="24" customHeight="1" x14ac:dyDescent="0.2">
      <c r="A571" s="222">
        <v>570</v>
      </c>
      <c r="B571" s="218" t="s">
        <v>621</v>
      </c>
      <c r="C571" s="211" t="s">
        <v>640</v>
      </c>
      <c r="D571" s="223">
        <v>523020550010001</v>
      </c>
      <c r="E571" s="211">
        <v>33</v>
      </c>
      <c r="F571" s="211">
        <v>82</v>
      </c>
      <c r="G571" s="211">
        <v>115</v>
      </c>
      <c r="H571" s="224">
        <v>41914125</v>
      </c>
      <c r="I571" s="224">
        <v>37722712.5</v>
      </c>
      <c r="J571" s="225">
        <v>33531300</v>
      </c>
    </row>
    <row r="572" spans="1:10" ht="24" customHeight="1" x14ac:dyDescent="0.2">
      <c r="A572" s="222">
        <v>571</v>
      </c>
      <c r="B572" s="218" t="s">
        <v>621</v>
      </c>
      <c r="C572" s="211" t="s">
        <v>641</v>
      </c>
      <c r="D572" s="223">
        <v>143130550030001</v>
      </c>
      <c r="E572" s="211">
        <v>48</v>
      </c>
      <c r="F572" s="211">
        <v>74</v>
      </c>
      <c r="G572" s="211">
        <v>122</v>
      </c>
      <c r="H572" s="224">
        <v>45519958.333333328</v>
      </c>
      <c r="I572" s="224">
        <v>40967962.5</v>
      </c>
      <c r="J572" s="225">
        <v>36415966.666666664</v>
      </c>
    </row>
    <row r="573" spans="1:10" ht="24" customHeight="1" x14ac:dyDescent="0.2">
      <c r="A573" s="222">
        <v>572</v>
      </c>
      <c r="B573" s="218" t="s">
        <v>621</v>
      </c>
      <c r="C573" s="211" t="s">
        <v>642</v>
      </c>
      <c r="D573" s="223">
        <v>333930550010001</v>
      </c>
      <c r="E573" s="211">
        <v>43</v>
      </c>
      <c r="F573" s="211">
        <v>98</v>
      </c>
      <c r="G573" s="211">
        <v>141</v>
      </c>
      <c r="H573" s="224">
        <v>54354715.625</v>
      </c>
      <c r="I573" s="224">
        <v>48919244.0625</v>
      </c>
      <c r="J573" s="225">
        <v>43483772.5</v>
      </c>
    </row>
    <row r="574" spans="1:10" ht="24" customHeight="1" x14ac:dyDescent="0.2">
      <c r="A574" s="222">
        <v>573</v>
      </c>
      <c r="B574" s="218" t="s">
        <v>621</v>
      </c>
      <c r="C574" s="211" t="s">
        <v>643</v>
      </c>
      <c r="D574" s="223">
        <v>143930550010001</v>
      </c>
      <c r="E574" s="211">
        <v>48</v>
      </c>
      <c r="F574" s="211">
        <v>97</v>
      </c>
      <c r="G574" s="211">
        <v>145</v>
      </c>
      <c r="H574" s="224">
        <v>54022291.666666657</v>
      </c>
      <c r="I574" s="224">
        <v>48620062.5</v>
      </c>
      <c r="J574" s="225">
        <v>43217833.333333328</v>
      </c>
    </row>
    <row r="575" spans="1:10" ht="24" customHeight="1" x14ac:dyDescent="0.2">
      <c r="A575" s="222">
        <v>574</v>
      </c>
      <c r="B575" s="218" t="s">
        <v>621</v>
      </c>
      <c r="C575" s="211" t="s">
        <v>644</v>
      </c>
      <c r="D575" s="223">
        <v>511320550100031</v>
      </c>
      <c r="E575" s="211">
        <v>19</v>
      </c>
      <c r="F575" s="211">
        <v>26</v>
      </c>
      <c r="G575" s="211">
        <v>45</v>
      </c>
      <c r="H575" s="224">
        <v>14646500</v>
      </c>
      <c r="I575" s="224">
        <v>13181850</v>
      </c>
      <c r="J575" s="225">
        <v>11717200</v>
      </c>
    </row>
    <row r="576" spans="1:10" ht="24" customHeight="1" x14ac:dyDescent="0.2">
      <c r="A576" s="222">
        <v>575</v>
      </c>
      <c r="B576" s="218" t="s">
        <v>621</v>
      </c>
      <c r="C576" s="211" t="s">
        <v>645</v>
      </c>
      <c r="D576" s="223">
        <v>234230550010001</v>
      </c>
      <c r="E576" s="211">
        <v>30</v>
      </c>
      <c r="F576" s="211">
        <v>90</v>
      </c>
      <c r="G576" s="211">
        <v>120</v>
      </c>
      <c r="H576" s="224">
        <v>44691104.166666672</v>
      </c>
      <c r="I576" s="224">
        <v>40221993.750000007</v>
      </c>
      <c r="J576" s="225">
        <v>35752883.333333343</v>
      </c>
    </row>
    <row r="577" spans="1:13" ht="24" customHeight="1" x14ac:dyDescent="0.2">
      <c r="A577" s="222">
        <v>576</v>
      </c>
      <c r="B577" s="218" t="s">
        <v>2482</v>
      </c>
      <c r="C577" s="211" t="s">
        <v>651</v>
      </c>
      <c r="D577" s="223">
        <v>514120570080001</v>
      </c>
      <c r="E577" s="211">
        <v>11</v>
      </c>
      <c r="F577" s="211">
        <v>29</v>
      </c>
      <c r="G577" s="211">
        <v>40</v>
      </c>
      <c r="H577" s="224">
        <v>14461200</v>
      </c>
      <c r="I577" s="224">
        <v>13015080</v>
      </c>
      <c r="J577" s="225">
        <v>11568960</v>
      </c>
    </row>
    <row r="578" spans="1:13" s="228" customFormat="1" ht="24" customHeight="1" x14ac:dyDescent="0.2">
      <c r="A578" s="222">
        <v>577</v>
      </c>
      <c r="B578" s="218" t="s">
        <v>2482</v>
      </c>
      <c r="C578" s="211" t="s">
        <v>2340</v>
      </c>
      <c r="D578" s="223">
        <v>5141400001</v>
      </c>
      <c r="E578" s="211">
        <v>10</v>
      </c>
      <c r="F578" s="211">
        <v>20</v>
      </c>
      <c r="G578" s="211">
        <v>30</v>
      </c>
      <c r="H578" s="224">
        <v>15000000</v>
      </c>
      <c r="I578" s="224">
        <v>13500000</v>
      </c>
      <c r="J578" s="225">
        <v>12000000</v>
      </c>
      <c r="K578" s="221"/>
      <c r="L578" s="221"/>
      <c r="M578" s="221"/>
    </row>
    <row r="579" spans="1:13" s="228" customFormat="1" ht="24" customHeight="1" x14ac:dyDescent="0.2">
      <c r="A579" s="222">
        <v>578</v>
      </c>
      <c r="B579" s="218" t="s">
        <v>2482</v>
      </c>
      <c r="C579" s="211" t="s">
        <v>2341</v>
      </c>
      <c r="D579" s="223">
        <v>5141400002</v>
      </c>
      <c r="E579" s="211">
        <v>10</v>
      </c>
      <c r="F579" s="211">
        <v>20</v>
      </c>
      <c r="G579" s="211">
        <v>30</v>
      </c>
      <c r="H579" s="224">
        <v>15000000</v>
      </c>
      <c r="I579" s="224">
        <v>13500000</v>
      </c>
      <c r="J579" s="225">
        <v>12000000</v>
      </c>
      <c r="K579" s="221"/>
      <c r="L579" s="221"/>
      <c r="M579" s="221"/>
    </row>
    <row r="580" spans="1:13" s="228" customFormat="1" ht="24" customHeight="1" x14ac:dyDescent="0.2">
      <c r="A580" s="222">
        <v>579</v>
      </c>
      <c r="B580" s="218" t="s">
        <v>2482</v>
      </c>
      <c r="C580" s="211" t="s">
        <v>2342</v>
      </c>
      <c r="D580" s="223">
        <v>5141400003</v>
      </c>
      <c r="E580" s="211">
        <v>10</v>
      </c>
      <c r="F580" s="211">
        <v>20</v>
      </c>
      <c r="G580" s="211">
        <v>30</v>
      </c>
      <c r="H580" s="224">
        <v>15000000</v>
      </c>
      <c r="I580" s="224">
        <v>13500000</v>
      </c>
      <c r="J580" s="225">
        <v>12000000</v>
      </c>
      <c r="K580" s="221"/>
      <c r="L580" s="221"/>
      <c r="M580" s="221"/>
    </row>
    <row r="581" spans="1:13" s="228" customFormat="1" ht="24" customHeight="1" x14ac:dyDescent="0.2">
      <c r="A581" s="222">
        <v>580</v>
      </c>
      <c r="B581" s="218" t="s">
        <v>2482</v>
      </c>
      <c r="C581" s="211" t="s">
        <v>2343</v>
      </c>
      <c r="D581" s="223">
        <v>5141400004</v>
      </c>
      <c r="E581" s="211">
        <v>10</v>
      </c>
      <c r="F581" s="211">
        <v>20</v>
      </c>
      <c r="G581" s="211">
        <v>30</v>
      </c>
      <c r="H581" s="224">
        <v>15000000</v>
      </c>
      <c r="I581" s="224">
        <v>13500000</v>
      </c>
      <c r="J581" s="225">
        <v>12000000</v>
      </c>
      <c r="K581" s="221"/>
      <c r="L581" s="221"/>
      <c r="M581" s="221"/>
    </row>
    <row r="582" spans="1:13" s="228" customFormat="1" ht="24" customHeight="1" x14ac:dyDescent="0.2">
      <c r="A582" s="222">
        <v>581</v>
      </c>
      <c r="B582" s="218" t="s">
        <v>2482</v>
      </c>
      <c r="C582" s="211" t="s">
        <v>2344</v>
      </c>
      <c r="D582" s="223">
        <v>5141400005</v>
      </c>
      <c r="E582" s="211">
        <v>10</v>
      </c>
      <c r="F582" s="211">
        <v>20</v>
      </c>
      <c r="G582" s="211">
        <v>30</v>
      </c>
      <c r="H582" s="224">
        <v>15000000</v>
      </c>
      <c r="I582" s="224">
        <v>13500000</v>
      </c>
      <c r="J582" s="225">
        <v>12000000</v>
      </c>
      <c r="K582" s="221"/>
      <c r="L582" s="221"/>
      <c r="M582" s="221"/>
    </row>
    <row r="583" spans="1:13" s="228" customFormat="1" ht="24" customHeight="1" x14ac:dyDescent="0.2">
      <c r="A583" s="222">
        <v>582</v>
      </c>
      <c r="B583" s="218" t="s">
        <v>2482</v>
      </c>
      <c r="C583" s="211" t="s">
        <v>2345</v>
      </c>
      <c r="D583" s="223">
        <v>5141400006</v>
      </c>
      <c r="E583" s="211">
        <v>10</v>
      </c>
      <c r="F583" s="211">
        <v>20</v>
      </c>
      <c r="G583" s="211">
        <v>30</v>
      </c>
      <c r="H583" s="224">
        <v>15000000</v>
      </c>
      <c r="I583" s="224">
        <v>13500000</v>
      </c>
      <c r="J583" s="225">
        <v>12000000</v>
      </c>
      <c r="K583" s="221"/>
      <c r="L583" s="221"/>
      <c r="M583" s="221"/>
    </row>
    <row r="584" spans="1:13" s="228" customFormat="1" ht="24" customHeight="1" x14ac:dyDescent="0.2">
      <c r="A584" s="222">
        <v>583</v>
      </c>
      <c r="B584" s="218" t="s">
        <v>2482</v>
      </c>
      <c r="C584" s="211" t="s">
        <v>654</v>
      </c>
      <c r="D584" s="223">
        <v>514120570060001</v>
      </c>
      <c r="E584" s="211">
        <v>92</v>
      </c>
      <c r="F584" s="211">
        <v>220</v>
      </c>
      <c r="G584" s="211">
        <v>312</v>
      </c>
      <c r="H584" s="224">
        <v>99810048</v>
      </c>
      <c r="I584" s="224">
        <v>89829043.200000003</v>
      </c>
      <c r="J584" s="225">
        <v>79848038.400000006</v>
      </c>
      <c r="K584" s="221"/>
      <c r="L584" s="221"/>
      <c r="M584" s="221"/>
    </row>
    <row r="585" spans="1:13" s="228" customFormat="1" ht="24" customHeight="1" x14ac:dyDescent="0.2">
      <c r="A585" s="222">
        <v>584</v>
      </c>
      <c r="B585" s="218" t="s">
        <v>2482</v>
      </c>
      <c r="C585" s="211" t="s">
        <v>655</v>
      </c>
      <c r="D585" s="223">
        <v>514120570070002</v>
      </c>
      <c r="E585" s="211">
        <v>32</v>
      </c>
      <c r="F585" s="211">
        <v>73</v>
      </c>
      <c r="G585" s="211">
        <v>105</v>
      </c>
      <c r="H585" s="224">
        <v>41866500</v>
      </c>
      <c r="I585" s="224">
        <v>37679850</v>
      </c>
      <c r="J585" s="225">
        <v>33493200</v>
      </c>
      <c r="K585" s="221"/>
      <c r="L585" s="221"/>
      <c r="M585" s="221"/>
    </row>
    <row r="586" spans="1:13" s="228" customFormat="1" ht="24" customHeight="1" x14ac:dyDescent="0.2">
      <c r="A586" s="222">
        <v>585</v>
      </c>
      <c r="B586" s="218" t="s">
        <v>2482</v>
      </c>
      <c r="C586" s="211" t="s">
        <v>656</v>
      </c>
      <c r="D586" s="223" t="s">
        <v>657</v>
      </c>
      <c r="E586" s="211">
        <v>61</v>
      </c>
      <c r="F586" s="211">
        <v>123</v>
      </c>
      <c r="G586" s="211">
        <v>184</v>
      </c>
      <c r="H586" s="224">
        <v>69419376</v>
      </c>
      <c r="I586" s="224">
        <v>62477438.399999999</v>
      </c>
      <c r="J586" s="225">
        <v>57849480</v>
      </c>
      <c r="K586" s="221"/>
      <c r="L586" s="221"/>
      <c r="M586" s="221"/>
    </row>
    <row r="587" spans="1:13" s="228" customFormat="1" ht="24" customHeight="1" x14ac:dyDescent="0.2">
      <c r="A587" s="222">
        <v>586</v>
      </c>
      <c r="B587" s="218" t="s">
        <v>2482</v>
      </c>
      <c r="C587" s="211" t="s">
        <v>659</v>
      </c>
      <c r="D587" s="223">
        <v>514120570050091</v>
      </c>
      <c r="E587" s="211">
        <v>44</v>
      </c>
      <c r="F587" s="211">
        <v>76</v>
      </c>
      <c r="G587" s="211">
        <v>120</v>
      </c>
      <c r="H587" s="224">
        <v>48187100</v>
      </c>
      <c r="I587" s="224">
        <v>43368390</v>
      </c>
      <c r="J587" s="225">
        <v>38549680</v>
      </c>
      <c r="K587" s="221"/>
      <c r="L587" s="221"/>
      <c r="M587" s="221"/>
    </row>
    <row r="588" spans="1:13" s="228" customFormat="1" ht="24" customHeight="1" x14ac:dyDescent="0.2">
      <c r="A588" s="222">
        <v>587</v>
      </c>
      <c r="B588" s="218" t="s">
        <v>2482</v>
      </c>
      <c r="C588" s="211" t="s">
        <v>660</v>
      </c>
      <c r="D588" s="223">
        <v>514120570050101</v>
      </c>
      <c r="E588" s="211">
        <v>28</v>
      </c>
      <c r="F588" s="211">
        <v>68</v>
      </c>
      <c r="G588" s="211">
        <v>96</v>
      </c>
      <c r="H588" s="224">
        <v>36468250</v>
      </c>
      <c r="I588" s="224">
        <v>32821425</v>
      </c>
      <c r="J588" s="225">
        <v>29174600</v>
      </c>
      <c r="K588" s="221"/>
      <c r="L588" s="221"/>
      <c r="M588" s="221"/>
    </row>
    <row r="589" spans="1:13" s="228" customFormat="1" ht="24" customHeight="1" x14ac:dyDescent="0.2">
      <c r="A589" s="222">
        <v>588</v>
      </c>
      <c r="B589" s="218" t="s">
        <v>2482</v>
      </c>
      <c r="C589" s="211" t="s">
        <v>661</v>
      </c>
      <c r="D589" s="223">
        <v>514120570090001</v>
      </c>
      <c r="E589" s="211">
        <v>43</v>
      </c>
      <c r="F589" s="211">
        <v>97</v>
      </c>
      <c r="G589" s="211">
        <v>140</v>
      </c>
      <c r="H589" s="224">
        <v>55997500</v>
      </c>
      <c r="I589" s="224">
        <v>50397750</v>
      </c>
      <c r="J589" s="225">
        <v>44798000</v>
      </c>
      <c r="K589" s="221"/>
      <c r="L589" s="221"/>
      <c r="M589" s="221"/>
    </row>
    <row r="590" spans="1:13" s="228" customFormat="1" ht="24" customHeight="1" x14ac:dyDescent="0.2">
      <c r="A590" s="222">
        <v>589</v>
      </c>
      <c r="B590" s="218" t="s">
        <v>2482</v>
      </c>
      <c r="C590" s="211" t="s">
        <v>662</v>
      </c>
      <c r="D590" s="223">
        <v>514120570100002</v>
      </c>
      <c r="E590" s="211">
        <v>25</v>
      </c>
      <c r="F590" s="211">
        <v>75</v>
      </c>
      <c r="G590" s="211">
        <v>100</v>
      </c>
      <c r="H590" s="224">
        <v>40179750</v>
      </c>
      <c r="I590" s="224">
        <v>36161775</v>
      </c>
      <c r="J590" s="225">
        <v>32143800</v>
      </c>
      <c r="K590" s="221"/>
      <c r="L590" s="221"/>
      <c r="M590" s="221"/>
    </row>
    <row r="591" spans="1:13" s="228" customFormat="1" ht="24" customHeight="1" x14ac:dyDescent="0.2">
      <c r="A591" s="222">
        <v>590</v>
      </c>
      <c r="B591" s="218" t="s">
        <v>2482</v>
      </c>
      <c r="C591" s="211" t="s">
        <v>663</v>
      </c>
      <c r="D591" s="223" t="s">
        <v>664</v>
      </c>
      <c r="E591" s="211">
        <v>41</v>
      </c>
      <c r="F591" s="211">
        <v>92</v>
      </c>
      <c r="G591" s="211">
        <v>133</v>
      </c>
      <c r="H591" s="224">
        <v>52558350</v>
      </c>
      <c r="I591" s="224">
        <v>47302515</v>
      </c>
      <c r="J591" s="225">
        <v>42046680</v>
      </c>
      <c r="K591" s="221"/>
      <c r="L591" s="221"/>
      <c r="M591" s="221"/>
    </row>
    <row r="592" spans="1:13" s="228" customFormat="1" ht="24" customHeight="1" x14ac:dyDescent="0.2">
      <c r="A592" s="222">
        <v>591</v>
      </c>
      <c r="B592" s="218" t="s">
        <v>665</v>
      </c>
      <c r="C592" s="211" t="s">
        <v>666</v>
      </c>
      <c r="D592" s="223">
        <v>422420590010001</v>
      </c>
      <c r="E592" s="211">
        <v>66</v>
      </c>
      <c r="F592" s="211">
        <v>184</v>
      </c>
      <c r="G592" s="211">
        <v>250</v>
      </c>
      <c r="H592" s="224">
        <v>75576768</v>
      </c>
      <c r="I592" s="224">
        <v>68019091.200000003</v>
      </c>
      <c r="J592" s="225">
        <v>60461414.399999999</v>
      </c>
      <c r="K592" s="221"/>
      <c r="L592" s="221"/>
      <c r="M592" s="221"/>
    </row>
    <row r="593" spans="1:13" s="228" customFormat="1" ht="24" customHeight="1" x14ac:dyDescent="0.2">
      <c r="A593" s="222">
        <v>592</v>
      </c>
      <c r="B593" s="218" t="s">
        <v>665</v>
      </c>
      <c r="C593" s="211" t="s">
        <v>667</v>
      </c>
      <c r="D593" s="223" t="s">
        <v>668</v>
      </c>
      <c r="E593" s="211">
        <v>66</v>
      </c>
      <c r="F593" s="211">
        <v>184</v>
      </c>
      <c r="G593" s="211">
        <v>250</v>
      </c>
      <c r="H593" s="224">
        <v>85323456</v>
      </c>
      <c r="I593" s="224">
        <v>76791110.400000006</v>
      </c>
      <c r="J593" s="225">
        <v>68258764.799999997</v>
      </c>
      <c r="K593" s="221"/>
      <c r="L593" s="221"/>
      <c r="M593" s="221"/>
    </row>
    <row r="594" spans="1:13" s="228" customFormat="1" ht="24" customHeight="1" x14ac:dyDescent="0.2">
      <c r="A594" s="222">
        <v>593</v>
      </c>
      <c r="B594" s="218" t="s">
        <v>665</v>
      </c>
      <c r="C594" s="211" t="s">
        <v>669</v>
      </c>
      <c r="D594" s="223" t="s">
        <v>670</v>
      </c>
      <c r="E594" s="211">
        <v>56</v>
      </c>
      <c r="F594" s="211">
        <v>98</v>
      </c>
      <c r="G594" s="211">
        <v>154</v>
      </c>
      <c r="H594" s="224">
        <v>54950400</v>
      </c>
      <c r="I594" s="224">
        <v>49455360</v>
      </c>
      <c r="J594" s="225">
        <v>43960320</v>
      </c>
      <c r="K594" s="221"/>
      <c r="L594" s="221"/>
      <c r="M594" s="221"/>
    </row>
    <row r="595" spans="1:13" s="228" customFormat="1" ht="24" customHeight="1" x14ac:dyDescent="0.2">
      <c r="A595" s="222">
        <v>594</v>
      </c>
      <c r="B595" s="218" t="s">
        <v>665</v>
      </c>
      <c r="C595" s="211" t="s">
        <v>671</v>
      </c>
      <c r="D595" s="223" t="s">
        <v>672</v>
      </c>
      <c r="E595" s="211">
        <v>80</v>
      </c>
      <c r="F595" s="211">
        <v>138</v>
      </c>
      <c r="G595" s="211">
        <v>218</v>
      </c>
      <c r="H595" s="224">
        <v>73593446.400000006</v>
      </c>
      <c r="I595" s="224">
        <v>66234101.760000005</v>
      </c>
      <c r="J595" s="225">
        <v>61327872</v>
      </c>
      <c r="K595" s="221"/>
      <c r="L595" s="221"/>
      <c r="M595" s="221"/>
    </row>
    <row r="596" spans="1:13" s="228" customFormat="1" ht="24" customHeight="1" x14ac:dyDescent="0.2">
      <c r="A596" s="222">
        <v>595</v>
      </c>
      <c r="B596" s="218" t="s">
        <v>665</v>
      </c>
      <c r="C596" s="211" t="s">
        <v>673</v>
      </c>
      <c r="D596" s="223">
        <v>512020590010001</v>
      </c>
      <c r="E596" s="211">
        <v>56</v>
      </c>
      <c r="F596" s="211">
        <v>98</v>
      </c>
      <c r="G596" s="211">
        <v>154</v>
      </c>
      <c r="H596" s="224">
        <v>48718080</v>
      </c>
      <c r="I596" s="224">
        <v>43846272</v>
      </c>
      <c r="J596" s="225">
        <v>38974464</v>
      </c>
      <c r="K596" s="221"/>
      <c r="L596" s="221"/>
      <c r="M596" s="221"/>
    </row>
    <row r="597" spans="1:13" s="228" customFormat="1" ht="24" customHeight="1" x14ac:dyDescent="0.2">
      <c r="A597" s="222">
        <v>596</v>
      </c>
      <c r="B597" s="218" t="s">
        <v>665</v>
      </c>
      <c r="C597" s="211" t="s">
        <v>674</v>
      </c>
      <c r="D597" s="223">
        <v>512020590020001</v>
      </c>
      <c r="E597" s="211">
        <v>80</v>
      </c>
      <c r="F597" s="211">
        <v>138</v>
      </c>
      <c r="G597" s="211">
        <v>218</v>
      </c>
      <c r="H597" s="224">
        <v>66261427.200000003</v>
      </c>
      <c r="I597" s="224">
        <v>62120088</v>
      </c>
      <c r="J597" s="225">
        <v>55217856.000000007</v>
      </c>
      <c r="K597" s="221"/>
      <c r="L597" s="221"/>
      <c r="M597" s="221"/>
    </row>
    <row r="598" spans="1:13" s="228" customFormat="1" ht="24" customHeight="1" x14ac:dyDescent="0.2">
      <c r="A598" s="222">
        <v>597</v>
      </c>
      <c r="B598" s="218" t="s">
        <v>665</v>
      </c>
      <c r="C598" s="211" t="s">
        <v>675</v>
      </c>
      <c r="D598" s="223">
        <v>333230590010001</v>
      </c>
      <c r="E598" s="211">
        <v>18</v>
      </c>
      <c r="F598" s="211">
        <v>102</v>
      </c>
      <c r="G598" s="211">
        <v>120</v>
      </c>
      <c r="H598" s="224">
        <v>45570240</v>
      </c>
      <c r="I598" s="224">
        <v>41013216</v>
      </c>
      <c r="J598" s="225">
        <v>36456192</v>
      </c>
      <c r="K598" s="221"/>
      <c r="L598" s="221"/>
      <c r="M598" s="221"/>
    </row>
    <row r="599" spans="1:13" s="228" customFormat="1" ht="24" customHeight="1" x14ac:dyDescent="0.2">
      <c r="A599" s="222">
        <v>598</v>
      </c>
      <c r="B599" s="218" t="s">
        <v>665</v>
      </c>
      <c r="C599" s="211" t="s">
        <v>676</v>
      </c>
      <c r="D599" s="223">
        <v>513120590010011</v>
      </c>
      <c r="E599" s="211">
        <v>15</v>
      </c>
      <c r="F599" s="211">
        <v>25</v>
      </c>
      <c r="G599" s="211">
        <v>40</v>
      </c>
      <c r="H599" s="224">
        <v>12820320</v>
      </c>
      <c r="I599" s="224">
        <v>11538288</v>
      </c>
      <c r="J599" s="225">
        <v>10256256</v>
      </c>
      <c r="K599" s="221"/>
      <c r="L599" s="221"/>
      <c r="M599" s="221"/>
    </row>
    <row r="600" spans="1:13" s="228" customFormat="1" ht="24" customHeight="1" x14ac:dyDescent="0.2">
      <c r="A600" s="222">
        <v>599</v>
      </c>
      <c r="B600" s="218" t="s">
        <v>665</v>
      </c>
      <c r="C600" s="211" t="s">
        <v>677</v>
      </c>
      <c r="D600" s="223">
        <v>422420590070011</v>
      </c>
      <c r="E600" s="211">
        <v>25</v>
      </c>
      <c r="F600" s="211">
        <v>40</v>
      </c>
      <c r="G600" s="211">
        <v>65</v>
      </c>
      <c r="H600" s="224">
        <v>20687520</v>
      </c>
      <c r="I600" s="224">
        <v>18618768</v>
      </c>
      <c r="J600" s="225">
        <v>16550016</v>
      </c>
      <c r="K600" s="221"/>
      <c r="L600" s="221"/>
      <c r="M600" s="221"/>
    </row>
    <row r="601" spans="1:13" s="228" customFormat="1" ht="24" customHeight="1" x14ac:dyDescent="0.2">
      <c r="A601" s="222">
        <v>600</v>
      </c>
      <c r="B601" s="218" t="s">
        <v>665</v>
      </c>
      <c r="C601" s="211" t="s">
        <v>678</v>
      </c>
      <c r="D601" s="223">
        <v>513220590010001</v>
      </c>
      <c r="E601" s="211">
        <v>31</v>
      </c>
      <c r="F601" s="211">
        <v>54</v>
      </c>
      <c r="G601" s="211">
        <v>85</v>
      </c>
      <c r="H601" s="224">
        <v>30710520</v>
      </c>
      <c r="I601" s="224">
        <v>27639468.000000004</v>
      </c>
      <c r="J601" s="225">
        <v>24568416</v>
      </c>
      <c r="K601" s="221"/>
      <c r="L601" s="221"/>
      <c r="M601" s="221"/>
    </row>
    <row r="602" spans="1:13" s="228" customFormat="1" ht="24" customHeight="1" x14ac:dyDescent="0.2">
      <c r="A602" s="222">
        <v>601</v>
      </c>
      <c r="B602" s="218" t="s">
        <v>665</v>
      </c>
      <c r="C602" s="211" t="s">
        <v>679</v>
      </c>
      <c r="D602" s="223" t="s">
        <v>680</v>
      </c>
      <c r="E602" s="211">
        <v>64</v>
      </c>
      <c r="F602" s="211">
        <v>96</v>
      </c>
      <c r="G602" s="211">
        <v>160</v>
      </c>
      <c r="H602" s="224">
        <v>57128760</v>
      </c>
      <c r="I602" s="224">
        <v>51415884</v>
      </c>
      <c r="J602" s="225">
        <v>45703008</v>
      </c>
      <c r="K602" s="221"/>
      <c r="L602" s="221"/>
      <c r="M602" s="221"/>
    </row>
    <row r="603" spans="1:13" s="228" customFormat="1" ht="24" customHeight="1" x14ac:dyDescent="0.2">
      <c r="A603" s="222">
        <v>602</v>
      </c>
      <c r="B603" s="218" t="s">
        <v>665</v>
      </c>
      <c r="C603" s="211" t="s">
        <v>681</v>
      </c>
      <c r="D603" s="223">
        <v>343430590010001</v>
      </c>
      <c r="E603" s="211">
        <v>64</v>
      </c>
      <c r="F603" s="211">
        <v>116</v>
      </c>
      <c r="G603" s="211">
        <v>180</v>
      </c>
      <c r="H603" s="224">
        <v>64558867.200000003</v>
      </c>
      <c r="I603" s="224">
        <v>60523938</v>
      </c>
      <c r="J603" s="225">
        <v>53799056.000000007</v>
      </c>
      <c r="K603" s="221"/>
      <c r="L603" s="221"/>
      <c r="M603" s="221"/>
    </row>
    <row r="604" spans="1:13" s="228" customFormat="1" ht="24" customHeight="1" x14ac:dyDescent="0.2">
      <c r="A604" s="222">
        <v>603</v>
      </c>
      <c r="B604" s="218" t="s">
        <v>665</v>
      </c>
      <c r="C604" s="211" t="s">
        <v>682</v>
      </c>
      <c r="D604" s="223">
        <v>422420590030001</v>
      </c>
      <c r="E604" s="211">
        <v>48</v>
      </c>
      <c r="F604" s="211">
        <v>74</v>
      </c>
      <c r="G604" s="211">
        <v>122</v>
      </c>
      <c r="H604" s="224">
        <v>38947200</v>
      </c>
      <c r="I604" s="224">
        <v>35052480</v>
      </c>
      <c r="J604" s="225">
        <v>31157760</v>
      </c>
      <c r="K604" s="221"/>
      <c r="L604" s="221"/>
      <c r="M604" s="221"/>
    </row>
    <row r="605" spans="1:13" s="228" customFormat="1" ht="24" customHeight="1" x14ac:dyDescent="0.2">
      <c r="A605" s="222">
        <v>604</v>
      </c>
      <c r="B605" s="218" t="s">
        <v>665</v>
      </c>
      <c r="C605" s="211" t="s">
        <v>683</v>
      </c>
      <c r="D605" s="223">
        <v>751220590020001</v>
      </c>
      <c r="E605" s="211">
        <v>62</v>
      </c>
      <c r="F605" s="211">
        <v>128</v>
      </c>
      <c r="G605" s="211">
        <v>190</v>
      </c>
      <c r="H605" s="224">
        <v>59222400</v>
      </c>
      <c r="I605" s="224">
        <v>53300160</v>
      </c>
      <c r="J605" s="225">
        <v>47377920</v>
      </c>
      <c r="K605" s="221"/>
      <c r="L605" s="221"/>
      <c r="M605" s="221"/>
    </row>
    <row r="606" spans="1:13" s="228" customFormat="1" ht="24" customHeight="1" x14ac:dyDescent="0.2">
      <c r="A606" s="222">
        <v>605</v>
      </c>
      <c r="B606" s="218" t="s">
        <v>665</v>
      </c>
      <c r="C606" s="211" t="s">
        <v>684</v>
      </c>
      <c r="D606" s="223" t="s">
        <v>685</v>
      </c>
      <c r="E606" s="211">
        <v>62</v>
      </c>
      <c r="F606" s="211">
        <v>128</v>
      </c>
      <c r="G606" s="211">
        <v>190</v>
      </c>
      <c r="H606" s="224">
        <v>63736588.799999997</v>
      </c>
      <c r="I606" s="224">
        <v>59753052</v>
      </c>
      <c r="J606" s="225">
        <v>53113824</v>
      </c>
      <c r="K606" s="221"/>
      <c r="L606" s="221"/>
      <c r="M606" s="221"/>
    </row>
    <row r="607" spans="1:13" s="228" customFormat="1" ht="24" customHeight="1" x14ac:dyDescent="0.2">
      <c r="A607" s="222">
        <v>606</v>
      </c>
      <c r="B607" s="218" t="s">
        <v>665</v>
      </c>
      <c r="C607" s="211" t="s">
        <v>686</v>
      </c>
      <c r="D607" s="223">
        <v>513120590010021</v>
      </c>
      <c r="E607" s="211">
        <v>13</v>
      </c>
      <c r="F607" s="211">
        <v>27</v>
      </c>
      <c r="G607" s="211">
        <v>40</v>
      </c>
      <c r="H607" s="224">
        <v>12963600</v>
      </c>
      <c r="I607" s="224">
        <v>11667240</v>
      </c>
      <c r="J607" s="225">
        <v>10370880</v>
      </c>
      <c r="K607" s="221"/>
      <c r="L607" s="221"/>
      <c r="M607" s="221"/>
    </row>
    <row r="608" spans="1:13" s="228" customFormat="1" ht="24" customHeight="1" x14ac:dyDescent="0.2">
      <c r="A608" s="222">
        <v>607</v>
      </c>
      <c r="B608" s="218" t="s">
        <v>665</v>
      </c>
      <c r="C608" s="211" t="s">
        <v>687</v>
      </c>
      <c r="D608" s="223">
        <v>751120590010001</v>
      </c>
      <c r="E608" s="211">
        <v>84</v>
      </c>
      <c r="F608" s="211">
        <v>166</v>
      </c>
      <c r="G608" s="211">
        <v>250</v>
      </c>
      <c r="H608" s="224">
        <v>75837081.599999994</v>
      </c>
      <c r="I608" s="224">
        <v>68253373.439999998</v>
      </c>
      <c r="J608" s="225">
        <v>60669665.280000009</v>
      </c>
      <c r="K608" s="221"/>
      <c r="L608" s="221"/>
      <c r="M608" s="221"/>
    </row>
    <row r="609" spans="1:13" s="228" customFormat="1" ht="24" customHeight="1" x14ac:dyDescent="0.2">
      <c r="A609" s="222">
        <v>608</v>
      </c>
      <c r="B609" s="218" t="s">
        <v>665</v>
      </c>
      <c r="C609" s="211" t="s">
        <v>688</v>
      </c>
      <c r="D609" s="223">
        <v>751220590010001</v>
      </c>
      <c r="E609" s="211">
        <v>33</v>
      </c>
      <c r="F609" s="211">
        <v>147</v>
      </c>
      <c r="G609" s="211">
        <v>180</v>
      </c>
      <c r="H609" s="224">
        <v>56925840</v>
      </c>
      <c r="I609" s="224">
        <v>51233256.000000007</v>
      </c>
      <c r="J609" s="225">
        <v>45540672</v>
      </c>
      <c r="K609" s="221"/>
      <c r="L609" s="221"/>
      <c r="M609" s="221"/>
    </row>
    <row r="610" spans="1:13" s="228" customFormat="1" ht="24" customHeight="1" x14ac:dyDescent="0.2">
      <c r="A610" s="222">
        <v>609</v>
      </c>
      <c r="B610" s="218" t="s">
        <v>665</v>
      </c>
      <c r="C610" s="211" t="s">
        <v>689</v>
      </c>
      <c r="D610" s="223" t="s">
        <v>690</v>
      </c>
      <c r="E610" s="211">
        <v>33</v>
      </c>
      <c r="F610" s="211">
        <v>147</v>
      </c>
      <c r="G610" s="211">
        <v>180</v>
      </c>
      <c r="H610" s="224">
        <v>61662297.600000001</v>
      </c>
      <c r="I610" s="224">
        <v>57808404</v>
      </c>
      <c r="J610" s="225">
        <v>51385248.000000007</v>
      </c>
      <c r="K610" s="221"/>
      <c r="L610" s="221"/>
      <c r="M610" s="221"/>
    </row>
    <row r="611" spans="1:13" s="228" customFormat="1" ht="24" customHeight="1" x14ac:dyDescent="0.2">
      <c r="A611" s="222">
        <v>610</v>
      </c>
      <c r="B611" s="218" t="s">
        <v>665</v>
      </c>
      <c r="C611" s="211" t="s">
        <v>691</v>
      </c>
      <c r="D611" s="223">
        <v>422420590070001</v>
      </c>
      <c r="E611" s="211">
        <v>44</v>
      </c>
      <c r="F611" s="211">
        <v>132</v>
      </c>
      <c r="G611" s="211">
        <v>176</v>
      </c>
      <c r="H611" s="224">
        <v>62347680</v>
      </c>
      <c r="I611" s="224">
        <v>56112912</v>
      </c>
      <c r="J611" s="225">
        <v>49878144</v>
      </c>
      <c r="K611" s="221"/>
      <c r="L611" s="221"/>
      <c r="M611" s="221"/>
    </row>
    <row r="612" spans="1:13" s="228" customFormat="1" ht="24" customHeight="1" x14ac:dyDescent="0.2">
      <c r="A612" s="222">
        <v>611</v>
      </c>
      <c r="B612" s="218" t="s">
        <v>665</v>
      </c>
      <c r="C612" s="211" t="s">
        <v>692</v>
      </c>
      <c r="D612" s="223" t="s">
        <v>693</v>
      </c>
      <c r="E612" s="211">
        <v>190</v>
      </c>
      <c r="F612" s="211">
        <v>160</v>
      </c>
      <c r="G612" s="211">
        <v>350</v>
      </c>
      <c r="H612" s="224">
        <v>118322726.40000001</v>
      </c>
      <c r="I612" s="224">
        <v>106490453.75999999</v>
      </c>
      <c r="J612" s="225">
        <v>94658181.120000005</v>
      </c>
      <c r="K612" s="221"/>
      <c r="L612" s="221"/>
      <c r="M612" s="221"/>
    </row>
    <row r="613" spans="1:13" s="228" customFormat="1" ht="24" customHeight="1" x14ac:dyDescent="0.2">
      <c r="A613" s="222">
        <v>612</v>
      </c>
      <c r="B613" s="218" t="s">
        <v>665</v>
      </c>
      <c r="C613" s="211" t="s">
        <v>694</v>
      </c>
      <c r="D613" s="223">
        <v>422420590090001</v>
      </c>
      <c r="E613" s="211">
        <v>40</v>
      </c>
      <c r="F613" s="211">
        <v>120</v>
      </c>
      <c r="G613" s="211">
        <v>160</v>
      </c>
      <c r="H613" s="224">
        <v>56847960</v>
      </c>
      <c r="I613" s="224">
        <v>51163164</v>
      </c>
      <c r="J613" s="225">
        <v>45478368</v>
      </c>
      <c r="K613" s="221"/>
      <c r="L613" s="221"/>
      <c r="M613" s="221"/>
    </row>
    <row r="614" spans="1:13" s="228" customFormat="1" ht="24" customHeight="1" x14ac:dyDescent="0.2">
      <c r="A614" s="222">
        <v>613</v>
      </c>
      <c r="B614" s="218" t="s">
        <v>665</v>
      </c>
      <c r="C614" s="211" t="s">
        <v>695</v>
      </c>
      <c r="D614" s="223">
        <v>243130590010001</v>
      </c>
      <c r="E614" s="211">
        <v>41</v>
      </c>
      <c r="F614" s="211">
        <v>123</v>
      </c>
      <c r="G614" s="211">
        <v>164</v>
      </c>
      <c r="H614" s="224">
        <v>61003340</v>
      </c>
      <c r="I614" s="224">
        <v>54903006.000000007</v>
      </c>
      <c r="J614" s="225">
        <v>48802672</v>
      </c>
      <c r="K614" s="221"/>
      <c r="L614" s="221"/>
      <c r="M614" s="221"/>
    </row>
    <row r="615" spans="1:13" s="228" customFormat="1" ht="24" customHeight="1" x14ac:dyDescent="0.2">
      <c r="A615" s="222">
        <v>614</v>
      </c>
      <c r="B615" s="218" t="s">
        <v>665</v>
      </c>
      <c r="C615" s="211" t="s">
        <v>696</v>
      </c>
      <c r="D615" s="223" t="s">
        <v>697</v>
      </c>
      <c r="E615" s="211">
        <v>45</v>
      </c>
      <c r="F615" s="211">
        <v>55</v>
      </c>
      <c r="G615" s="211">
        <v>100</v>
      </c>
      <c r="H615" s="224">
        <v>35793000</v>
      </c>
      <c r="I615" s="224">
        <v>32213700</v>
      </c>
      <c r="J615" s="225">
        <v>28634400</v>
      </c>
      <c r="K615" s="221"/>
      <c r="L615" s="221"/>
      <c r="M615" s="221"/>
    </row>
    <row r="616" spans="1:13" s="228" customFormat="1" ht="24" customHeight="1" x14ac:dyDescent="0.2">
      <c r="A616" s="222">
        <v>615</v>
      </c>
      <c r="B616" s="218" t="s">
        <v>665</v>
      </c>
      <c r="C616" s="211" t="s">
        <v>698</v>
      </c>
      <c r="D616" s="223">
        <v>422420590130001</v>
      </c>
      <c r="E616" s="211">
        <v>48</v>
      </c>
      <c r="F616" s="211">
        <v>162</v>
      </c>
      <c r="G616" s="211">
        <v>210</v>
      </c>
      <c r="H616" s="224">
        <v>63844300.799999997</v>
      </c>
      <c r="I616" s="224">
        <v>59854032</v>
      </c>
      <c r="J616" s="225">
        <v>53203584</v>
      </c>
      <c r="K616" s="221"/>
      <c r="L616" s="221"/>
      <c r="M616" s="221"/>
    </row>
    <row r="617" spans="1:13" s="228" customFormat="1" ht="24" customHeight="1" x14ac:dyDescent="0.2">
      <c r="A617" s="222">
        <v>616</v>
      </c>
      <c r="B617" s="218" t="s">
        <v>665</v>
      </c>
      <c r="C617" s="211" t="s">
        <v>699</v>
      </c>
      <c r="D617" s="223" t="s">
        <v>700</v>
      </c>
      <c r="E617" s="211">
        <v>48</v>
      </c>
      <c r="F617" s="211">
        <v>162</v>
      </c>
      <c r="G617" s="211">
        <v>210</v>
      </c>
      <c r="H617" s="224">
        <v>72638553.599999994</v>
      </c>
      <c r="I617" s="224">
        <v>65374698.240000002</v>
      </c>
      <c r="J617" s="225">
        <v>60532128.000000007</v>
      </c>
      <c r="K617" s="221"/>
      <c r="L617" s="221"/>
      <c r="M617" s="221"/>
    </row>
    <row r="618" spans="1:13" s="228" customFormat="1" ht="24" customHeight="1" x14ac:dyDescent="0.2">
      <c r="A618" s="222">
        <v>617</v>
      </c>
      <c r="B618" s="218" t="s">
        <v>665</v>
      </c>
      <c r="C618" s="211" t="s">
        <v>701</v>
      </c>
      <c r="D618" s="223">
        <v>513220590020001</v>
      </c>
      <c r="E618" s="211">
        <v>46</v>
      </c>
      <c r="F618" s="211">
        <v>162</v>
      </c>
      <c r="G618" s="211">
        <v>208</v>
      </c>
      <c r="H618" s="224">
        <v>62913715.200000003</v>
      </c>
      <c r="I618" s="224">
        <v>58981608</v>
      </c>
      <c r="J618" s="225">
        <v>52428096.000000007</v>
      </c>
      <c r="K618" s="221"/>
      <c r="L618" s="221"/>
      <c r="M618" s="221"/>
    </row>
    <row r="619" spans="1:13" s="228" customFormat="1" ht="24" customHeight="1" x14ac:dyDescent="0.2">
      <c r="A619" s="222">
        <v>618</v>
      </c>
      <c r="B619" s="218" t="s">
        <v>665</v>
      </c>
      <c r="C619" s="211" t="s">
        <v>702</v>
      </c>
      <c r="D619" s="223">
        <v>815720590010001</v>
      </c>
      <c r="E619" s="211">
        <v>18</v>
      </c>
      <c r="F619" s="211">
        <v>52</v>
      </c>
      <c r="G619" s="211">
        <v>70</v>
      </c>
      <c r="H619" s="224">
        <v>22404240</v>
      </c>
      <c r="I619" s="224">
        <v>20163816</v>
      </c>
      <c r="J619" s="225">
        <v>17923392</v>
      </c>
      <c r="K619" s="221"/>
      <c r="L619" s="221"/>
      <c r="M619" s="221"/>
    </row>
    <row r="620" spans="1:13" s="228" customFormat="1" ht="24" customHeight="1" x14ac:dyDescent="0.2">
      <c r="A620" s="222">
        <v>619</v>
      </c>
      <c r="B620" s="218" t="s">
        <v>665</v>
      </c>
      <c r="C620" s="211" t="s">
        <v>703</v>
      </c>
      <c r="D620" s="223">
        <v>143930590010001</v>
      </c>
      <c r="E620" s="211">
        <v>23</v>
      </c>
      <c r="F620" s="211">
        <v>77</v>
      </c>
      <c r="G620" s="211">
        <v>100</v>
      </c>
      <c r="H620" s="224">
        <v>37524440</v>
      </c>
      <c r="I620" s="224">
        <v>33771996</v>
      </c>
      <c r="J620" s="225">
        <v>30019552</v>
      </c>
      <c r="K620" s="221"/>
      <c r="L620" s="221"/>
      <c r="M620" s="221"/>
    </row>
    <row r="621" spans="1:13" s="228" customFormat="1" ht="24" customHeight="1" x14ac:dyDescent="0.2">
      <c r="A621" s="222">
        <v>620</v>
      </c>
      <c r="B621" s="218" t="s">
        <v>665</v>
      </c>
      <c r="C621" s="211" t="s">
        <v>704</v>
      </c>
      <c r="D621" s="223">
        <v>515120590010001</v>
      </c>
      <c r="E621" s="211">
        <v>45</v>
      </c>
      <c r="F621" s="211">
        <v>75</v>
      </c>
      <c r="G621" s="211">
        <v>120</v>
      </c>
      <c r="H621" s="224">
        <v>37707600</v>
      </c>
      <c r="I621" s="224">
        <v>33936840</v>
      </c>
      <c r="J621" s="225">
        <v>30166080</v>
      </c>
      <c r="K621" s="221"/>
      <c r="L621" s="221"/>
      <c r="M621" s="221"/>
    </row>
    <row r="622" spans="1:13" s="228" customFormat="1" ht="24" customHeight="1" x14ac:dyDescent="0.2">
      <c r="A622" s="222">
        <v>621</v>
      </c>
      <c r="B622" s="218" t="s">
        <v>665</v>
      </c>
      <c r="C622" s="211" t="s">
        <v>705</v>
      </c>
      <c r="D622" s="223">
        <v>141230590010001</v>
      </c>
      <c r="E622" s="211">
        <v>52</v>
      </c>
      <c r="F622" s="211">
        <v>158</v>
      </c>
      <c r="G622" s="211">
        <v>210</v>
      </c>
      <c r="H622" s="224">
        <v>76026028.799999997</v>
      </c>
      <c r="I622" s="224">
        <v>68423425.920000002</v>
      </c>
      <c r="J622" s="225">
        <v>60820823.040000007</v>
      </c>
      <c r="K622" s="221"/>
      <c r="L622" s="221"/>
      <c r="M622" s="221"/>
    </row>
    <row r="623" spans="1:13" s="228" customFormat="1" ht="24" customHeight="1" x14ac:dyDescent="0.2">
      <c r="A623" s="222">
        <v>622</v>
      </c>
      <c r="B623" s="218" t="s">
        <v>665</v>
      </c>
      <c r="C623" s="211" t="s">
        <v>706</v>
      </c>
      <c r="D623" s="223">
        <v>141230590020001</v>
      </c>
      <c r="E623" s="211">
        <v>52</v>
      </c>
      <c r="F623" s="211">
        <v>156</v>
      </c>
      <c r="G623" s="211">
        <v>208</v>
      </c>
      <c r="H623" s="224">
        <v>74116588.799999997</v>
      </c>
      <c r="I623" s="224">
        <v>66704929.920000002</v>
      </c>
      <c r="J623" s="225">
        <v>61763824</v>
      </c>
      <c r="K623" s="221"/>
      <c r="L623" s="221"/>
      <c r="M623" s="221"/>
    </row>
    <row r="624" spans="1:13" s="228" customFormat="1" ht="24" customHeight="1" x14ac:dyDescent="0.2">
      <c r="A624" s="222">
        <v>623</v>
      </c>
      <c r="B624" s="218" t="s">
        <v>665</v>
      </c>
      <c r="C624" s="211" t="s">
        <v>707</v>
      </c>
      <c r="D624" s="223">
        <v>515120590020001</v>
      </c>
      <c r="E624" s="211">
        <v>34</v>
      </c>
      <c r="F624" s="211">
        <v>66</v>
      </c>
      <c r="G624" s="211">
        <v>100</v>
      </c>
      <c r="H624" s="224">
        <v>33371280</v>
      </c>
      <c r="I624" s="224">
        <v>30034152</v>
      </c>
      <c r="J624" s="225">
        <v>26697024.000000004</v>
      </c>
      <c r="K624" s="221"/>
      <c r="L624" s="221"/>
      <c r="M624" s="221"/>
    </row>
    <row r="625" spans="1:13" s="228" customFormat="1" ht="24" customHeight="1" x14ac:dyDescent="0.2">
      <c r="A625" s="222">
        <v>624</v>
      </c>
      <c r="B625" s="218" t="s">
        <v>665</v>
      </c>
      <c r="C625" s="211" t="s">
        <v>708</v>
      </c>
      <c r="D625" s="223" t="s">
        <v>709</v>
      </c>
      <c r="E625" s="211">
        <v>25</v>
      </c>
      <c r="F625" s="211">
        <v>35</v>
      </c>
      <c r="G625" s="211">
        <v>60</v>
      </c>
      <c r="H625" s="224">
        <v>21457440</v>
      </c>
      <c r="I625" s="224">
        <v>19311696</v>
      </c>
      <c r="J625" s="225">
        <v>17165952</v>
      </c>
      <c r="K625" s="221"/>
      <c r="L625" s="221"/>
      <c r="M625" s="221"/>
    </row>
    <row r="626" spans="1:13" s="228" customFormat="1" ht="24" customHeight="1" x14ac:dyDescent="0.2">
      <c r="A626" s="222">
        <v>625</v>
      </c>
      <c r="B626" s="218" t="s">
        <v>665</v>
      </c>
      <c r="C626" s="211" t="s">
        <v>710</v>
      </c>
      <c r="D626" s="223">
        <v>343430590020001</v>
      </c>
      <c r="E626" s="211">
        <v>25</v>
      </c>
      <c r="F626" s="211">
        <v>35</v>
      </c>
      <c r="G626" s="211">
        <v>60</v>
      </c>
      <c r="H626" s="224">
        <v>22779980</v>
      </c>
      <c r="I626" s="224">
        <v>20501982</v>
      </c>
      <c r="J626" s="225">
        <v>18223984</v>
      </c>
      <c r="K626" s="221"/>
      <c r="L626" s="221"/>
      <c r="M626" s="221"/>
    </row>
    <row r="627" spans="1:13" s="228" customFormat="1" ht="24" customHeight="1" x14ac:dyDescent="0.2">
      <c r="A627" s="222">
        <v>626</v>
      </c>
      <c r="B627" s="218" t="s">
        <v>665</v>
      </c>
      <c r="C627" s="211" t="s">
        <v>711</v>
      </c>
      <c r="D627" s="223">
        <v>513220590030001</v>
      </c>
      <c r="E627" s="211">
        <v>39</v>
      </c>
      <c r="F627" s="211">
        <v>76</v>
      </c>
      <c r="G627" s="211">
        <v>115</v>
      </c>
      <c r="H627" s="224">
        <v>38487540</v>
      </c>
      <c r="I627" s="224">
        <v>34638786</v>
      </c>
      <c r="J627" s="225">
        <v>30790032</v>
      </c>
      <c r="K627" s="221"/>
      <c r="L627" s="221"/>
      <c r="M627" s="221"/>
    </row>
    <row r="628" spans="1:13" s="228" customFormat="1" ht="24" customHeight="1" x14ac:dyDescent="0.2">
      <c r="A628" s="222">
        <v>627</v>
      </c>
      <c r="B628" s="218" t="s">
        <v>665</v>
      </c>
      <c r="C628" s="211" t="s">
        <v>712</v>
      </c>
      <c r="D628" s="223">
        <v>513120590010001</v>
      </c>
      <c r="E628" s="211">
        <v>42</v>
      </c>
      <c r="F628" s="211">
        <v>78</v>
      </c>
      <c r="G628" s="211">
        <v>120</v>
      </c>
      <c r="H628" s="224">
        <v>43561080</v>
      </c>
      <c r="I628" s="224">
        <v>39204972</v>
      </c>
      <c r="J628" s="225">
        <v>34848864</v>
      </c>
      <c r="K628" s="221"/>
      <c r="L628" s="221"/>
      <c r="M628" s="221"/>
    </row>
    <row r="629" spans="1:13" s="228" customFormat="1" ht="24" customHeight="1" x14ac:dyDescent="0.2">
      <c r="A629" s="222">
        <v>628</v>
      </c>
      <c r="B629" s="218" t="s">
        <v>714</v>
      </c>
      <c r="C629" s="211" t="s">
        <v>715</v>
      </c>
      <c r="D629" s="223">
        <v>742120030010001</v>
      </c>
      <c r="E629" s="211">
        <v>330</v>
      </c>
      <c r="F629" s="211">
        <v>385</v>
      </c>
      <c r="G629" s="211">
        <v>715</v>
      </c>
      <c r="H629" s="224">
        <v>225597772.80000001</v>
      </c>
      <c r="I629" s="224">
        <v>203037995.51999998</v>
      </c>
      <c r="J629" s="225">
        <v>180478218.24000001</v>
      </c>
      <c r="K629" s="221"/>
      <c r="L629" s="221"/>
      <c r="M629" s="221"/>
    </row>
    <row r="630" spans="1:13" s="228" customFormat="1" ht="24" customHeight="1" x14ac:dyDescent="0.2">
      <c r="A630" s="222">
        <v>629</v>
      </c>
      <c r="B630" s="218" t="s">
        <v>714</v>
      </c>
      <c r="C630" s="211" t="s">
        <v>716</v>
      </c>
      <c r="D630" s="223" t="s">
        <v>717</v>
      </c>
      <c r="E630" s="211">
        <v>330</v>
      </c>
      <c r="F630" s="211">
        <v>385</v>
      </c>
      <c r="G630" s="211">
        <v>715</v>
      </c>
      <c r="H630" s="224">
        <v>250325683.19999999</v>
      </c>
      <c r="I630" s="224">
        <v>225293114.88</v>
      </c>
      <c r="J630" s="225">
        <v>200260546.56</v>
      </c>
      <c r="K630" s="221"/>
      <c r="L630" s="221"/>
      <c r="M630" s="221"/>
    </row>
    <row r="631" spans="1:13" s="228" customFormat="1" ht="24" customHeight="1" x14ac:dyDescent="0.2">
      <c r="A631" s="222">
        <v>630</v>
      </c>
      <c r="B631" s="218" t="s">
        <v>714</v>
      </c>
      <c r="C631" s="211" t="s">
        <v>718</v>
      </c>
      <c r="D631" s="223">
        <v>742120030250011</v>
      </c>
      <c r="E631" s="211">
        <v>90</v>
      </c>
      <c r="F631" s="211">
        <v>130</v>
      </c>
      <c r="G631" s="211">
        <v>220</v>
      </c>
      <c r="H631" s="224">
        <v>80325734.400000006</v>
      </c>
      <c r="I631" s="224">
        <v>72293160.960000008</v>
      </c>
      <c r="J631" s="225">
        <v>64260587.520000003</v>
      </c>
      <c r="K631" s="221"/>
      <c r="L631" s="221"/>
      <c r="M631" s="221"/>
    </row>
    <row r="632" spans="1:13" s="228" customFormat="1" ht="24" customHeight="1" x14ac:dyDescent="0.2">
      <c r="A632" s="222">
        <v>631</v>
      </c>
      <c r="B632" s="218" t="s">
        <v>714</v>
      </c>
      <c r="C632" s="211" t="s">
        <v>719</v>
      </c>
      <c r="D632" s="223">
        <v>742120030230001</v>
      </c>
      <c r="E632" s="211">
        <v>63</v>
      </c>
      <c r="F632" s="211">
        <v>122</v>
      </c>
      <c r="G632" s="211">
        <v>185</v>
      </c>
      <c r="H632" s="224">
        <v>68174784</v>
      </c>
      <c r="I632" s="224">
        <v>61357305.600000001</v>
      </c>
      <c r="J632" s="225">
        <v>56812320</v>
      </c>
      <c r="K632" s="221"/>
      <c r="L632" s="221"/>
      <c r="M632" s="221"/>
    </row>
    <row r="633" spans="1:13" s="228" customFormat="1" ht="24" customHeight="1" x14ac:dyDescent="0.2">
      <c r="A633" s="222">
        <v>632</v>
      </c>
      <c r="B633" s="218" t="s">
        <v>714</v>
      </c>
      <c r="C633" s="211" t="s">
        <v>720</v>
      </c>
      <c r="D633" s="223">
        <v>742120030190011</v>
      </c>
      <c r="E633" s="211">
        <v>54</v>
      </c>
      <c r="F633" s="211">
        <v>71</v>
      </c>
      <c r="G633" s="211">
        <v>125</v>
      </c>
      <c r="H633" s="224">
        <v>42432480</v>
      </c>
      <c r="I633" s="224">
        <v>38189232</v>
      </c>
      <c r="J633" s="225">
        <v>33945984</v>
      </c>
      <c r="K633" s="221"/>
      <c r="L633" s="221"/>
      <c r="M633" s="221"/>
    </row>
    <row r="634" spans="1:13" s="228" customFormat="1" ht="24" customHeight="1" x14ac:dyDescent="0.2">
      <c r="A634" s="222">
        <v>633</v>
      </c>
      <c r="B634" s="218" t="s">
        <v>714</v>
      </c>
      <c r="C634" s="211" t="s">
        <v>721</v>
      </c>
      <c r="D634" s="223">
        <v>311930030070001</v>
      </c>
      <c r="E634" s="211">
        <v>57</v>
      </c>
      <c r="F634" s="211">
        <v>110</v>
      </c>
      <c r="G634" s="211">
        <v>167</v>
      </c>
      <c r="H634" s="224">
        <v>70230470.400000006</v>
      </c>
      <c r="I634" s="224">
        <v>63207423.360000007</v>
      </c>
      <c r="J634" s="225">
        <v>58525392</v>
      </c>
      <c r="K634" s="221"/>
      <c r="L634" s="221"/>
      <c r="M634" s="221"/>
    </row>
    <row r="635" spans="1:13" s="228" customFormat="1" ht="24" customHeight="1" x14ac:dyDescent="0.2">
      <c r="A635" s="222">
        <v>634</v>
      </c>
      <c r="B635" s="218" t="s">
        <v>714</v>
      </c>
      <c r="C635" s="211" t="s">
        <v>722</v>
      </c>
      <c r="D635" s="223">
        <v>742120030070001</v>
      </c>
      <c r="E635" s="211">
        <v>52</v>
      </c>
      <c r="F635" s="211">
        <v>86</v>
      </c>
      <c r="G635" s="211">
        <v>138</v>
      </c>
      <c r="H635" s="224">
        <v>45841440</v>
      </c>
      <c r="I635" s="224">
        <v>41257296</v>
      </c>
      <c r="J635" s="225">
        <v>36673152</v>
      </c>
      <c r="K635" s="221"/>
      <c r="L635" s="221"/>
      <c r="M635" s="221"/>
    </row>
    <row r="636" spans="1:13" s="228" customFormat="1" ht="24" customHeight="1" x14ac:dyDescent="0.2">
      <c r="A636" s="222">
        <v>635</v>
      </c>
      <c r="B636" s="218" t="s">
        <v>714</v>
      </c>
      <c r="C636" s="211" t="s">
        <v>723</v>
      </c>
      <c r="D636" s="223" t="s">
        <v>724</v>
      </c>
      <c r="E636" s="211">
        <v>52</v>
      </c>
      <c r="F636" s="211">
        <v>86</v>
      </c>
      <c r="G636" s="211">
        <v>138</v>
      </c>
      <c r="H636" s="224">
        <v>50645160</v>
      </c>
      <c r="I636" s="224">
        <v>45580644</v>
      </c>
      <c r="J636" s="225">
        <v>40516128</v>
      </c>
      <c r="K636" s="221"/>
      <c r="L636" s="221"/>
      <c r="M636" s="221"/>
    </row>
    <row r="637" spans="1:13" s="228" customFormat="1" ht="24" customHeight="1" x14ac:dyDescent="0.2">
      <c r="A637" s="222">
        <v>636</v>
      </c>
      <c r="B637" s="218" t="s">
        <v>714</v>
      </c>
      <c r="C637" s="211" t="s">
        <v>725</v>
      </c>
      <c r="D637" s="223" t="s">
        <v>726</v>
      </c>
      <c r="E637" s="211">
        <v>58</v>
      </c>
      <c r="F637" s="211">
        <v>72</v>
      </c>
      <c r="G637" s="211">
        <v>130</v>
      </c>
      <c r="H637" s="224">
        <v>50734800</v>
      </c>
      <c r="I637" s="224">
        <v>45661320</v>
      </c>
      <c r="J637" s="225">
        <v>40587840</v>
      </c>
      <c r="K637" s="221"/>
      <c r="L637" s="221"/>
      <c r="M637" s="221"/>
    </row>
    <row r="638" spans="1:13" s="228" customFormat="1" ht="24" customHeight="1" x14ac:dyDescent="0.2">
      <c r="A638" s="222">
        <v>637</v>
      </c>
      <c r="B638" s="218" t="s">
        <v>714</v>
      </c>
      <c r="C638" s="211" t="s">
        <v>727</v>
      </c>
      <c r="D638" s="223">
        <v>742120030080001</v>
      </c>
      <c r="E638" s="211">
        <v>244</v>
      </c>
      <c r="F638" s="211">
        <v>291</v>
      </c>
      <c r="G638" s="211">
        <v>535</v>
      </c>
      <c r="H638" s="224">
        <v>167727283.19999999</v>
      </c>
      <c r="I638" s="224">
        <v>150954554.88</v>
      </c>
      <c r="J638" s="225">
        <v>134181826.56000002</v>
      </c>
      <c r="K638" s="221"/>
      <c r="L638" s="221"/>
      <c r="M638" s="221"/>
    </row>
    <row r="639" spans="1:13" s="228" customFormat="1" ht="24" customHeight="1" x14ac:dyDescent="0.2">
      <c r="A639" s="222">
        <v>638</v>
      </c>
      <c r="B639" s="218" t="s">
        <v>714</v>
      </c>
      <c r="C639" s="211" t="s">
        <v>728</v>
      </c>
      <c r="D639" s="223" t="s">
        <v>729</v>
      </c>
      <c r="E639" s="211">
        <v>244</v>
      </c>
      <c r="F639" s="211">
        <v>291</v>
      </c>
      <c r="G639" s="211">
        <v>535</v>
      </c>
      <c r="H639" s="224">
        <v>186416640</v>
      </c>
      <c r="I639" s="224">
        <v>167774976</v>
      </c>
      <c r="J639" s="225">
        <v>149133312</v>
      </c>
      <c r="K639" s="221"/>
      <c r="L639" s="221"/>
      <c r="M639" s="221"/>
    </row>
    <row r="640" spans="1:13" s="228" customFormat="1" ht="24" customHeight="1" x14ac:dyDescent="0.2">
      <c r="A640" s="222">
        <v>639</v>
      </c>
      <c r="B640" s="218" t="s">
        <v>714</v>
      </c>
      <c r="C640" s="211" t="s">
        <v>730</v>
      </c>
      <c r="D640" s="223" t="s">
        <v>731</v>
      </c>
      <c r="E640" s="211">
        <v>67</v>
      </c>
      <c r="F640" s="211">
        <v>35</v>
      </c>
      <c r="G640" s="211">
        <v>102</v>
      </c>
      <c r="H640" s="224">
        <v>37578600</v>
      </c>
      <c r="I640" s="224">
        <v>33820740</v>
      </c>
      <c r="J640" s="225">
        <v>30062880</v>
      </c>
      <c r="K640" s="221"/>
      <c r="L640" s="221"/>
      <c r="M640" s="221"/>
    </row>
    <row r="641" spans="1:13" s="228" customFormat="1" ht="24" customHeight="1" x14ac:dyDescent="0.2">
      <c r="A641" s="222">
        <v>640</v>
      </c>
      <c r="B641" s="218" t="s">
        <v>714</v>
      </c>
      <c r="C641" s="211" t="s">
        <v>732</v>
      </c>
      <c r="D641" s="223">
        <v>742120030090001</v>
      </c>
      <c r="E641" s="211">
        <v>66</v>
      </c>
      <c r="F641" s="211">
        <v>36</v>
      </c>
      <c r="G641" s="211">
        <v>102</v>
      </c>
      <c r="H641" s="224">
        <v>34299600</v>
      </c>
      <c r="I641" s="224">
        <v>30869640</v>
      </c>
      <c r="J641" s="225">
        <v>27439680</v>
      </c>
      <c r="K641" s="221"/>
      <c r="L641" s="221"/>
      <c r="M641" s="221"/>
    </row>
    <row r="642" spans="1:13" s="228" customFormat="1" ht="24" customHeight="1" x14ac:dyDescent="0.2">
      <c r="A642" s="222">
        <v>641</v>
      </c>
      <c r="B642" s="218" t="s">
        <v>714</v>
      </c>
      <c r="C642" s="211" t="s">
        <v>733</v>
      </c>
      <c r="D642" s="223">
        <v>742120030020001</v>
      </c>
      <c r="E642" s="211">
        <v>50</v>
      </c>
      <c r="F642" s="211">
        <v>110</v>
      </c>
      <c r="G642" s="211">
        <v>160</v>
      </c>
      <c r="H642" s="224">
        <v>54081360</v>
      </c>
      <c r="I642" s="224">
        <v>48673224</v>
      </c>
      <c r="J642" s="225">
        <v>43265088</v>
      </c>
      <c r="K642" s="221"/>
      <c r="L642" s="221"/>
      <c r="M642" s="221"/>
    </row>
    <row r="643" spans="1:13" s="228" customFormat="1" ht="24" customHeight="1" x14ac:dyDescent="0.2">
      <c r="A643" s="222">
        <v>642</v>
      </c>
      <c r="B643" s="218" t="s">
        <v>714</v>
      </c>
      <c r="C643" s="211" t="s">
        <v>734</v>
      </c>
      <c r="D643" s="223">
        <v>742120030100001</v>
      </c>
      <c r="E643" s="211">
        <v>98</v>
      </c>
      <c r="F643" s="211">
        <v>222</v>
      </c>
      <c r="G643" s="211">
        <v>320</v>
      </c>
      <c r="H643" s="224">
        <v>103497062.40000001</v>
      </c>
      <c r="I643" s="224">
        <v>93147356.159999996</v>
      </c>
      <c r="J643" s="225">
        <v>82797649.920000017</v>
      </c>
      <c r="K643" s="221"/>
      <c r="L643" s="221"/>
      <c r="M643" s="221"/>
    </row>
    <row r="644" spans="1:13" s="228" customFormat="1" ht="24" customHeight="1" x14ac:dyDescent="0.2">
      <c r="A644" s="222">
        <v>643</v>
      </c>
      <c r="B644" s="218" t="s">
        <v>714</v>
      </c>
      <c r="C644" s="211" t="s">
        <v>735</v>
      </c>
      <c r="D644" s="223" t="s">
        <v>736</v>
      </c>
      <c r="E644" s="211">
        <v>98</v>
      </c>
      <c r="F644" s="211">
        <v>222</v>
      </c>
      <c r="G644" s="211">
        <v>320</v>
      </c>
      <c r="H644" s="224">
        <v>113800550.40000001</v>
      </c>
      <c r="I644" s="224">
        <v>102420495.36</v>
      </c>
      <c r="J644" s="225">
        <v>91040440.320000008</v>
      </c>
      <c r="K644" s="221"/>
      <c r="L644" s="221"/>
      <c r="M644" s="221"/>
    </row>
    <row r="645" spans="1:13" s="228" customFormat="1" ht="24" customHeight="1" x14ac:dyDescent="0.2">
      <c r="A645" s="222">
        <v>644</v>
      </c>
      <c r="B645" s="218" t="s">
        <v>714</v>
      </c>
      <c r="C645" s="211" t="s">
        <v>737</v>
      </c>
      <c r="D645" s="223">
        <v>742120030200001</v>
      </c>
      <c r="E645" s="211">
        <v>47</v>
      </c>
      <c r="F645" s="211">
        <v>53</v>
      </c>
      <c r="G645" s="211">
        <v>100</v>
      </c>
      <c r="H645" s="224">
        <v>33779280</v>
      </c>
      <c r="I645" s="224">
        <v>30401352</v>
      </c>
      <c r="J645" s="225">
        <v>27023424.000000004</v>
      </c>
      <c r="K645" s="221"/>
      <c r="L645" s="221"/>
      <c r="M645" s="221"/>
    </row>
    <row r="646" spans="1:13" s="228" customFormat="1" ht="24" customHeight="1" x14ac:dyDescent="0.2">
      <c r="A646" s="222">
        <v>645</v>
      </c>
      <c r="B646" s="218" t="s">
        <v>714</v>
      </c>
      <c r="C646" s="211" t="s">
        <v>738</v>
      </c>
      <c r="D646" s="223">
        <v>311930030100001</v>
      </c>
      <c r="E646" s="211">
        <v>162</v>
      </c>
      <c r="F646" s="211">
        <v>434</v>
      </c>
      <c r="G646" s="211">
        <v>596</v>
      </c>
      <c r="H646" s="224">
        <v>252647280</v>
      </c>
      <c r="I646" s="224">
        <v>227382552</v>
      </c>
      <c r="J646" s="225">
        <v>202117824</v>
      </c>
      <c r="K646" s="221"/>
      <c r="L646" s="221"/>
      <c r="M646" s="221"/>
    </row>
    <row r="647" spans="1:13" s="228" customFormat="1" ht="24" customHeight="1" x14ac:dyDescent="0.2">
      <c r="A647" s="222">
        <v>646</v>
      </c>
      <c r="B647" s="218" t="s">
        <v>714</v>
      </c>
      <c r="C647" s="211" t="s">
        <v>739</v>
      </c>
      <c r="D647" s="223">
        <v>311930030090001</v>
      </c>
      <c r="E647" s="211">
        <v>575</v>
      </c>
      <c r="F647" s="211">
        <v>606</v>
      </c>
      <c r="G647" s="211">
        <v>1181</v>
      </c>
      <c r="H647" s="224">
        <v>485363692.80000001</v>
      </c>
      <c r="I647" s="224">
        <v>436827323.52000004</v>
      </c>
      <c r="J647" s="225">
        <v>388290954.24000007</v>
      </c>
      <c r="K647" s="221"/>
      <c r="L647" s="221"/>
      <c r="M647" s="221"/>
    </row>
    <row r="648" spans="1:13" s="228" customFormat="1" ht="24" customHeight="1" x14ac:dyDescent="0.2">
      <c r="A648" s="222">
        <v>647</v>
      </c>
      <c r="B648" s="218" t="s">
        <v>714</v>
      </c>
      <c r="C648" s="211" t="s">
        <v>740</v>
      </c>
      <c r="D648" s="223" t="s">
        <v>741</v>
      </c>
      <c r="E648" s="211">
        <v>575</v>
      </c>
      <c r="F648" s="211">
        <v>606</v>
      </c>
      <c r="G648" s="211">
        <v>1181</v>
      </c>
      <c r="H648" s="224">
        <v>410972313.60000002</v>
      </c>
      <c r="I648" s="224">
        <v>369875082.24000001</v>
      </c>
      <c r="J648" s="225">
        <v>328777850.88000005</v>
      </c>
      <c r="K648" s="221"/>
      <c r="L648" s="221"/>
      <c r="M648" s="221"/>
    </row>
    <row r="649" spans="1:13" s="228" customFormat="1" ht="24" customHeight="1" x14ac:dyDescent="0.2">
      <c r="A649" s="222">
        <v>648</v>
      </c>
      <c r="B649" s="218" t="s">
        <v>714</v>
      </c>
      <c r="C649" s="211" t="s">
        <v>742</v>
      </c>
      <c r="D649" s="223">
        <v>742120030240001</v>
      </c>
      <c r="E649" s="211">
        <v>202</v>
      </c>
      <c r="F649" s="211">
        <v>448</v>
      </c>
      <c r="G649" s="211">
        <v>650</v>
      </c>
      <c r="H649" s="224">
        <v>228177907.19999999</v>
      </c>
      <c r="I649" s="224">
        <v>205360116.48000002</v>
      </c>
      <c r="J649" s="225">
        <v>182542325.76000002</v>
      </c>
      <c r="K649" s="221"/>
      <c r="L649" s="221"/>
      <c r="M649" s="221"/>
    </row>
    <row r="650" spans="1:13" s="228" customFormat="1" ht="24" customHeight="1" x14ac:dyDescent="0.2">
      <c r="A650" s="222">
        <v>649</v>
      </c>
      <c r="B650" s="218" t="s">
        <v>714</v>
      </c>
      <c r="C650" s="211" t="s">
        <v>743</v>
      </c>
      <c r="D650" s="223">
        <v>742120030130001</v>
      </c>
      <c r="E650" s="211">
        <v>142</v>
      </c>
      <c r="F650" s="211">
        <v>240</v>
      </c>
      <c r="G650" s="211">
        <v>382</v>
      </c>
      <c r="H650" s="224">
        <v>121519872</v>
      </c>
      <c r="I650" s="224">
        <v>109367884.8</v>
      </c>
      <c r="J650" s="225">
        <v>97215897.599999994</v>
      </c>
      <c r="K650" s="221"/>
      <c r="L650" s="221"/>
      <c r="M650" s="221"/>
    </row>
    <row r="651" spans="1:13" s="228" customFormat="1" ht="24" customHeight="1" x14ac:dyDescent="0.2">
      <c r="A651" s="222">
        <v>650</v>
      </c>
      <c r="B651" s="218" t="s">
        <v>714</v>
      </c>
      <c r="C651" s="211" t="s">
        <v>744</v>
      </c>
      <c r="D651" s="223" t="s">
        <v>745</v>
      </c>
      <c r="E651" s="211">
        <v>142</v>
      </c>
      <c r="F651" s="211">
        <v>240</v>
      </c>
      <c r="G651" s="211">
        <v>382</v>
      </c>
      <c r="H651" s="224">
        <v>132751872</v>
      </c>
      <c r="I651" s="224">
        <v>119476684.8</v>
      </c>
      <c r="J651" s="225">
        <v>106201497.59999999</v>
      </c>
      <c r="K651" s="221"/>
      <c r="L651" s="221"/>
      <c r="M651" s="221"/>
    </row>
    <row r="652" spans="1:13" s="228" customFormat="1" ht="24" customHeight="1" x14ac:dyDescent="0.2">
      <c r="A652" s="222">
        <v>651</v>
      </c>
      <c r="B652" s="218" t="s">
        <v>714</v>
      </c>
      <c r="C652" s="211" t="s">
        <v>746</v>
      </c>
      <c r="D652" s="223">
        <v>742120030140001</v>
      </c>
      <c r="E652" s="211">
        <v>287</v>
      </c>
      <c r="F652" s="211">
        <v>353</v>
      </c>
      <c r="G652" s="211">
        <v>640</v>
      </c>
      <c r="H652" s="224">
        <v>201736857.59999999</v>
      </c>
      <c r="I652" s="224">
        <v>181563171.84000003</v>
      </c>
      <c r="J652" s="225">
        <v>161389486.08000001</v>
      </c>
      <c r="K652" s="221"/>
      <c r="L652" s="221"/>
      <c r="M652" s="221"/>
    </row>
    <row r="653" spans="1:13" s="228" customFormat="1" ht="24" customHeight="1" x14ac:dyDescent="0.2">
      <c r="A653" s="222">
        <v>652</v>
      </c>
      <c r="B653" s="218" t="s">
        <v>714</v>
      </c>
      <c r="C653" s="211" t="s">
        <v>747</v>
      </c>
      <c r="D653" s="223" t="s">
        <v>748</v>
      </c>
      <c r="E653" s="211">
        <v>287</v>
      </c>
      <c r="F653" s="211">
        <v>353</v>
      </c>
      <c r="G653" s="211">
        <v>640</v>
      </c>
      <c r="H653" s="224">
        <v>220893004.80000001</v>
      </c>
      <c r="I653" s="224">
        <v>198803704.31999999</v>
      </c>
      <c r="J653" s="225">
        <v>176714403.84000003</v>
      </c>
      <c r="K653" s="221"/>
      <c r="L653" s="221"/>
      <c r="M653" s="221"/>
    </row>
    <row r="654" spans="1:13" s="228" customFormat="1" ht="24" customHeight="1" x14ac:dyDescent="0.2">
      <c r="A654" s="222">
        <v>653</v>
      </c>
      <c r="B654" s="218" t="s">
        <v>714</v>
      </c>
      <c r="C654" s="211" t="s">
        <v>749</v>
      </c>
      <c r="D654" s="223">
        <v>742120030190002</v>
      </c>
      <c r="E654" s="211">
        <v>55</v>
      </c>
      <c r="F654" s="211">
        <v>107</v>
      </c>
      <c r="G654" s="211">
        <v>162</v>
      </c>
      <c r="H654" s="224">
        <v>75358080</v>
      </c>
      <c r="I654" s="224">
        <v>67822272</v>
      </c>
      <c r="J654" s="225">
        <v>60286464</v>
      </c>
      <c r="K654" s="221"/>
      <c r="L654" s="221"/>
      <c r="M654" s="221"/>
    </row>
    <row r="655" spans="1:13" s="228" customFormat="1" ht="24" customHeight="1" x14ac:dyDescent="0.2">
      <c r="A655" s="222">
        <v>654</v>
      </c>
      <c r="B655" s="218" t="s">
        <v>714</v>
      </c>
      <c r="C655" s="211" t="s">
        <v>750</v>
      </c>
      <c r="D655" s="223">
        <v>742120030050001</v>
      </c>
      <c r="E655" s="211">
        <v>95</v>
      </c>
      <c r="F655" s="211">
        <v>145</v>
      </c>
      <c r="G655" s="211">
        <v>240</v>
      </c>
      <c r="H655" s="224">
        <v>77185612.799999997</v>
      </c>
      <c r="I655" s="224">
        <v>69467051.520000011</v>
      </c>
      <c r="J655" s="225">
        <v>61748490.240000002</v>
      </c>
      <c r="K655" s="221"/>
      <c r="L655" s="221"/>
      <c r="M655" s="221"/>
    </row>
    <row r="656" spans="1:13" s="228" customFormat="1" ht="24" customHeight="1" x14ac:dyDescent="0.2">
      <c r="A656" s="222">
        <v>655</v>
      </c>
      <c r="B656" s="218" t="s">
        <v>714</v>
      </c>
      <c r="C656" s="211" t="s">
        <v>751</v>
      </c>
      <c r="D656" s="223">
        <v>311930030110001</v>
      </c>
      <c r="E656" s="211">
        <v>60</v>
      </c>
      <c r="F656" s="211">
        <v>77</v>
      </c>
      <c r="G656" s="211">
        <v>137</v>
      </c>
      <c r="H656" s="224">
        <v>60056490</v>
      </c>
      <c r="I656" s="224">
        <v>54050841.000000007</v>
      </c>
      <c r="J656" s="225">
        <v>48045192</v>
      </c>
      <c r="K656" s="221"/>
      <c r="L656" s="221"/>
      <c r="M656" s="221"/>
    </row>
    <row r="657" spans="1:13" s="228" customFormat="1" ht="24" customHeight="1" x14ac:dyDescent="0.2">
      <c r="A657" s="222">
        <v>656</v>
      </c>
      <c r="B657" s="218" t="s">
        <v>714</v>
      </c>
      <c r="C657" s="211" t="s">
        <v>752</v>
      </c>
      <c r="D657" s="223">
        <v>311930030030001</v>
      </c>
      <c r="E657" s="211">
        <v>70</v>
      </c>
      <c r="F657" s="211">
        <v>112</v>
      </c>
      <c r="G657" s="211">
        <v>182</v>
      </c>
      <c r="H657" s="224">
        <v>68037676.799999997</v>
      </c>
      <c r="I657" s="224">
        <v>61233909.120000005</v>
      </c>
      <c r="J657" s="225">
        <v>56698064</v>
      </c>
      <c r="K657" s="221"/>
      <c r="L657" s="221"/>
      <c r="M657" s="221"/>
    </row>
    <row r="658" spans="1:13" s="228" customFormat="1" ht="24" customHeight="1" x14ac:dyDescent="0.2">
      <c r="A658" s="222">
        <v>657</v>
      </c>
      <c r="B658" s="218" t="s">
        <v>714</v>
      </c>
      <c r="C658" s="211" t="s">
        <v>753</v>
      </c>
      <c r="D658" s="223">
        <v>311430030020001</v>
      </c>
      <c r="E658" s="211">
        <v>203</v>
      </c>
      <c r="F658" s="211">
        <v>297</v>
      </c>
      <c r="G658" s="211">
        <v>500</v>
      </c>
      <c r="H658" s="224">
        <v>184459948.80000001</v>
      </c>
      <c r="I658" s="224">
        <v>166013953.91999999</v>
      </c>
      <c r="J658" s="225">
        <v>147567959.04000002</v>
      </c>
      <c r="K658" s="221"/>
      <c r="L658" s="221"/>
      <c r="M658" s="221"/>
    </row>
    <row r="659" spans="1:13" s="228" customFormat="1" ht="24" customHeight="1" x14ac:dyDescent="0.2">
      <c r="A659" s="222">
        <v>658</v>
      </c>
      <c r="B659" s="218" t="s">
        <v>714</v>
      </c>
      <c r="C659" s="211" t="s">
        <v>754</v>
      </c>
      <c r="D659" s="223" t="s">
        <v>755</v>
      </c>
      <c r="E659" s="211">
        <v>203</v>
      </c>
      <c r="F659" s="211">
        <v>297</v>
      </c>
      <c r="G659" s="211">
        <v>500</v>
      </c>
      <c r="H659" s="224">
        <v>175667788.80000001</v>
      </c>
      <c r="I659" s="224">
        <v>158101009.92000002</v>
      </c>
      <c r="J659" s="225">
        <v>140534231.04000002</v>
      </c>
      <c r="K659" s="221"/>
      <c r="L659" s="221"/>
      <c r="M659" s="221"/>
    </row>
    <row r="660" spans="1:13" s="228" customFormat="1" ht="24" customHeight="1" x14ac:dyDescent="0.2">
      <c r="A660" s="222">
        <v>659</v>
      </c>
      <c r="B660" s="218" t="s">
        <v>714</v>
      </c>
      <c r="C660" s="211" t="s">
        <v>756</v>
      </c>
      <c r="D660" s="223">
        <v>311430030030001</v>
      </c>
      <c r="E660" s="211">
        <v>65</v>
      </c>
      <c r="F660" s="211">
        <v>136</v>
      </c>
      <c r="G660" s="211">
        <v>201</v>
      </c>
      <c r="H660" s="224">
        <v>73922956.799999997</v>
      </c>
      <c r="I660" s="224">
        <v>66530661.120000005</v>
      </c>
      <c r="J660" s="225">
        <v>61602464</v>
      </c>
      <c r="K660" s="221"/>
      <c r="L660" s="221"/>
      <c r="M660" s="221"/>
    </row>
    <row r="661" spans="1:13" s="228" customFormat="1" ht="24" customHeight="1" x14ac:dyDescent="0.2">
      <c r="A661" s="222">
        <v>660</v>
      </c>
      <c r="B661" s="218" t="s">
        <v>714</v>
      </c>
      <c r="C661" s="211" t="s">
        <v>757</v>
      </c>
      <c r="D661" s="223">
        <v>311930030020001</v>
      </c>
      <c r="E661" s="211">
        <v>122</v>
      </c>
      <c r="F661" s="211">
        <v>192</v>
      </c>
      <c r="G661" s="211">
        <v>314</v>
      </c>
      <c r="H661" s="224">
        <v>116373004.8</v>
      </c>
      <c r="I661" s="224">
        <v>104735704.32000001</v>
      </c>
      <c r="J661" s="225">
        <v>93098403.840000004</v>
      </c>
      <c r="K661" s="221"/>
      <c r="L661" s="221"/>
      <c r="M661" s="221"/>
    </row>
    <row r="662" spans="1:13" s="228" customFormat="1" ht="24" customHeight="1" x14ac:dyDescent="0.2">
      <c r="A662" s="222">
        <v>661</v>
      </c>
      <c r="B662" s="218" t="s">
        <v>714</v>
      </c>
      <c r="C662" s="211" t="s">
        <v>758</v>
      </c>
      <c r="D662" s="223">
        <v>215240030010001</v>
      </c>
      <c r="E662" s="211">
        <v>27</v>
      </c>
      <c r="F662" s="211">
        <v>73</v>
      </c>
      <c r="G662" s="211">
        <v>100</v>
      </c>
      <c r="H662" s="224">
        <v>46627000</v>
      </c>
      <c r="I662" s="224">
        <v>41964300</v>
      </c>
      <c r="J662" s="225">
        <v>37301600</v>
      </c>
      <c r="K662" s="221"/>
      <c r="L662" s="221"/>
      <c r="M662" s="221"/>
    </row>
    <row r="663" spans="1:13" s="228" customFormat="1" ht="24" customHeight="1" x14ac:dyDescent="0.2">
      <c r="A663" s="222">
        <v>662</v>
      </c>
      <c r="B663" s="218" t="s">
        <v>714</v>
      </c>
      <c r="C663" s="211" t="s">
        <v>759</v>
      </c>
      <c r="D663" s="223">
        <v>311430030010111</v>
      </c>
      <c r="E663" s="211">
        <v>26</v>
      </c>
      <c r="F663" s="211">
        <v>49</v>
      </c>
      <c r="G663" s="211">
        <v>75</v>
      </c>
      <c r="H663" s="224">
        <v>29421260</v>
      </c>
      <c r="I663" s="224">
        <v>26479134</v>
      </c>
      <c r="J663" s="225">
        <v>23537008.000000004</v>
      </c>
      <c r="K663" s="221"/>
      <c r="L663" s="221"/>
      <c r="M663" s="221"/>
    </row>
    <row r="664" spans="1:13" s="228" customFormat="1" ht="24" customHeight="1" x14ac:dyDescent="0.2">
      <c r="A664" s="222">
        <v>663</v>
      </c>
      <c r="B664" s="218" t="s">
        <v>714</v>
      </c>
      <c r="C664" s="211" t="s">
        <v>760</v>
      </c>
      <c r="D664" s="223">
        <v>311430030010041</v>
      </c>
      <c r="E664" s="211">
        <v>13</v>
      </c>
      <c r="F664" s="211">
        <v>69</v>
      </c>
      <c r="G664" s="211">
        <v>82</v>
      </c>
      <c r="H664" s="224">
        <v>31890240</v>
      </c>
      <c r="I664" s="224">
        <v>28701216</v>
      </c>
      <c r="J664" s="225">
        <v>25512192</v>
      </c>
      <c r="K664" s="221"/>
      <c r="L664" s="221"/>
      <c r="M664" s="221"/>
    </row>
    <row r="665" spans="1:13" s="228" customFormat="1" ht="24" customHeight="1" x14ac:dyDescent="0.2">
      <c r="A665" s="222">
        <v>664</v>
      </c>
      <c r="B665" s="218" t="s">
        <v>714</v>
      </c>
      <c r="C665" s="211" t="s">
        <v>761</v>
      </c>
      <c r="D665" s="223">
        <v>311430030010101</v>
      </c>
      <c r="E665" s="211">
        <v>30</v>
      </c>
      <c r="F665" s="211">
        <v>55</v>
      </c>
      <c r="G665" s="211">
        <v>85</v>
      </c>
      <c r="H665" s="224">
        <v>33736840</v>
      </c>
      <c r="I665" s="224">
        <v>30363156</v>
      </c>
      <c r="J665" s="225">
        <v>26989472</v>
      </c>
      <c r="K665" s="221"/>
      <c r="L665" s="221"/>
      <c r="M665" s="221"/>
    </row>
    <row r="666" spans="1:13" s="228" customFormat="1" ht="24" customHeight="1" x14ac:dyDescent="0.2">
      <c r="A666" s="222">
        <v>665</v>
      </c>
      <c r="B666" s="218" t="s">
        <v>714</v>
      </c>
      <c r="C666" s="211" t="s">
        <v>762</v>
      </c>
      <c r="D666" s="223">
        <v>522320030010001</v>
      </c>
      <c r="E666" s="211">
        <v>43</v>
      </c>
      <c r="F666" s="211">
        <v>65</v>
      </c>
      <c r="G666" s="211">
        <v>108</v>
      </c>
      <c r="H666" s="224">
        <v>39266640</v>
      </c>
      <c r="I666" s="224">
        <v>35339976</v>
      </c>
      <c r="J666" s="225">
        <v>31413312</v>
      </c>
      <c r="K666" s="221"/>
      <c r="L666" s="221"/>
      <c r="M666" s="221"/>
    </row>
    <row r="667" spans="1:13" s="228" customFormat="1" ht="24" customHeight="1" x14ac:dyDescent="0.2">
      <c r="A667" s="222">
        <v>666</v>
      </c>
      <c r="B667" s="218" t="s">
        <v>714</v>
      </c>
      <c r="C667" s="211" t="s">
        <v>763</v>
      </c>
      <c r="D667" s="223">
        <v>311930030120011</v>
      </c>
      <c r="E667" s="211">
        <v>17</v>
      </c>
      <c r="F667" s="211">
        <v>13</v>
      </c>
      <c r="G667" s="211">
        <v>30</v>
      </c>
      <c r="H667" s="224">
        <v>13551990</v>
      </c>
      <c r="I667" s="224">
        <v>12196791</v>
      </c>
      <c r="J667" s="225">
        <v>10841592</v>
      </c>
      <c r="K667" s="221"/>
      <c r="L667" s="221"/>
      <c r="M667" s="221"/>
    </row>
    <row r="668" spans="1:13" s="228" customFormat="1" ht="24" customHeight="1" x14ac:dyDescent="0.2">
      <c r="A668" s="222">
        <v>667</v>
      </c>
      <c r="B668" s="218" t="s">
        <v>714</v>
      </c>
      <c r="C668" s="211" t="s">
        <v>764</v>
      </c>
      <c r="D668" s="223" t="s">
        <v>765</v>
      </c>
      <c r="E668" s="211">
        <v>280</v>
      </c>
      <c r="F668" s="211">
        <v>540</v>
      </c>
      <c r="G668" s="211">
        <v>820</v>
      </c>
      <c r="H668" s="224">
        <v>291065702.39999998</v>
      </c>
      <c r="I668" s="224">
        <v>261959132.16000003</v>
      </c>
      <c r="J668" s="225">
        <v>232852561.92000002</v>
      </c>
      <c r="K668" s="221"/>
      <c r="L668" s="221"/>
      <c r="M668" s="221"/>
    </row>
    <row r="669" spans="1:13" s="228" customFormat="1" ht="24" customHeight="1" x14ac:dyDescent="0.2">
      <c r="A669" s="222">
        <v>668</v>
      </c>
      <c r="B669" s="218" t="s">
        <v>714</v>
      </c>
      <c r="C669" s="211" t="s">
        <v>766</v>
      </c>
      <c r="D669" s="223">
        <v>742120030180001</v>
      </c>
      <c r="E669" s="211">
        <v>115</v>
      </c>
      <c r="F669" s="211">
        <v>200</v>
      </c>
      <c r="G669" s="211">
        <v>315</v>
      </c>
      <c r="H669" s="224">
        <v>111129408</v>
      </c>
      <c r="I669" s="224">
        <v>100016467.2</v>
      </c>
      <c r="J669" s="225">
        <v>88903526.400000006</v>
      </c>
      <c r="K669" s="221"/>
      <c r="L669" s="221"/>
      <c r="M669" s="221"/>
    </row>
    <row r="670" spans="1:13" s="228" customFormat="1" ht="24" customHeight="1" x14ac:dyDescent="0.2">
      <c r="A670" s="222">
        <v>669</v>
      </c>
      <c r="B670" s="218" t="s">
        <v>714</v>
      </c>
      <c r="C670" s="211" t="s">
        <v>767</v>
      </c>
      <c r="D670" s="223">
        <v>742120030090011</v>
      </c>
      <c r="E670" s="211">
        <v>62</v>
      </c>
      <c r="F670" s="211">
        <v>118</v>
      </c>
      <c r="G670" s="211">
        <v>180</v>
      </c>
      <c r="H670" s="224">
        <v>66090816</v>
      </c>
      <c r="I670" s="224">
        <v>61960140</v>
      </c>
      <c r="J670" s="225">
        <v>55075680</v>
      </c>
      <c r="K670" s="221"/>
      <c r="L670" s="221"/>
      <c r="M670" s="221"/>
    </row>
    <row r="671" spans="1:13" s="228" customFormat="1" ht="24" customHeight="1" x14ac:dyDescent="0.2">
      <c r="A671" s="222">
        <v>670</v>
      </c>
      <c r="B671" s="218" t="s">
        <v>714</v>
      </c>
      <c r="C671" s="211" t="s">
        <v>768</v>
      </c>
      <c r="D671" s="223">
        <v>311930030090021</v>
      </c>
      <c r="E671" s="211">
        <v>35</v>
      </c>
      <c r="F671" s="211">
        <v>93</v>
      </c>
      <c r="G671" s="211">
        <v>128</v>
      </c>
      <c r="H671" s="224">
        <v>57648540</v>
      </c>
      <c r="I671" s="224">
        <v>51883686.000000007</v>
      </c>
      <c r="J671" s="225">
        <v>46118832</v>
      </c>
      <c r="K671" s="221"/>
      <c r="L671" s="221"/>
      <c r="M671" s="221"/>
    </row>
    <row r="672" spans="1:13" s="228" customFormat="1" ht="24" customHeight="1" x14ac:dyDescent="0.2">
      <c r="A672" s="222">
        <v>671</v>
      </c>
      <c r="B672" s="218" t="s">
        <v>714</v>
      </c>
      <c r="C672" s="211" t="s">
        <v>769</v>
      </c>
      <c r="D672" s="223">
        <v>311930030100011</v>
      </c>
      <c r="E672" s="211">
        <v>32</v>
      </c>
      <c r="F672" s="211">
        <v>44</v>
      </c>
      <c r="G672" s="211">
        <v>76</v>
      </c>
      <c r="H672" s="224">
        <v>33978660</v>
      </c>
      <c r="I672" s="224">
        <v>30580794</v>
      </c>
      <c r="J672" s="225">
        <v>27182928.000000004</v>
      </c>
      <c r="K672" s="221"/>
      <c r="L672" s="221"/>
      <c r="M672" s="221"/>
    </row>
    <row r="673" spans="1:13" s="228" customFormat="1" ht="24" customHeight="1" x14ac:dyDescent="0.2">
      <c r="A673" s="222">
        <v>672</v>
      </c>
      <c r="B673" s="218" t="s">
        <v>770</v>
      </c>
      <c r="C673" s="211" t="s">
        <v>771</v>
      </c>
      <c r="D673" s="223">
        <v>741120050020021</v>
      </c>
      <c r="E673" s="211">
        <v>16</v>
      </c>
      <c r="F673" s="211">
        <v>48</v>
      </c>
      <c r="G673" s="211">
        <v>64</v>
      </c>
      <c r="H673" s="224">
        <v>24484680</v>
      </c>
      <c r="I673" s="224">
        <v>22036212</v>
      </c>
      <c r="J673" s="225">
        <v>19587744</v>
      </c>
      <c r="K673" s="221"/>
      <c r="L673" s="221"/>
      <c r="M673" s="221"/>
    </row>
    <row r="674" spans="1:13" s="228" customFormat="1" ht="24" customHeight="1" x14ac:dyDescent="0.2">
      <c r="A674" s="222">
        <v>673</v>
      </c>
      <c r="B674" s="218" t="s">
        <v>770</v>
      </c>
      <c r="C674" s="211" t="s">
        <v>772</v>
      </c>
      <c r="D674" s="223">
        <v>741320050080011</v>
      </c>
      <c r="E674" s="211">
        <v>17</v>
      </c>
      <c r="F674" s="211">
        <v>17</v>
      </c>
      <c r="G674" s="211">
        <v>34</v>
      </c>
      <c r="H674" s="224">
        <v>12457080</v>
      </c>
      <c r="I674" s="224">
        <v>11211372</v>
      </c>
      <c r="J674" s="225">
        <v>9965664</v>
      </c>
      <c r="K674" s="221"/>
      <c r="L674" s="221"/>
      <c r="M674" s="221"/>
    </row>
    <row r="675" spans="1:13" s="228" customFormat="1" ht="24" customHeight="1" x14ac:dyDescent="0.2">
      <c r="A675" s="222">
        <v>674</v>
      </c>
      <c r="B675" s="218" t="s">
        <v>770</v>
      </c>
      <c r="C675" s="211" t="s">
        <v>773</v>
      </c>
      <c r="D675" s="223">
        <v>741120050010001</v>
      </c>
      <c r="E675" s="211">
        <v>136</v>
      </c>
      <c r="F675" s="211">
        <v>248</v>
      </c>
      <c r="G675" s="211">
        <v>384</v>
      </c>
      <c r="H675" s="224">
        <v>119875046.40000001</v>
      </c>
      <c r="I675" s="224">
        <v>107887541.75999999</v>
      </c>
      <c r="J675" s="225">
        <v>95900037.120000005</v>
      </c>
      <c r="K675" s="221"/>
      <c r="L675" s="221"/>
      <c r="M675" s="221"/>
    </row>
    <row r="676" spans="1:13" s="228" customFormat="1" ht="24" customHeight="1" x14ac:dyDescent="0.2">
      <c r="A676" s="222">
        <v>675</v>
      </c>
      <c r="B676" s="218" t="s">
        <v>770</v>
      </c>
      <c r="C676" s="211" t="s">
        <v>774</v>
      </c>
      <c r="D676" s="223">
        <v>741120050020001</v>
      </c>
      <c r="E676" s="211">
        <v>119</v>
      </c>
      <c r="F676" s="211">
        <v>271</v>
      </c>
      <c r="G676" s="211">
        <v>390</v>
      </c>
      <c r="H676" s="224">
        <v>119921126.40000001</v>
      </c>
      <c r="I676" s="224">
        <v>107929013.75999999</v>
      </c>
      <c r="J676" s="225">
        <v>95936901.120000005</v>
      </c>
      <c r="K676" s="221"/>
      <c r="L676" s="221"/>
      <c r="M676" s="221"/>
    </row>
    <row r="677" spans="1:13" s="228" customFormat="1" ht="24" customHeight="1" x14ac:dyDescent="0.2">
      <c r="A677" s="222">
        <v>676</v>
      </c>
      <c r="B677" s="218" t="s">
        <v>770</v>
      </c>
      <c r="C677" s="211" t="s">
        <v>775</v>
      </c>
      <c r="D677" s="223" t="s">
        <v>776</v>
      </c>
      <c r="E677" s="211">
        <v>119</v>
      </c>
      <c r="F677" s="211">
        <v>271</v>
      </c>
      <c r="G677" s="211">
        <v>390</v>
      </c>
      <c r="H677" s="224">
        <v>131929689.59999999</v>
      </c>
      <c r="I677" s="224">
        <v>118736720.64</v>
      </c>
      <c r="J677" s="225">
        <v>105543751.68000001</v>
      </c>
      <c r="K677" s="221"/>
      <c r="L677" s="221"/>
      <c r="M677" s="221"/>
    </row>
    <row r="678" spans="1:13" s="228" customFormat="1" ht="24" customHeight="1" x14ac:dyDescent="0.2">
      <c r="A678" s="222">
        <v>677</v>
      </c>
      <c r="B678" s="218" t="s">
        <v>770</v>
      </c>
      <c r="C678" s="211" t="s">
        <v>777</v>
      </c>
      <c r="D678" s="223" t="s">
        <v>778</v>
      </c>
      <c r="E678" s="211">
        <v>290</v>
      </c>
      <c r="F678" s="211">
        <v>410</v>
      </c>
      <c r="G678" s="211">
        <v>700</v>
      </c>
      <c r="H678" s="224">
        <v>225632563.19999999</v>
      </c>
      <c r="I678" s="224">
        <v>203069306.88</v>
      </c>
      <c r="J678" s="225">
        <v>180506050.56</v>
      </c>
      <c r="K678" s="221"/>
      <c r="L678" s="221"/>
      <c r="M678" s="221"/>
    </row>
    <row r="679" spans="1:13" s="228" customFormat="1" ht="24" customHeight="1" x14ac:dyDescent="0.2">
      <c r="A679" s="222">
        <v>678</v>
      </c>
      <c r="B679" s="218" t="s">
        <v>770</v>
      </c>
      <c r="C679" s="211" t="s">
        <v>779</v>
      </c>
      <c r="D679" s="223">
        <v>741220050010001</v>
      </c>
      <c r="E679" s="211">
        <v>170</v>
      </c>
      <c r="F679" s="211">
        <v>350</v>
      </c>
      <c r="G679" s="211">
        <v>520</v>
      </c>
      <c r="H679" s="224">
        <v>157756262.40000001</v>
      </c>
      <c r="I679" s="224">
        <v>141980636.16</v>
      </c>
      <c r="J679" s="225">
        <v>126205009.92000002</v>
      </c>
      <c r="K679" s="221"/>
      <c r="L679" s="221"/>
      <c r="M679" s="221"/>
    </row>
    <row r="680" spans="1:13" s="228" customFormat="1" ht="24" customHeight="1" x14ac:dyDescent="0.2">
      <c r="A680" s="222">
        <v>679</v>
      </c>
      <c r="B680" s="218" t="s">
        <v>770</v>
      </c>
      <c r="C680" s="211" t="s">
        <v>780</v>
      </c>
      <c r="D680" s="223">
        <v>741220050180001</v>
      </c>
      <c r="E680" s="211">
        <v>66</v>
      </c>
      <c r="F680" s="211">
        <v>94</v>
      </c>
      <c r="G680" s="211">
        <v>160</v>
      </c>
      <c r="H680" s="224">
        <v>52509600</v>
      </c>
      <c r="I680" s="224">
        <v>47258640</v>
      </c>
      <c r="J680" s="225">
        <v>42007680</v>
      </c>
      <c r="K680" s="221"/>
      <c r="L680" s="221"/>
      <c r="M680" s="221"/>
    </row>
    <row r="681" spans="1:13" s="228" customFormat="1" ht="24" customHeight="1" x14ac:dyDescent="0.2">
      <c r="A681" s="222">
        <v>680</v>
      </c>
      <c r="B681" s="218" t="s">
        <v>770</v>
      </c>
      <c r="C681" s="211" t="s">
        <v>781</v>
      </c>
      <c r="D681" s="223" t="s">
        <v>782</v>
      </c>
      <c r="E681" s="211">
        <v>448</v>
      </c>
      <c r="F681" s="211">
        <v>642</v>
      </c>
      <c r="G681" s="211">
        <v>1090</v>
      </c>
      <c r="H681" s="224">
        <v>300301056</v>
      </c>
      <c r="I681" s="224">
        <v>270270950.39999998</v>
      </c>
      <c r="J681" s="225">
        <v>240240844.80000001</v>
      </c>
      <c r="K681" s="221"/>
      <c r="L681" s="221"/>
      <c r="M681" s="221"/>
    </row>
    <row r="682" spans="1:13" s="228" customFormat="1" ht="24" customHeight="1" x14ac:dyDescent="0.2">
      <c r="A682" s="222">
        <v>681</v>
      </c>
      <c r="B682" s="218" t="s">
        <v>770</v>
      </c>
      <c r="C682" s="211" t="s">
        <v>783</v>
      </c>
      <c r="D682" s="223">
        <v>741220050170001</v>
      </c>
      <c r="E682" s="211">
        <v>356</v>
      </c>
      <c r="F682" s="211">
        <v>380</v>
      </c>
      <c r="G682" s="211">
        <v>736</v>
      </c>
      <c r="H682" s="224">
        <v>224545075.19999999</v>
      </c>
      <c r="I682" s="224">
        <v>202090567.68000001</v>
      </c>
      <c r="J682" s="225">
        <v>179636060.16000003</v>
      </c>
      <c r="K682" s="221"/>
      <c r="L682" s="221"/>
      <c r="M682" s="221"/>
    </row>
    <row r="683" spans="1:13" s="228" customFormat="1" ht="24" customHeight="1" x14ac:dyDescent="0.2">
      <c r="A683" s="222">
        <v>682</v>
      </c>
      <c r="B683" s="218" t="s">
        <v>770</v>
      </c>
      <c r="C683" s="211" t="s">
        <v>784</v>
      </c>
      <c r="D683" s="223">
        <v>741120050020041</v>
      </c>
      <c r="E683" s="211">
        <v>16</v>
      </c>
      <c r="F683" s="211">
        <v>48</v>
      </c>
      <c r="G683" s="211">
        <v>64</v>
      </c>
      <c r="H683" s="224">
        <v>25149960</v>
      </c>
      <c r="I683" s="224">
        <v>22634964</v>
      </c>
      <c r="J683" s="225">
        <v>20119968</v>
      </c>
      <c r="K683" s="221"/>
      <c r="L683" s="221"/>
      <c r="M683" s="221"/>
    </row>
    <row r="684" spans="1:13" s="228" customFormat="1" ht="24" customHeight="1" x14ac:dyDescent="0.2">
      <c r="A684" s="222">
        <v>683</v>
      </c>
      <c r="B684" s="218" t="s">
        <v>770</v>
      </c>
      <c r="C684" s="211" t="s">
        <v>785</v>
      </c>
      <c r="D684" s="223">
        <v>741120050020031</v>
      </c>
      <c r="E684" s="211">
        <v>16</v>
      </c>
      <c r="F684" s="211">
        <v>48</v>
      </c>
      <c r="G684" s="211">
        <v>64</v>
      </c>
      <c r="H684" s="224">
        <v>22607280</v>
      </c>
      <c r="I684" s="224">
        <v>20346552</v>
      </c>
      <c r="J684" s="225">
        <v>18085824</v>
      </c>
      <c r="K684" s="221"/>
      <c r="L684" s="221"/>
      <c r="M684" s="221"/>
    </row>
    <row r="685" spans="1:13" s="228" customFormat="1" ht="24" customHeight="1" x14ac:dyDescent="0.2">
      <c r="A685" s="222">
        <v>684</v>
      </c>
      <c r="B685" s="218" t="s">
        <v>770</v>
      </c>
      <c r="C685" s="211" t="s">
        <v>786</v>
      </c>
      <c r="D685" s="223">
        <v>741220050010121</v>
      </c>
      <c r="E685" s="211">
        <v>20</v>
      </c>
      <c r="F685" s="211">
        <v>60</v>
      </c>
      <c r="G685" s="211">
        <v>80</v>
      </c>
      <c r="H685" s="224">
        <v>29984400</v>
      </c>
      <c r="I685" s="224">
        <v>26985960</v>
      </c>
      <c r="J685" s="225">
        <v>23987520</v>
      </c>
      <c r="K685" s="221"/>
      <c r="L685" s="221"/>
      <c r="M685" s="221"/>
    </row>
    <row r="686" spans="1:13" s="228" customFormat="1" ht="24" customHeight="1" x14ac:dyDescent="0.2">
      <c r="A686" s="222">
        <v>685</v>
      </c>
      <c r="B686" s="218" t="s">
        <v>770</v>
      </c>
      <c r="C686" s="211" t="s">
        <v>787</v>
      </c>
      <c r="D686" s="223">
        <v>741320050160001</v>
      </c>
      <c r="E686" s="211">
        <v>72</v>
      </c>
      <c r="F686" s="211">
        <v>128</v>
      </c>
      <c r="G686" s="211">
        <v>200</v>
      </c>
      <c r="H686" s="224">
        <v>63740851.200000003</v>
      </c>
      <c r="I686" s="224">
        <v>59757048</v>
      </c>
      <c r="J686" s="225">
        <v>53117376.000000007</v>
      </c>
      <c r="K686" s="221"/>
      <c r="L686" s="221"/>
      <c r="M686" s="221"/>
    </row>
    <row r="687" spans="1:13" s="228" customFormat="1" ht="24" customHeight="1" x14ac:dyDescent="0.2">
      <c r="A687" s="222">
        <v>686</v>
      </c>
      <c r="B687" s="218" t="s">
        <v>770</v>
      </c>
      <c r="C687" s="211" t="s">
        <v>788</v>
      </c>
      <c r="D687" s="223">
        <v>311330050040001</v>
      </c>
      <c r="E687" s="211">
        <v>50</v>
      </c>
      <c r="F687" s="211">
        <v>120</v>
      </c>
      <c r="G687" s="211">
        <v>170</v>
      </c>
      <c r="H687" s="224">
        <v>63958713.600000001</v>
      </c>
      <c r="I687" s="224">
        <v>59961294</v>
      </c>
      <c r="J687" s="225">
        <v>53298928.000000007</v>
      </c>
      <c r="K687" s="221"/>
      <c r="L687" s="221"/>
      <c r="M687" s="221"/>
    </row>
    <row r="688" spans="1:13" s="228" customFormat="1" ht="24" customHeight="1" x14ac:dyDescent="0.2">
      <c r="A688" s="222">
        <v>687</v>
      </c>
      <c r="B688" s="218" t="s">
        <v>770</v>
      </c>
      <c r="C688" s="211" t="s">
        <v>789</v>
      </c>
      <c r="D688" s="223">
        <v>741220050100081</v>
      </c>
      <c r="E688" s="211">
        <v>18</v>
      </c>
      <c r="F688" s="211">
        <v>42</v>
      </c>
      <c r="G688" s="211">
        <v>60</v>
      </c>
      <c r="H688" s="224">
        <v>22478760</v>
      </c>
      <c r="I688" s="224">
        <v>20230884</v>
      </c>
      <c r="J688" s="225">
        <v>17983008</v>
      </c>
      <c r="K688" s="221"/>
      <c r="L688" s="221"/>
      <c r="M688" s="221"/>
    </row>
    <row r="689" spans="1:13" s="228" customFormat="1" ht="24" customHeight="1" x14ac:dyDescent="0.2">
      <c r="A689" s="222">
        <v>688</v>
      </c>
      <c r="B689" s="218" t="s">
        <v>770</v>
      </c>
      <c r="C689" s="211" t="s">
        <v>790</v>
      </c>
      <c r="D689" s="223">
        <v>741220050120042</v>
      </c>
      <c r="E689" s="211">
        <v>32</v>
      </c>
      <c r="F689" s="211">
        <v>96</v>
      </c>
      <c r="G689" s="211">
        <v>128</v>
      </c>
      <c r="H689" s="224">
        <v>46816200</v>
      </c>
      <c r="I689" s="224">
        <v>42134580</v>
      </c>
      <c r="J689" s="225">
        <v>37452960</v>
      </c>
      <c r="K689" s="221"/>
      <c r="L689" s="221"/>
      <c r="M689" s="221"/>
    </row>
    <row r="690" spans="1:13" s="228" customFormat="1" ht="24" customHeight="1" x14ac:dyDescent="0.2">
      <c r="A690" s="222">
        <v>689</v>
      </c>
      <c r="B690" s="218" t="s">
        <v>770</v>
      </c>
      <c r="C690" s="211" t="s">
        <v>791</v>
      </c>
      <c r="D690" s="223">
        <v>741220050190011</v>
      </c>
      <c r="E690" s="211">
        <v>16</v>
      </c>
      <c r="F690" s="211">
        <v>48</v>
      </c>
      <c r="G690" s="211">
        <v>64</v>
      </c>
      <c r="H690" s="224">
        <v>23577480</v>
      </c>
      <c r="I690" s="224">
        <v>21219732</v>
      </c>
      <c r="J690" s="225">
        <v>18861984</v>
      </c>
      <c r="K690" s="221"/>
      <c r="L690" s="221"/>
      <c r="M690" s="221"/>
    </row>
    <row r="691" spans="1:13" s="228" customFormat="1" ht="24" customHeight="1" x14ac:dyDescent="0.2">
      <c r="A691" s="222">
        <v>690</v>
      </c>
      <c r="B691" s="218" t="s">
        <v>770</v>
      </c>
      <c r="C691" s="211" t="s">
        <v>792</v>
      </c>
      <c r="D691" s="223">
        <v>741220050040031</v>
      </c>
      <c r="E691" s="211">
        <v>20</v>
      </c>
      <c r="F691" s="211">
        <v>60</v>
      </c>
      <c r="G691" s="211">
        <v>80</v>
      </c>
      <c r="H691" s="224">
        <v>29228400</v>
      </c>
      <c r="I691" s="224">
        <v>26305560</v>
      </c>
      <c r="J691" s="225">
        <v>23382720</v>
      </c>
      <c r="K691" s="221"/>
      <c r="L691" s="221"/>
      <c r="M691" s="221"/>
    </row>
    <row r="692" spans="1:13" s="228" customFormat="1" ht="24" customHeight="1" x14ac:dyDescent="0.2">
      <c r="A692" s="222">
        <v>691</v>
      </c>
      <c r="B692" s="218" t="s">
        <v>770</v>
      </c>
      <c r="C692" s="211" t="s">
        <v>793</v>
      </c>
      <c r="D692" s="223">
        <v>741220050040021</v>
      </c>
      <c r="E692" s="211">
        <v>28</v>
      </c>
      <c r="F692" s="211">
        <v>84</v>
      </c>
      <c r="G692" s="211">
        <v>112</v>
      </c>
      <c r="H692" s="224">
        <v>40862880</v>
      </c>
      <c r="I692" s="224">
        <v>36776592</v>
      </c>
      <c r="J692" s="225">
        <v>32690304.000000004</v>
      </c>
      <c r="K692" s="221"/>
      <c r="L692" s="221"/>
      <c r="M692" s="221"/>
    </row>
    <row r="693" spans="1:13" s="228" customFormat="1" ht="24" customHeight="1" x14ac:dyDescent="0.2">
      <c r="A693" s="222">
        <v>692</v>
      </c>
      <c r="B693" s="218" t="s">
        <v>770</v>
      </c>
      <c r="C693" s="211" t="s">
        <v>794</v>
      </c>
      <c r="D693" s="223">
        <v>741220050100001</v>
      </c>
      <c r="E693" s="211">
        <v>160</v>
      </c>
      <c r="F693" s="211">
        <v>320</v>
      </c>
      <c r="G693" s="211">
        <v>480</v>
      </c>
      <c r="H693" s="224">
        <v>150606489.59999999</v>
      </c>
      <c r="I693" s="224">
        <v>135545840.64000002</v>
      </c>
      <c r="J693" s="225">
        <v>120485191.68000001</v>
      </c>
      <c r="K693" s="221"/>
      <c r="L693" s="221"/>
      <c r="M693" s="221"/>
    </row>
    <row r="694" spans="1:13" s="228" customFormat="1" ht="24" customHeight="1" x14ac:dyDescent="0.2">
      <c r="A694" s="222">
        <v>693</v>
      </c>
      <c r="B694" s="218" t="s">
        <v>770</v>
      </c>
      <c r="C694" s="211" t="s">
        <v>795</v>
      </c>
      <c r="D694" s="223">
        <v>741220050110001</v>
      </c>
      <c r="E694" s="211">
        <v>144</v>
      </c>
      <c r="F694" s="211">
        <v>278</v>
      </c>
      <c r="G694" s="211">
        <v>422</v>
      </c>
      <c r="H694" s="224">
        <v>132993792</v>
      </c>
      <c r="I694" s="224">
        <v>119694412.8</v>
      </c>
      <c r="J694" s="225">
        <v>106395033.59999999</v>
      </c>
      <c r="K694" s="221"/>
      <c r="L694" s="221"/>
      <c r="M694" s="221"/>
    </row>
    <row r="695" spans="1:13" s="228" customFormat="1" ht="24" customHeight="1" x14ac:dyDescent="0.2">
      <c r="A695" s="222">
        <v>694</v>
      </c>
      <c r="B695" s="218" t="s">
        <v>770</v>
      </c>
      <c r="C695" s="211" t="s">
        <v>796</v>
      </c>
      <c r="D695" s="223" t="s">
        <v>797</v>
      </c>
      <c r="E695" s="211">
        <v>144</v>
      </c>
      <c r="F695" s="211">
        <v>278</v>
      </c>
      <c r="G695" s="211">
        <v>422</v>
      </c>
      <c r="H695" s="224">
        <v>149441241.59999999</v>
      </c>
      <c r="I695" s="224">
        <v>134497117.44</v>
      </c>
      <c r="J695" s="225">
        <v>119552993.28</v>
      </c>
      <c r="K695" s="221"/>
      <c r="L695" s="221"/>
      <c r="M695" s="221"/>
    </row>
    <row r="696" spans="1:13" s="228" customFormat="1" ht="24" customHeight="1" x14ac:dyDescent="0.2">
      <c r="A696" s="222">
        <v>695</v>
      </c>
      <c r="B696" s="218" t="s">
        <v>770</v>
      </c>
      <c r="C696" s="211" t="s">
        <v>798</v>
      </c>
      <c r="D696" s="223" t="s">
        <v>799</v>
      </c>
      <c r="E696" s="211">
        <v>298</v>
      </c>
      <c r="F696" s="211">
        <v>402</v>
      </c>
      <c r="G696" s="211">
        <v>700</v>
      </c>
      <c r="H696" s="224">
        <v>247203878.40000001</v>
      </c>
      <c r="I696" s="224">
        <v>222483490.56</v>
      </c>
      <c r="J696" s="225">
        <v>197763102.72000003</v>
      </c>
      <c r="K696" s="221"/>
      <c r="L696" s="221"/>
      <c r="M696" s="221"/>
    </row>
    <row r="697" spans="1:13" s="228" customFormat="1" ht="24" customHeight="1" x14ac:dyDescent="0.2">
      <c r="A697" s="222">
        <v>696</v>
      </c>
      <c r="B697" s="218" t="s">
        <v>770</v>
      </c>
      <c r="C697" s="211" t="s">
        <v>800</v>
      </c>
      <c r="D697" s="223">
        <v>741220050040001</v>
      </c>
      <c r="E697" s="211">
        <v>152</v>
      </c>
      <c r="F697" s="211">
        <v>296</v>
      </c>
      <c r="G697" s="211">
        <v>448</v>
      </c>
      <c r="H697" s="224">
        <v>141232665.59999999</v>
      </c>
      <c r="I697" s="224">
        <v>127109399.04000001</v>
      </c>
      <c r="J697" s="225">
        <v>112986132.48</v>
      </c>
      <c r="K697" s="221"/>
      <c r="L697" s="221"/>
      <c r="M697" s="221"/>
    </row>
    <row r="698" spans="1:13" s="228" customFormat="1" ht="24" customHeight="1" x14ac:dyDescent="0.2">
      <c r="A698" s="222">
        <v>697</v>
      </c>
      <c r="B698" s="218" t="s">
        <v>770</v>
      </c>
      <c r="C698" s="211" t="s">
        <v>801</v>
      </c>
      <c r="D698" s="223" t="s">
        <v>802</v>
      </c>
      <c r="E698" s="211">
        <v>360</v>
      </c>
      <c r="F698" s="211">
        <v>560</v>
      </c>
      <c r="G698" s="211">
        <v>920</v>
      </c>
      <c r="H698" s="224">
        <v>316187366.39999998</v>
      </c>
      <c r="I698" s="224">
        <v>284568629.75999999</v>
      </c>
      <c r="J698" s="225">
        <v>252949893.12000003</v>
      </c>
      <c r="K698" s="221"/>
      <c r="L698" s="221"/>
      <c r="M698" s="221"/>
    </row>
    <row r="699" spans="1:13" s="228" customFormat="1" ht="24" customHeight="1" x14ac:dyDescent="0.2">
      <c r="A699" s="222">
        <v>698</v>
      </c>
      <c r="B699" s="218" t="s">
        <v>770</v>
      </c>
      <c r="C699" s="211" t="s">
        <v>803</v>
      </c>
      <c r="D699" s="223">
        <v>741220050120002</v>
      </c>
      <c r="E699" s="211">
        <v>132</v>
      </c>
      <c r="F699" s="211">
        <v>324</v>
      </c>
      <c r="G699" s="211">
        <v>456</v>
      </c>
      <c r="H699" s="224">
        <v>142913894.40000001</v>
      </c>
      <c r="I699" s="224">
        <v>128622504.95999999</v>
      </c>
      <c r="J699" s="225">
        <v>114331115.52000001</v>
      </c>
      <c r="K699" s="221"/>
      <c r="L699" s="221"/>
      <c r="M699" s="221"/>
    </row>
    <row r="700" spans="1:13" s="228" customFormat="1" ht="24" customHeight="1" x14ac:dyDescent="0.2">
      <c r="A700" s="222">
        <v>699</v>
      </c>
      <c r="B700" s="218" t="s">
        <v>770</v>
      </c>
      <c r="C700" s="211" t="s">
        <v>804</v>
      </c>
      <c r="D700" s="223">
        <v>741220050150001</v>
      </c>
      <c r="E700" s="211">
        <v>118</v>
      </c>
      <c r="F700" s="211">
        <v>246</v>
      </c>
      <c r="G700" s="211">
        <v>364</v>
      </c>
      <c r="H700" s="224">
        <v>112921113.59999999</v>
      </c>
      <c r="I700" s="224">
        <v>101629002.24000001</v>
      </c>
      <c r="J700" s="225">
        <v>90336890.88000001</v>
      </c>
      <c r="K700" s="221"/>
      <c r="L700" s="221"/>
      <c r="M700" s="221"/>
    </row>
    <row r="701" spans="1:13" s="228" customFormat="1" ht="24" customHeight="1" x14ac:dyDescent="0.2">
      <c r="A701" s="222">
        <v>700</v>
      </c>
      <c r="B701" s="218" t="s">
        <v>770</v>
      </c>
      <c r="C701" s="211" t="s">
        <v>805</v>
      </c>
      <c r="D701" s="223">
        <v>741220050130011</v>
      </c>
      <c r="E701" s="211">
        <v>50</v>
      </c>
      <c r="F701" s="211">
        <v>70</v>
      </c>
      <c r="G701" s="211">
        <v>120</v>
      </c>
      <c r="H701" s="224">
        <v>39188160</v>
      </c>
      <c r="I701" s="224">
        <v>35269344</v>
      </c>
      <c r="J701" s="225">
        <v>31350528.000000004</v>
      </c>
      <c r="K701" s="221"/>
      <c r="L701" s="221"/>
      <c r="M701" s="221"/>
    </row>
    <row r="702" spans="1:13" s="228" customFormat="1" ht="24" customHeight="1" x14ac:dyDescent="0.2">
      <c r="A702" s="222">
        <v>701</v>
      </c>
      <c r="B702" s="218" t="s">
        <v>770</v>
      </c>
      <c r="C702" s="211" t="s">
        <v>806</v>
      </c>
      <c r="D702" s="223">
        <v>311330050060061</v>
      </c>
      <c r="E702" s="211">
        <v>20</v>
      </c>
      <c r="F702" s="211">
        <v>30</v>
      </c>
      <c r="G702" s="211">
        <v>50</v>
      </c>
      <c r="H702" s="224">
        <v>19570840</v>
      </c>
      <c r="I702" s="224">
        <v>17613756</v>
      </c>
      <c r="J702" s="225">
        <v>15656672.000000002</v>
      </c>
      <c r="K702" s="221"/>
      <c r="L702" s="221"/>
      <c r="M702" s="221"/>
    </row>
    <row r="703" spans="1:13" s="228" customFormat="1" ht="24" customHeight="1" x14ac:dyDescent="0.2">
      <c r="A703" s="222">
        <v>702</v>
      </c>
      <c r="B703" s="218" t="s">
        <v>770</v>
      </c>
      <c r="C703" s="211" t="s">
        <v>807</v>
      </c>
      <c r="D703" s="223">
        <v>311330050060041</v>
      </c>
      <c r="E703" s="211">
        <v>19</v>
      </c>
      <c r="F703" s="211">
        <v>31</v>
      </c>
      <c r="G703" s="211">
        <v>50</v>
      </c>
      <c r="H703" s="224">
        <v>19655900</v>
      </c>
      <c r="I703" s="224">
        <v>17690310</v>
      </c>
      <c r="J703" s="225">
        <v>15724720</v>
      </c>
      <c r="K703" s="221"/>
      <c r="L703" s="221"/>
      <c r="M703" s="221"/>
    </row>
    <row r="704" spans="1:13" s="228" customFormat="1" ht="24" customHeight="1" x14ac:dyDescent="0.2">
      <c r="A704" s="222">
        <v>703</v>
      </c>
      <c r="B704" s="218" t="s">
        <v>770</v>
      </c>
      <c r="C704" s="211" t="s">
        <v>808</v>
      </c>
      <c r="D704" s="223">
        <v>741220050010041</v>
      </c>
      <c r="E704" s="211">
        <v>30</v>
      </c>
      <c r="F704" s="211">
        <v>90</v>
      </c>
      <c r="G704" s="211">
        <v>120</v>
      </c>
      <c r="H704" s="224">
        <v>43919640</v>
      </c>
      <c r="I704" s="224">
        <v>39527676</v>
      </c>
      <c r="J704" s="225">
        <v>35135712</v>
      </c>
      <c r="K704" s="221"/>
      <c r="L704" s="221"/>
      <c r="M704" s="221"/>
    </row>
    <row r="705" spans="1:13" s="228" customFormat="1" ht="24" customHeight="1" x14ac:dyDescent="0.2">
      <c r="A705" s="222">
        <v>704</v>
      </c>
      <c r="B705" s="218" t="s">
        <v>770</v>
      </c>
      <c r="C705" s="211" t="s">
        <v>809</v>
      </c>
      <c r="D705" s="223">
        <v>741320050140021</v>
      </c>
      <c r="E705" s="211">
        <v>30</v>
      </c>
      <c r="F705" s="211">
        <v>35</v>
      </c>
      <c r="G705" s="211">
        <v>65</v>
      </c>
      <c r="H705" s="224">
        <v>23655600</v>
      </c>
      <c r="I705" s="224">
        <v>21290040</v>
      </c>
      <c r="J705" s="225">
        <v>18924480</v>
      </c>
      <c r="K705" s="221"/>
      <c r="L705" s="221"/>
      <c r="M705" s="221"/>
    </row>
    <row r="706" spans="1:13" s="228" customFormat="1" ht="24" customHeight="1" x14ac:dyDescent="0.2">
      <c r="A706" s="222">
        <v>705</v>
      </c>
      <c r="B706" s="218" t="s">
        <v>770</v>
      </c>
      <c r="C706" s="211" t="s">
        <v>810</v>
      </c>
      <c r="D706" s="223">
        <v>741320050140011</v>
      </c>
      <c r="E706" s="211">
        <v>20</v>
      </c>
      <c r="F706" s="211">
        <v>30</v>
      </c>
      <c r="G706" s="211">
        <v>50</v>
      </c>
      <c r="H706" s="224">
        <v>18283320</v>
      </c>
      <c r="I706" s="224">
        <v>16454988</v>
      </c>
      <c r="J706" s="225">
        <v>14626656</v>
      </c>
      <c r="K706" s="221"/>
      <c r="L706" s="221"/>
      <c r="M706" s="221"/>
    </row>
    <row r="707" spans="1:13" s="228" customFormat="1" ht="24" customHeight="1" x14ac:dyDescent="0.2">
      <c r="A707" s="222">
        <v>706</v>
      </c>
      <c r="B707" s="218" t="s">
        <v>770</v>
      </c>
      <c r="C707" s="211" t="s">
        <v>811</v>
      </c>
      <c r="D707" s="223">
        <v>741220050040011</v>
      </c>
      <c r="E707" s="211">
        <v>8</v>
      </c>
      <c r="F707" s="211">
        <v>24</v>
      </c>
      <c r="G707" s="211">
        <v>32</v>
      </c>
      <c r="H707" s="224">
        <v>11837160</v>
      </c>
      <c r="I707" s="224">
        <v>10653444.000000002</v>
      </c>
      <c r="J707" s="225">
        <v>9469728</v>
      </c>
      <c r="K707" s="221"/>
      <c r="L707" s="221"/>
      <c r="M707" s="221"/>
    </row>
    <row r="708" spans="1:13" s="228" customFormat="1" ht="24" customHeight="1" x14ac:dyDescent="0.2">
      <c r="A708" s="222">
        <v>707</v>
      </c>
      <c r="B708" s="218" t="s">
        <v>770</v>
      </c>
      <c r="C708" s="211" t="s">
        <v>812</v>
      </c>
      <c r="D708" s="223">
        <v>741120050010081</v>
      </c>
      <c r="E708" s="211">
        <v>28</v>
      </c>
      <c r="F708" s="211">
        <v>84</v>
      </c>
      <c r="G708" s="211">
        <v>112</v>
      </c>
      <c r="H708" s="224">
        <v>41119920</v>
      </c>
      <c r="I708" s="224">
        <v>37007928</v>
      </c>
      <c r="J708" s="225">
        <v>32895936</v>
      </c>
      <c r="K708" s="221"/>
      <c r="L708" s="221"/>
      <c r="M708" s="221"/>
    </row>
    <row r="709" spans="1:13" s="228" customFormat="1" ht="24" customHeight="1" x14ac:dyDescent="0.2">
      <c r="A709" s="222">
        <v>708</v>
      </c>
      <c r="B709" s="218" t="s">
        <v>770</v>
      </c>
      <c r="C709" s="211" t="s">
        <v>813</v>
      </c>
      <c r="D709" s="223">
        <v>741120050010011</v>
      </c>
      <c r="E709" s="211">
        <v>16</v>
      </c>
      <c r="F709" s="211">
        <v>48</v>
      </c>
      <c r="G709" s="211">
        <v>64</v>
      </c>
      <c r="H709" s="224">
        <v>21886560</v>
      </c>
      <c r="I709" s="224">
        <v>19697904</v>
      </c>
      <c r="J709" s="225">
        <v>17509248</v>
      </c>
      <c r="K709" s="221"/>
      <c r="L709" s="221"/>
      <c r="M709" s="221"/>
    </row>
    <row r="710" spans="1:13" s="228" customFormat="1" ht="24" customHeight="1" x14ac:dyDescent="0.2">
      <c r="A710" s="222">
        <v>709</v>
      </c>
      <c r="B710" s="218" t="s">
        <v>770</v>
      </c>
      <c r="C710" s="211" t="s">
        <v>814</v>
      </c>
      <c r="D710" s="223">
        <v>215140050020001</v>
      </c>
      <c r="E710" s="211">
        <v>16</v>
      </c>
      <c r="F710" s="211">
        <v>48</v>
      </c>
      <c r="G710" s="211">
        <v>64</v>
      </c>
      <c r="H710" s="224">
        <v>27526420</v>
      </c>
      <c r="I710" s="224">
        <v>24773778.000000004</v>
      </c>
      <c r="J710" s="225">
        <v>22021136</v>
      </c>
      <c r="K710" s="221"/>
      <c r="L710" s="221"/>
      <c r="M710" s="221"/>
    </row>
    <row r="711" spans="1:13" s="228" customFormat="1" ht="24" customHeight="1" x14ac:dyDescent="0.2">
      <c r="A711" s="222">
        <v>710</v>
      </c>
      <c r="B711" s="218" t="s">
        <v>770</v>
      </c>
      <c r="C711" s="211" t="s">
        <v>815</v>
      </c>
      <c r="D711" s="223">
        <v>311330050050011</v>
      </c>
      <c r="E711" s="211">
        <v>15</v>
      </c>
      <c r="F711" s="211">
        <v>45</v>
      </c>
      <c r="G711" s="211">
        <v>60</v>
      </c>
      <c r="H711" s="224">
        <v>23001740</v>
      </c>
      <c r="I711" s="224">
        <v>20701566</v>
      </c>
      <c r="J711" s="225">
        <v>18401392</v>
      </c>
      <c r="K711" s="221"/>
      <c r="L711" s="221"/>
      <c r="M711" s="221"/>
    </row>
    <row r="712" spans="1:13" s="228" customFormat="1" ht="24" customHeight="1" x14ac:dyDescent="0.2">
      <c r="A712" s="222">
        <v>711</v>
      </c>
      <c r="B712" s="218" t="s">
        <v>770</v>
      </c>
      <c r="C712" s="211" t="s">
        <v>816</v>
      </c>
      <c r="D712" s="223">
        <v>215140050020011</v>
      </c>
      <c r="E712" s="211">
        <v>24</v>
      </c>
      <c r="F712" s="211">
        <v>72</v>
      </c>
      <c r="G712" s="211">
        <v>96</v>
      </c>
      <c r="H712" s="224">
        <v>41137640</v>
      </c>
      <c r="I712" s="224">
        <v>37023876</v>
      </c>
      <c r="J712" s="225">
        <v>32910112</v>
      </c>
      <c r="K712" s="221"/>
      <c r="L712" s="221"/>
      <c r="M712" s="221"/>
    </row>
    <row r="713" spans="1:13" s="228" customFormat="1" ht="24" customHeight="1" x14ac:dyDescent="0.2">
      <c r="A713" s="222">
        <v>712</v>
      </c>
      <c r="B713" s="218" t="s">
        <v>770</v>
      </c>
      <c r="C713" s="211" t="s">
        <v>817</v>
      </c>
      <c r="D713" s="223">
        <v>311330050060081</v>
      </c>
      <c r="E713" s="211">
        <v>12</v>
      </c>
      <c r="F713" s="211">
        <v>36</v>
      </c>
      <c r="G713" s="211">
        <v>48</v>
      </c>
      <c r="H713" s="224">
        <v>18875420</v>
      </c>
      <c r="I713" s="224">
        <v>16987878</v>
      </c>
      <c r="J713" s="225">
        <v>15100336</v>
      </c>
      <c r="K713" s="221"/>
      <c r="L713" s="221"/>
      <c r="M713" s="221"/>
    </row>
    <row r="714" spans="1:13" s="228" customFormat="1" ht="24" customHeight="1" x14ac:dyDescent="0.2">
      <c r="A714" s="222">
        <v>713</v>
      </c>
      <c r="B714" s="218" t="s">
        <v>770</v>
      </c>
      <c r="C714" s="211" t="s">
        <v>818</v>
      </c>
      <c r="D714" s="223">
        <v>215140050020051</v>
      </c>
      <c r="E714" s="211">
        <v>25</v>
      </c>
      <c r="F714" s="211">
        <v>35</v>
      </c>
      <c r="G714" s="211">
        <v>60</v>
      </c>
      <c r="H714" s="224">
        <v>30829380</v>
      </c>
      <c r="I714" s="224">
        <v>27746442</v>
      </c>
      <c r="J714" s="225">
        <v>24663504</v>
      </c>
      <c r="K714" s="221"/>
      <c r="L714" s="221"/>
      <c r="M714" s="221"/>
    </row>
    <row r="715" spans="1:13" s="228" customFormat="1" ht="24" customHeight="1" x14ac:dyDescent="0.2">
      <c r="A715" s="222">
        <v>714</v>
      </c>
      <c r="B715" s="218" t="s">
        <v>770</v>
      </c>
      <c r="C715" s="211" t="s">
        <v>819</v>
      </c>
      <c r="D715" s="223">
        <v>215140050020031</v>
      </c>
      <c r="E715" s="211">
        <v>5</v>
      </c>
      <c r="F715" s="211">
        <v>20</v>
      </c>
      <c r="G715" s="211">
        <v>25</v>
      </c>
      <c r="H715" s="224">
        <v>13426260</v>
      </c>
      <c r="I715" s="224">
        <v>12083634.000000002</v>
      </c>
      <c r="J715" s="225">
        <v>10741008</v>
      </c>
      <c r="K715" s="221"/>
      <c r="L715" s="221"/>
      <c r="M715" s="221"/>
    </row>
    <row r="716" spans="1:13" s="228" customFormat="1" ht="24" customHeight="1" x14ac:dyDescent="0.2">
      <c r="A716" s="222">
        <v>715</v>
      </c>
      <c r="B716" s="218" t="s">
        <v>770</v>
      </c>
      <c r="C716" s="211" t="s">
        <v>820</v>
      </c>
      <c r="D716" s="223">
        <v>741320050030001</v>
      </c>
      <c r="E716" s="211">
        <v>28</v>
      </c>
      <c r="F716" s="211">
        <v>88</v>
      </c>
      <c r="G716" s="211">
        <v>116</v>
      </c>
      <c r="H716" s="224">
        <v>38298720</v>
      </c>
      <c r="I716" s="224">
        <v>34468848</v>
      </c>
      <c r="J716" s="225">
        <v>30638976</v>
      </c>
      <c r="K716" s="221"/>
      <c r="L716" s="221"/>
      <c r="M716" s="221"/>
    </row>
    <row r="717" spans="1:13" s="228" customFormat="1" ht="24" customHeight="1" x14ac:dyDescent="0.2">
      <c r="A717" s="222">
        <v>716</v>
      </c>
      <c r="B717" s="218" t="s">
        <v>770</v>
      </c>
      <c r="C717" s="211" t="s">
        <v>821</v>
      </c>
      <c r="D717" s="223">
        <v>741320050050001</v>
      </c>
      <c r="E717" s="211">
        <v>50</v>
      </c>
      <c r="F717" s="211">
        <v>150</v>
      </c>
      <c r="G717" s="211">
        <v>200</v>
      </c>
      <c r="H717" s="224">
        <v>71769369.599999994</v>
      </c>
      <c r="I717" s="224">
        <v>64592432.640000001</v>
      </c>
      <c r="J717" s="225">
        <v>59807808.000000007</v>
      </c>
      <c r="K717" s="221"/>
      <c r="L717" s="221"/>
      <c r="M717" s="221"/>
    </row>
    <row r="718" spans="1:13" s="228" customFormat="1" ht="24" customHeight="1" x14ac:dyDescent="0.2">
      <c r="A718" s="222">
        <v>717</v>
      </c>
      <c r="B718" s="218" t="s">
        <v>770</v>
      </c>
      <c r="C718" s="211" t="s">
        <v>822</v>
      </c>
      <c r="D718" s="223">
        <v>741320050070001</v>
      </c>
      <c r="E718" s="211">
        <v>36</v>
      </c>
      <c r="F718" s="211">
        <v>64</v>
      </c>
      <c r="G718" s="211">
        <v>100</v>
      </c>
      <c r="H718" s="224">
        <v>34522080</v>
      </c>
      <c r="I718" s="224">
        <v>31069872</v>
      </c>
      <c r="J718" s="225">
        <v>27617664.000000004</v>
      </c>
      <c r="K718" s="221"/>
      <c r="L718" s="221"/>
      <c r="M718" s="221"/>
    </row>
    <row r="719" spans="1:13" s="228" customFormat="1" ht="24" customHeight="1" x14ac:dyDescent="0.2">
      <c r="A719" s="222">
        <v>718</v>
      </c>
      <c r="B719" s="218" t="s">
        <v>770</v>
      </c>
      <c r="C719" s="211" t="s">
        <v>823</v>
      </c>
      <c r="D719" s="223">
        <v>741320050080001</v>
      </c>
      <c r="E719" s="211">
        <v>43</v>
      </c>
      <c r="F719" s="211">
        <v>96</v>
      </c>
      <c r="G719" s="211">
        <v>139</v>
      </c>
      <c r="H719" s="224">
        <v>46804560</v>
      </c>
      <c r="I719" s="224">
        <v>42124104</v>
      </c>
      <c r="J719" s="225">
        <v>37443648</v>
      </c>
      <c r="K719" s="221"/>
      <c r="L719" s="221"/>
      <c r="M719" s="221"/>
    </row>
    <row r="720" spans="1:13" s="228" customFormat="1" ht="24" customHeight="1" x14ac:dyDescent="0.2">
      <c r="A720" s="222">
        <v>719</v>
      </c>
      <c r="B720" s="218" t="s">
        <v>770</v>
      </c>
      <c r="C720" s="211" t="s">
        <v>824</v>
      </c>
      <c r="D720" s="223">
        <v>741320050060001</v>
      </c>
      <c r="E720" s="211">
        <v>33</v>
      </c>
      <c r="F720" s="211">
        <v>145</v>
      </c>
      <c r="G720" s="211">
        <v>178</v>
      </c>
      <c r="H720" s="224">
        <v>63974016</v>
      </c>
      <c r="I720" s="224">
        <v>59975640</v>
      </c>
      <c r="J720" s="225">
        <v>53311680</v>
      </c>
      <c r="K720" s="221"/>
      <c r="L720" s="221"/>
      <c r="M720" s="221"/>
    </row>
    <row r="721" spans="1:13" s="228" customFormat="1" ht="24" customHeight="1" x14ac:dyDescent="0.2">
      <c r="A721" s="222">
        <v>720</v>
      </c>
      <c r="B721" s="218" t="s">
        <v>770</v>
      </c>
      <c r="C721" s="211" t="s">
        <v>825</v>
      </c>
      <c r="D721" s="223">
        <v>741120050030022</v>
      </c>
      <c r="E721" s="211">
        <v>32</v>
      </c>
      <c r="F721" s="211">
        <v>40</v>
      </c>
      <c r="G721" s="211">
        <v>72</v>
      </c>
      <c r="H721" s="224">
        <v>26702280</v>
      </c>
      <c r="I721" s="224">
        <v>24032052</v>
      </c>
      <c r="J721" s="225">
        <v>21361824</v>
      </c>
      <c r="K721" s="221"/>
      <c r="L721" s="221"/>
      <c r="M721" s="221"/>
    </row>
    <row r="722" spans="1:13" s="228" customFormat="1" ht="24" customHeight="1" x14ac:dyDescent="0.2">
      <c r="A722" s="222">
        <v>721</v>
      </c>
      <c r="B722" s="218" t="s">
        <v>770</v>
      </c>
      <c r="C722" s="211" t="s">
        <v>826</v>
      </c>
      <c r="D722" s="223">
        <v>741320050100001</v>
      </c>
      <c r="E722" s="211">
        <v>97</v>
      </c>
      <c r="F722" s="211">
        <v>267</v>
      </c>
      <c r="G722" s="211">
        <v>364</v>
      </c>
      <c r="H722" s="224">
        <v>116835840</v>
      </c>
      <c r="I722" s="224">
        <v>105152256</v>
      </c>
      <c r="J722" s="225">
        <v>93468672</v>
      </c>
      <c r="K722" s="221"/>
      <c r="L722" s="221"/>
      <c r="M722" s="221"/>
    </row>
    <row r="723" spans="1:13" s="228" customFormat="1" ht="24" customHeight="1" x14ac:dyDescent="0.2">
      <c r="A723" s="222">
        <v>722</v>
      </c>
      <c r="B723" s="218" t="s">
        <v>770</v>
      </c>
      <c r="C723" s="211" t="s">
        <v>827</v>
      </c>
      <c r="D723" s="223" t="s">
        <v>828</v>
      </c>
      <c r="E723" s="211">
        <v>97</v>
      </c>
      <c r="F723" s="211">
        <v>267</v>
      </c>
      <c r="G723" s="211">
        <v>364</v>
      </c>
      <c r="H723" s="224">
        <v>129907238.40000001</v>
      </c>
      <c r="I723" s="224">
        <v>116916514.56</v>
      </c>
      <c r="J723" s="225">
        <v>103925790.72000001</v>
      </c>
      <c r="K723" s="221"/>
      <c r="L723" s="221"/>
      <c r="M723" s="221"/>
    </row>
    <row r="724" spans="1:13" s="228" customFormat="1" ht="24" customHeight="1" x14ac:dyDescent="0.2">
      <c r="A724" s="222">
        <v>723</v>
      </c>
      <c r="B724" s="218" t="s">
        <v>770</v>
      </c>
      <c r="C724" s="211" t="s">
        <v>829</v>
      </c>
      <c r="D724" s="223">
        <v>741220050140001</v>
      </c>
      <c r="E724" s="211">
        <v>50</v>
      </c>
      <c r="F724" s="211">
        <v>125</v>
      </c>
      <c r="G724" s="211">
        <v>175</v>
      </c>
      <c r="H724" s="224">
        <v>61023283.200000003</v>
      </c>
      <c r="I724" s="224">
        <v>57209328</v>
      </c>
      <c r="J724" s="225">
        <v>50852736.000000007</v>
      </c>
      <c r="K724" s="221"/>
      <c r="L724" s="221"/>
      <c r="M724" s="221"/>
    </row>
    <row r="725" spans="1:13" s="228" customFormat="1" ht="24" customHeight="1" x14ac:dyDescent="0.2">
      <c r="A725" s="222">
        <v>724</v>
      </c>
      <c r="B725" s="218" t="s">
        <v>770</v>
      </c>
      <c r="C725" s="211" t="s">
        <v>829</v>
      </c>
      <c r="D725" s="223">
        <v>741220050140002</v>
      </c>
      <c r="E725" s="211">
        <v>98</v>
      </c>
      <c r="F725" s="211">
        <v>278</v>
      </c>
      <c r="G725" s="211">
        <v>376</v>
      </c>
      <c r="H725" s="224">
        <v>118246579.2</v>
      </c>
      <c r="I725" s="224">
        <v>106421921.28</v>
      </c>
      <c r="J725" s="225">
        <v>94597263.359999999</v>
      </c>
      <c r="K725" s="221"/>
      <c r="L725" s="221"/>
      <c r="M725" s="221"/>
    </row>
    <row r="726" spans="1:13" s="228" customFormat="1" ht="24" customHeight="1" x14ac:dyDescent="0.2">
      <c r="A726" s="222">
        <v>725</v>
      </c>
      <c r="B726" s="218" t="s">
        <v>770</v>
      </c>
      <c r="C726" s="211" t="s">
        <v>830</v>
      </c>
      <c r="D726" s="223">
        <v>422220050010001</v>
      </c>
      <c r="E726" s="211">
        <v>43</v>
      </c>
      <c r="F726" s="211">
        <v>47</v>
      </c>
      <c r="G726" s="211">
        <v>90</v>
      </c>
      <c r="H726" s="224">
        <v>29796000</v>
      </c>
      <c r="I726" s="224">
        <v>26816400</v>
      </c>
      <c r="J726" s="225">
        <v>23836800</v>
      </c>
      <c r="K726" s="221"/>
      <c r="L726" s="221"/>
      <c r="M726" s="221"/>
    </row>
    <row r="727" spans="1:13" s="228" customFormat="1" ht="24" customHeight="1" x14ac:dyDescent="0.2">
      <c r="A727" s="222">
        <v>726</v>
      </c>
      <c r="B727" s="218" t="s">
        <v>770</v>
      </c>
      <c r="C727" s="211" t="s">
        <v>831</v>
      </c>
      <c r="D727" s="223">
        <v>311330050050001</v>
      </c>
      <c r="E727" s="211">
        <v>49</v>
      </c>
      <c r="F727" s="211">
        <v>19</v>
      </c>
      <c r="G727" s="211">
        <v>68</v>
      </c>
      <c r="H727" s="224">
        <v>26425960</v>
      </c>
      <c r="I727" s="224">
        <v>23783364</v>
      </c>
      <c r="J727" s="225">
        <v>21140768.000000004</v>
      </c>
      <c r="K727" s="221"/>
      <c r="L727" s="221"/>
      <c r="M727" s="221"/>
    </row>
    <row r="728" spans="1:13" s="228" customFormat="1" ht="24" customHeight="1" x14ac:dyDescent="0.2">
      <c r="A728" s="222">
        <v>727</v>
      </c>
      <c r="B728" s="218" t="s">
        <v>770</v>
      </c>
      <c r="C728" s="211" t="s">
        <v>832</v>
      </c>
      <c r="D728" s="223">
        <v>741320050140001</v>
      </c>
      <c r="E728" s="211">
        <v>43</v>
      </c>
      <c r="F728" s="211">
        <v>52</v>
      </c>
      <c r="G728" s="211">
        <v>95</v>
      </c>
      <c r="H728" s="224">
        <v>31997520</v>
      </c>
      <c r="I728" s="224">
        <v>28797768.000000004</v>
      </c>
      <c r="J728" s="225">
        <v>25598016</v>
      </c>
      <c r="K728" s="221"/>
      <c r="L728" s="221"/>
      <c r="M728" s="221"/>
    </row>
    <row r="729" spans="1:13" s="228" customFormat="1" ht="24" customHeight="1" x14ac:dyDescent="0.2">
      <c r="A729" s="222">
        <v>728</v>
      </c>
      <c r="B729" s="218" t="s">
        <v>770</v>
      </c>
      <c r="C729" s="211" t="s">
        <v>833</v>
      </c>
      <c r="D729" s="223">
        <v>741220050030001</v>
      </c>
      <c r="E729" s="211">
        <v>128</v>
      </c>
      <c r="F729" s="211">
        <v>224</v>
      </c>
      <c r="G729" s="211">
        <v>352</v>
      </c>
      <c r="H729" s="224">
        <v>112790476.8</v>
      </c>
      <c r="I729" s="224">
        <v>101511429.12</v>
      </c>
      <c r="J729" s="225">
        <v>90232381.439999998</v>
      </c>
      <c r="K729" s="221"/>
      <c r="L729" s="221"/>
      <c r="M729" s="221"/>
    </row>
    <row r="730" spans="1:13" s="228" customFormat="1" ht="24" customHeight="1" x14ac:dyDescent="0.2">
      <c r="A730" s="222">
        <v>729</v>
      </c>
      <c r="B730" s="218" t="s">
        <v>770</v>
      </c>
      <c r="C730" s="211" t="s">
        <v>834</v>
      </c>
      <c r="D730" s="223">
        <v>215140050030001</v>
      </c>
      <c r="E730" s="211">
        <v>16</v>
      </c>
      <c r="F730" s="211">
        <v>48</v>
      </c>
      <c r="G730" s="211">
        <v>64</v>
      </c>
      <c r="H730" s="224">
        <v>27548020</v>
      </c>
      <c r="I730" s="224">
        <v>24793218.000000004</v>
      </c>
      <c r="J730" s="225">
        <v>22038416</v>
      </c>
      <c r="K730" s="221"/>
      <c r="L730" s="221"/>
      <c r="M730" s="221"/>
    </row>
    <row r="731" spans="1:13" s="228" customFormat="1" ht="24" customHeight="1" x14ac:dyDescent="0.2">
      <c r="A731" s="222">
        <v>730</v>
      </c>
      <c r="B731" s="218" t="s">
        <v>770</v>
      </c>
      <c r="C731" s="211" t="s">
        <v>835</v>
      </c>
      <c r="D731" s="223">
        <v>741120050030002</v>
      </c>
      <c r="E731" s="211">
        <v>132</v>
      </c>
      <c r="F731" s="211">
        <v>324</v>
      </c>
      <c r="G731" s="211">
        <v>456</v>
      </c>
      <c r="H731" s="224">
        <v>141316531.19999999</v>
      </c>
      <c r="I731" s="224">
        <v>127184878.08000001</v>
      </c>
      <c r="J731" s="225">
        <v>113053224.96000001</v>
      </c>
      <c r="K731" s="221"/>
      <c r="L731" s="221"/>
      <c r="M731" s="221"/>
    </row>
    <row r="732" spans="1:13" s="228" customFormat="1" ht="24" customHeight="1" x14ac:dyDescent="0.2">
      <c r="A732" s="222">
        <v>731</v>
      </c>
      <c r="B732" s="218" t="s">
        <v>770</v>
      </c>
      <c r="C732" s="211" t="s">
        <v>836</v>
      </c>
      <c r="D732" s="223">
        <v>741120050050001</v>
      </c>
      <c r="E732" s="211">
        <v>168</v>
      </c>
      <c r="F732" s="211">
        <v>344</v>
      </c>
      <c r="G732" s="211">
        <v>512</v>
      </c>
      <c r="H732" s="224">
        <v>179040844.80000001</v>
      </c>
      <c r="I732" s="224">
        <v>161136760.31999999</v>
      </c>
      <c r="J732" s="225">
        <v>143232675.84</v>
      </c>
      <c r="K732" s="221"/>
      <c r="L732" s="221"/>
      <c r="M732" s="221"/>
    </row>
    <row r="733" spans="1:13" s="228" customFormat="1" ht="24" customHeight="1" x14ac:dyDescent="0.2">
      <c r="A733" s="222">
        <v>732</v>
      </c>
      <c r="B733" s="218" t="s">
        <v>770</v>
      </c>
      <c r="C733" s="211" t="s">
        <v>837</v>
      </c>
      <c r="D733" s="223">
        <v>741220050130001</v>
      </c>
      <c r="E733" s="211">
        <v>184</v>
      </c>
      <c r="F733" s="211">
        <v>536</v>
      </c>
      <c r="G733" s="211">
        <v>720</v>
      </c>
      <c r="H733" s="224">
        <v>213744153.59999999</v>
      </c>
      <c r="I733" s="224">
        <v>192369738.24000001</v>
      </c>
      <c r="J733" s="225">
        <v>170995322.88</v>
      </c>
      <c r="K733" s="221"/>
      <c r="L733" s="221"/>
      <c r="M733" s="221"/>
    </row>
    <row r="734" spans="1:13" s="228" customFormat="1" ht="24" customHeight="1" x14ac:dyDescent="0.2">
      <c r="A734" s="222">
        <v>733</v>
      </c>
      <c r="B734" s="218" t="s">
        <v>770</v>
      </c>
      <c r="C734" s="211" t="s">
        <v>838</v>
      </c>
      <c r="D734" s="223" t="s">
        <v>839</v>
      </c>
      <c r="E734" s="211">
        <v>184</v>
      </c>
      <c r="F734" s="211">
        <v>536</v>
      </c>
      <c r="G734" s="211">
        <v>720</v>
      </c>
      <c r="H734" s="224">
        <v>236697638.40000001</v>
      </c>
      <c r="I734" s="224">
        <v>213027874.56</v>
      </c>
      <c r="J734" s="225">
        <v>189358110.72</v>
      </c>
      <c r="K734" s="221"/>
      <c r="L734" s="221"/>
      <c r="M734" s="221"/>
    </row>
    <row r="735" spans="1:13" s="228" customFormat="1" ht="24" customHeight="1" x14ac:dyDescent="0.2">
      <c r="A735" s="222">
        <v>734</v>
      </c>
      <c r="B735" s="218" t="s">
        <v>770</v>
      </c>
      <c r="C735" s="211" t="s">
        <v>840</v>
      </c>
      <c r="D735" s="223">
        <v>741220050130021</v>
      </c>
      <c r="E735" s="211">
        <v>24</v>
      </c>
      <c r="F735" s="211">
        <v>46</v>
      </c>
      <c r="G735" s="211">
        <v>70</v>
      </c>
      <c r="H735" s="224">
        <v>23779440</v>
      </c>
      <c r="I735" s="224">
        <v>21401496</v>
      </c>
      <c r="J735" s="225">
        <v>19023552</v>
      </c>
      <c r="K735" s="221"/>
      <c r="L735" s="221"/>
      <c r="M735" s="221"/>
    </row>
    <row r="736" spans="1:13" s="228" customFormat="1" ht="24" customHeight="1" x14ac:dyDescent="0.2">
      <c r="A736" s="222">
        <v>735</v>
      </c>
      <c r="B736" s="218" t="s">
        <v>770</v>
      </c>
      <c r="C736" s="211" t="s">
        <v>841</v>
      </c>
      <c r="D736" s="223">
        <v>741120050030011</v>
      </c>
      <c r="E736" s="211">
        <v>22</v>
      </c>
      <c r="F736" s="211">
        <v>66</v>
      </c>
      <c r="G736" s="211">
        <v>88</v>
      </c>
      <c r="H736" s="224">
        <v>42858000</v>
      </c>
      <c r="I736" s="224">
        <v>38572200</v>
      </c>
      <c r="J736" s="225">
        <v>34286400</v>
      </c>
      <c r="K736" s="221"/>
      <c r="L736" s="221"/>
      <c r="M736" s="221"/>
    </row>
    <row r="737" spans="1:13" s="228" customFormat="1" ht="24" customHeight="1" x14ac:dyDescent="0.2">
      <c r="A737" s="222">
        <v>736</v>
      </c>
      <c r="B737" s="218" t="s">
        <v>770</v>
      </c>
      <c r="C737" s="211" t="s">
        <v>842</v>
      </c>
      <c r="D737" s="223">
        <v>741120050030052</v>
      </c>
      <c r="E737" s="211">
        <v>20</v>
      </c>
      <c r="F737" s="211">
        <v>60</v>
      </c>
      <c r="G737" s="211">
        <v>80</v>
      </c>
      <c r="H737" s="224">
        <v>30710160</v>
      </c>
      <c r="I737" s="224">
        <v>27639144</v>
      </c>
      <c r="J737" s="225">
        <v>24568128.000000004</v>
      </c>
      <c r="K737" s="221"/>
      <c r="L737" s="221"/>
      <c r="M737" s="221"/>
    </row>
    <row r="738" spans="1:13" s="228" customFormat="1" ht="24" customHeight="1" x14ac:dyDescent="0.2">
      <c r="A738" s="222">
        <v>737</v>
      </c>
      <c r="B738" s="218" t="s">
        <v>770</v>
      </c>
      <c r="C738" s="211" t="s">
        <v>843</v>
      </c>
      <c r="D738" s="223">
        <v>741220050010091</v>
      </c>
      <c r="E738" s="211">
        <v>16</v>
      </c>
      <c r="F738" s="211">
        <v>42</v>
      </c>
      <c r="G738" s="211">
        <v>58</v>
      </c>
      <c r="H738" s="224">
        <v>19664160</v>
      </c>
      <c r="I738" s="224">
        <v>17697744</v>
      </c>
      <c r="J738" s="225">
        <v>15731328</v>
      </c>
      <c r="K738" s="221"/>
      <c r="L738" s="221"/>
      <c r="M738" s="221"/>
    </row>
    <row r="739" spans="1:13" s="228" customFormat="1" ht="24" customHeight="1" x14ac:dyDescent="0.2">
      <c r="A739" s="222">
        <v>738</v>
      </c>
      <c r="B739" s="218" t="s">
        <v>770</v>
      </c>
      <c r="C739" s="211" t="s">
        <v>844</v>
      </c>
      <c r="D739" s="223">
        <v>741120050030082</v>
      </c>
      <c r="E739" s="211">
        <v>20</v>
      </c>
      <c r="F739" s="211">
        <v>60</v>
      </c>
      <c r="G739" s="211">
        <v>80</v>
      </c>
      <c r="H739" s="224">
        <v>30558960</v>
      </c>
      <c r="I739" s="224">
        <v>27503064</v>
      </c>
      <c r="J739" s="225">
        <v>24447168.000000004</v>
      </c>
      <c r="K739" s="221"/>
      <c r="L739" s="221"/>
      <c r="M739" s="221"/>
    </row>
    <row r="740" spans="1:13" s="228" customFormat="1" ht="24" customHeight="1" x14ac:dyDescent="0.2">
      <c r="A740" s="222">
        <v>739</v>
      </c>
      <c r="B740" s="218" t="s">
        <v>770</v>
      </c>
      <c r="C740" s="211" t="s">
        <v>845</v>
      </c>
      <c r="D740" s="223">
        <v>741120050030062</v>
      </c>
      <c r="E740" s="211">
        <v>16</v>
      </c>
      <c r="F740" s="211">
        <v>48</v>
      </c>
      <c r="G740" s="211">
        <v>64</v>
      </c>
      <c r="H740" s="224">
        <v>24333480</v>
      </c>
      <c r="I740" s="224">
        <v>21900132</v>
      </c>
      <c r="J740" s="225">
        <v>19466784</v>
      </c>
      <c r="K740" s="221"/>
      <c r="L740" s="221"/>
      <c r="M740" s="221"/>
    </row>
    <row r="741" spans="1:13" s="228" customFormat="1" ht="24" customHeight="1" x14ac:dyDescent="0.2">
      <c r="A741" s="222">
        <v>740</v>
      </c>
      <c r="B741" s="218" t="s">
        <v>770</v>
      </c>
      <c r="C741" s="211" t="s">
        <v>846</v>
      </c>
      <c r="D741" s="223">
        <v>741120050030072</v>
      </c>
      <c r="E741" s="211">
        <v>16</v>
      </c>
      <c r="F741" s="211">
        <v>48</v>
      </c>
      <c r="G741" s="211">
        <v>64</v>
      </c>
      <c r="H741" s="224">
        <v>27891000</v>
      </c>
      <c r="I741" s="224">
        <v>25101900</v>
      </c>
      <c r="J741" s="225">
        <v>22312800</v>
      </c>
      <c r="K741" s="221"/>
      <c r="L741" s="221"/>
      <c r="M741" s="221"/>
    </row>
    <row r="742" spans="1:13" s="228" customFormat="1" ht="24" customHeight="1" x14ac:dyDescent="0.2">
      <c r="A742" s="222">
        <v>741</v>
      </c>
      <c r="B742" s="218" t="s">
        <v>770</v>
      </c>
      <c r="C742" s="211" t="s">
        <v>847</v>
      </c>
      <c r="D742" s="223">
        <v>741220050130031</v>
      </c>
      <c r="E742" s="211">
        <v>40</v>
      </c>
      <c r="F742" s="211">
        <v>60</v>
      </c>
      <c r="G742" s="211">
        <v>100</v>
      </c>
      <c r="H742" s="224">
        <v>32791200</v>
      </c>
      <c r="I742" s="224">
        <v>29512080</v>
      </c>
      <c r="J742" s="225">
        <v>26232960</v>
      </c>
      <c r="K742" s="221"/>
      <c r="L742" s="221"/>
      <c r="M742" s="221"/>
    </row>
    <row r="743" spans="1:13" s="228" customFormat="1" ht="24" customHeight="1" x14ac:dyDescent="0.2">
      <c r="A743" s="222">
        <v>742</v>
      </c>
      <c r="B743" s="218" t="s">
        <v>770</v>
      </c>
      <c r="C743" s="211" t="s">
        <v>848</v>
      </c>
      <c r="D743" s="223">
        <v>741120050020011</v>
      </c>
      <c r="E743" s="211">
        <v>9</v>
      </c>
      <c r="F743" s="211">
        <v>21</v>
      </c>
      <c r="G743" s="211">
        <v>30</v>
      </c>
      <c r="H743" s="224">
        <v>11333160</v>
      </c>
      <c r="I743" s="224">
        <v>10199844</v>
      </c>
      <c r="J743" s="225">
        <v>9066528</v>
      </c>
      <c r="K743" s="221"/>
      <c r="L743" s="221"/>
      <c r="M743" s="221"/>
    </row>
    <row r="744" spans="1:13" s="228" customFormat="1" ht="24" customHeight="1" x14ac:dyDescent="0.2">
      <c r="A744" s="222">
        <v>743</v>
      </c>
      <c r="B744" s="218" t="s">
        <v>770</v>
      </c>
      <c r="C744" s="211" t="s">
        <v>849</v>
      </c>
      <c r="D744" s="223">
        <v>311330050060031</v>
      </c>
      <c r="E744" s="211">
        <v>14</v>
      </c>
      <c r="F744" s="211">
        <v>24</v>
      </c>
      <c r="G744" s="211">
        <v>38</v>
      </c>
      <c r="H744" s="224">
        <v>17014020</v>
      </c>
      <c r="I744" s="224">
        <v>15312618</v>
      </c>
      <c r="J744" s="225">
        <v>13611216</v>
      </c>
      <c r="K744" s="221"/>
      <c r="L744" s="221"/>
      <c r="M744" s="221"/>
    </row>
    <row r="745" spans="1:13" s="228" customFormat="1" ht="24" customHeight="1" x14ac:dyDescent="0.2">
      <c r="A745" s="222">
        <v>744</v>
      </c>
      <c r="B745" s="218" t="s">
        <v>770</v>
      </c>
      <c r="C745" s="211" t="s">
        <v>850</v>
      </c>
      <c r="D745" s="223">
        <v>741220050130041</v>
      </c>
      <c r="E745" s="211">
        <v>52</v>
      </c>
      <c r="F745" s="211">
        <v>48</v>
      </c>
      <c r="G745" s="211">
        <v>100</v>
      </c>
      <c r="H745" s="224">
        <v>37003200</v>
      </c>
      <c r="I745" s="224">
        <v>33302880</v>
      </c>
      <c r="J745" s="225">
        <v>29602560</v>
      </c>
      <c r="K745" s="221"/>
      <c r="L745" s="221"/>
      <c r="M745" s="221"/>
    </row>
    <row r="746" spans="1:13" s="228" customFormat="1" ht="24" customHeight="1" x14ac:dyDescent="0.2">
      <c r="A746" s="222">
        <v>745</v>
      </c>
      <c r="B746" s="218" t="s">
        <v>851</v>
      </c>
      <c r="C746" s="211" t="s">
        <v>852</v>
      </c>
      <c r="D746" s="223">
        <v>814220260120001</v>
      </c>
      <c r="E746" s="211">
        <v>50</v>
      </c>
      <c r="F746" s="211">
        <v>130</v>
      </c>
      <c r="G746" s="211">
        <v>180</v>
      </c>
      <c r="H746" s="224">
        <v>62393040</v>
      </c>
      <c r="I746" s="224">
        <v>56153736.000000007</v>
      </c>
      <c r="J746" s="225">
        <v>49914432</v>
      </c>
      <c r="K746" s="221"/>
      <c r="L746" s="221"/>
      <c r="M746" s="221"/>
    </row>
    <row r="747" spans="1:13" s="228" customFormat="1" ht="24" customHeight="1" x14ac:dyDescent="0.2">
      <c r="A747" s="222">
        <v>746</v>
      </c>
      <c r="B747" s="218" t="s">
        <v>851</v>
      </c>
      <c r="C747" s="211" t="s">
        <v>853</v>
      </c>
      <c r="D747" s="223">
        <v>311630260010001</v>
      </c>
      <c r="E747" s="211">
        <v>79</v>
      </c>
      <c r="F747" s="211">
        <v>154</v>
      </c>
      <c r="G747" s="211">
        <v>233</v>
      </c>
      <c r="H747" s="224">
        <v>90538809.599999994</v>
      </c>
      <c r="I747" s="224">
        <v>81484928.640000001</v>
      </c>
      <c r="J747" s="225">
        <v>72431047.680000007</v>
      </c>
      <c r="K747" s="221"/>
      <c r="L747" s="221"/>
      <c r="M747" s="221"/>
    </row>
    <row r="748" spans="1:13" s="228" customFormat="1" ht="24" customHeight="1" x14ac:dyDescent="0.2">
      <c r="A748" s="222">
        <v>747</v>
      </c>
      <c r="B748" s="218" t="s">
        <v>851</v>
      </c>
      <c r="C748" s="211" t="s">
        <v>854</v>
      </c>
      <c r="D748" s="223">
        <v>814120260010001</v>
      </c>
      <c r="E748" s="211">
        <v>31</v>
      </c>
      <c r="F748" s="211">
        <v>73</v>
      </c>
      <c r="G748" s="211">
        <v>104</v>
      </c>
      <c r="H748" s="224">
        <v>34087200</v>
      </c>
      <c r="I748" s="224">
        <v>30678480</v>
      </c>
      <c r="J748" s="225">
        <v>27269760</v>
      </c>
      <c r="K748" s="221"/>
      <c r="L748" s="221"/>
      <c r="M748" s="221"/>
    </row>
    <row r="749" spans="1:13" s="228" customFormat="1" ht="24" customHeight="1" x14ac:dyDescent="0.2">
      <c r="A749" s="222">
        <v>748</v>
      </c>
      <c r="B749" s="218" t="s">
        <v>851</v>
      </c>
      <c r="C749" s="211" t="s">
        <v>855</v>
      </c>
      <c r="D749" s="223">
        <v>814220260090001</v>
      </c>
      <c r="E749" s="211">
        <v>68</v>
      </c>
      <c r="F749" s="211">
        <v>160</v>
      </c>
      <c r="G749" s="211">
        <v>228</v>
      </c>
      <c r="H749" s="224">
        <v>72827596.799999997</v>
      </c>
      <c r="I749" s="224">
        <v>65544837.120000005</v>
      </c>
      <c r="J749" s="225">
        <v>60689664</v>
      </c>
      <c r="K749" s="221"/>
      <c r="L749" s="221"/>
      <c r="M749" s="221"/>
    </row>
    <row r="750" spans="1:13" s="228" customFormat="1" ht="24" customHeight="1" x14ac:dyDescent="0.2">
      <c r="A750" s="222">
        <v>749</v>
      </c>
      <c r="B750" s="218" t="s">
        <v>856</v>
      </c>
      <c r="C750" s="211" t="s">
        <v>857</v>
      </c>
      <c r="D750" s="223">
        <v>712620090070002</v>
      </c>
      <c r="E750" s="211">
        <v>70</v>
      </c>
      <c r="F750" s="211">
        <v>180</v>
      </c>
      <c r="G750" s="211">
        <v>250</v>
      </c>
      <c r="H750" s="224">
        <v>87352344</v>
      </c>
      <c r="I750" s="224">
        <v>78617109.599999994</v>
      </c>
      <c r="J750" s="225">
        <v>69881875.200000003</v>
      </c>
      <c r="K750" s="221"/>
      <c r="L750" s="221"/>
      <c r="M750" s="221"/>
    </row>
    <row r="751" spans="1:13" s="228" customFormat="1" ht="24" customHeight="1" x14ac:dyDescent="0.2">
      <c r="A751" s="222">
        <v>750</v>
      </c>
      <c r="B751" s="218" t="s">
        <v>856</v>
      </c>
      <c r="C751" s="211" t="s">
        <v>858</v>
      </c>
      <c r="D751" s="223">
        <v>311530090000011</v>
      </c>
      <c r="E751" s="211">
        <v>9</v>
      </c>
      <c r="F751" s="211">
        <v>21</v>
      </c>
      <c r="G751" s="211">
        <v>30</v>
      </c>
      <c r="H751" s="224">
        <v>12075191.666666668</v>
      </c>
      <c r="I751" s="224">
        <v>10867672.5</v>
      </c>
      <c r="J751" s="225">
        <v>9660153.3333333358</v>
      </c>
      <c r="K751" s="221"/>
      <c r="L751" s="221"/>
      <c r="M751" s="221"/>
    </row>
    <row r="752" spans="1:13" s="228" customFormat="1" ht="24" customHeight="1" x14ac:dyDescent="0.2">
      <c r="A752" s="222">
        <v>751</v>
      </c>
      <c r="B752" s="218" t="s">
        <v>856</v>
      </c>
      <c r="C752" s="211" t="s">
        <v>859</v>
      </c>
      <c r="D752" s="223">
        <v>311530090000021</v>
      </c>
      <c r="E752" s="211">
        <v>9</v>
      </c>
      <c r="F752" s="211">
        <v>21</v>
      </c>
      <c r="G752" s="211">
        <v>30</v>
      </c>
      <c r="H752" s="224">
        <v>11949611.666666664</v>
      </c>
      <c r="I752" s="224">
        <v>10754650.499999998</v>
      </c>
      <c r="J752" s="225">
        <v>9559689.3333333321</v>
      </c>
      <c r="K752" s="221"/>
      <c r="L752" s="221"/>
      <c r="M752" s="221"/>
    </row>
    <row r="753" spans="1:13" s="228" customFormat="1" ht="24" customHeight="1" x14ac:dyDescent="0.2">
      <c r="A753" s="222">
        <v>752</v>
      </c>
      <c r="B753" s="218" t="s">
        <v>856</v>
      </c>
      <c r="C753" s="211" t="s">
        <v>860</v>
      </c>
      <c r="D753" s="223">
        <v>712720090070001</v>
      </c>
      <c r="E753" s="211">
        <v>66</v>
      </c>
      <c r="F753" s="211">
        <v>124</v>
      </c>
      <c r="G753" s="211">
        <v>190</v>
      </c>
      <c r="H753" s="224">
        <v>61939460</v>
      </c>
      <c r="I753" s="224">
        <v>55745514</v>
      </c>
      <c r="J753" s="225">
        <v>49551568</v>
      </c>
      <c r="K753" s="221"/>
      <c r="L753" s="221"/>
      <c r="M753" s="221"/>
    </row>
    <row r="754" spans="1:13" s="228" customFormat="1" ht="24" customHeight="1" x14ac:dyDescent="0.2">
      <c r="A754" s="222">
        <v>753</v>
      </c>
      <c r="B754" s="218" t="s">
        <v>856</v>
      </c>
      <c r="C754" s="211" t="s">
        <v>861</v>
      </c>
      <c r="D754" s="223" t="s">
        <v>862</v>
      </c>
      <c r="E754" s="211">
        <v>86</v>
      </c>
      <c r="F754" s="211">
        <v>154</v>
      </c>
      <c r="G754" s="211">
        <v>240</v>
      </c>
      <c r="H754" s="224">
        <v>81240379.200000003</v>
      </c>
      <c r="I754" s="224">
        <v>73116341.280000001</v>
      </c>
      <c r="J754" s="225">
        <v>64992303.360000007</v>
      </c>
      <c r="K754" s="221"/>
      <c r="L754" s="221"/>
      <c r="M754" s="221"/>
    </row>
    <row r="755" spans="1:13" s="228" customFormat="1" ht="24" customHeight="1" x14ac:dyDescent="0.2">
      <c r="A755" s="222">
        <v>754</v>
      </c>
      <c r="B755" s="218" t="s">
        <v>856</v>
      </c>
      <c r="C755" s="211" t="s">
        <v>863</v>
      </c>
      <c r="D755" s="223" t="s">
        <v>864</v>
      </c>
      <c r="E755" s="211">
        <v>111</v>
      </c>
      <c r="F755" s="211">
        <v>261</v>
      </c>
      <c r="G755" s="211">
        <v>372</v>
      </c>
      <c r="H755" s="224">
        <v>124408987.2</v>
      </c>
      <c r="I755" s="224">
        <v>111968088.48</v>
      </c>
      <c r="J755" s="225">
        <v>99527189.76000002</v>
      </c>
      <c r="K755" s="221"/>
      <c r="L755" s="221"/>
      <c r="M755" s="221"/>
    </row>
    <row r="756" spans="1:13" s="228" customFormat="1" ht="24" customHeight="1" x14ac:dyDescent="0.2">
      <c r="A756" s="222">
        <v>755</v>
      </c>
      <c r="B756" s="218" t="s">
        <v>856</v>
      </c>
      <c r="C756" s="211" t="s">
        <v>865</v>
      </c>
      <c r="D756" s="223" t="s">
        <v>866</v>
      </c>
      <c r="E756" s="211">
        <v>150</v>
      </c>
      <c r="F756" s="211">
        <v>570</v>
      </c>
      <c r="G756" s="211">
        <v>720</v>
      </c>
      <c r="H756" s="224">
        <v>240154776</v>
      </c>
      <c r="I756" s="224">
        <v>216139298.40000001</v>
      </c>
      <c r="J756" s="225">
        <v>192123820.80000001</v>
      </c>
      <c r="K756" s="221"/>
      <c r="L756" s="221"/>
      <c r="M756" s="221"/>
    </row>
    <row r="757" spans="1:13" s="228" customFormat="1" ht="24" customHeight="1" x14ac:dyDescent="0.2">
      <c r="A757" s="222">
        <v>756</v>
      </c>
      <c r="B757" s="218" t="s">
        <v>856</v>
      </c>
      <c r="C757" s="211" t="s">
        <v>867</v>
      </c>
      <c r="D757" s="223">
        <v>712720090120001</v>
      </c>
      <c r="E757" s="211">
        <v>230</v>
      </c>
      <c r="F757" s="211">
        <v>410</v>
      </c>
      <c r="G757" s="211">
        <v>640</v>
      </c>
      <c r="H757" s="224">
        <v>194949619.19999999</v>
      </c>
      <c r="I757" s="224">
        <v>175454657.28</v>
      </c>
      <c r="J757" s="225">
        <v>155959695.36000001</v>
      </c>
      <c r="K757" s="221"/>
      <c r="L757" s="221"/>
      <c r="M757" s="221"/>
    </row>
    <row r="758" spans="1:13" s="228" customFormat="1" ht="24" customHeight="1" x14ac:dyDescent="0.2">
      <c r="A758" s="222">
        <v>757</v>
      </c>
      <c r="B758" s="218" t="s">
        <v>856</v>
      </c>
      <c r="C758" s="211" t="s">
        <v>868</v>
      </c>
      <c r="D758" s="223" t="s">
        <v>869</v>
      </c>
      <c r="E758" s="211">
        <v>230</v>
      </c>
      <c r="F758" s="211">
        <v>410</v>
      </c>
      <c r="G758" s="211">
        <v>640</v>
      </c>
      <c r="H758" s="224">
        <v>217422864</v>
      </c>
      <c r="I758" s="224">
        <v>195680577.59999999</v>
      </c>
      <c r="J758" s="225">
        <v>173938291.19999999</v>
      </c>
      <c r="K758" s="221"/>
      <c r="L758" s="221"/>
      <c r="M758" s="221"/>
    </row>
    <row r="759" spans="1:13" s="228" customFormat="1" ht="24" customHeight="1" x14ac:dyDescent="0.2">
      <c r="A759" s="222">
        <v>758</v>
      </c>
      <c r="B759" s="218" t="s">
        <v>856</v>
      </c>
      <c r="C759" s="211" t="s">
        <v>870</v>
      </c>
      <c r="D759" s="223">
        <v>712720090110001</v>
      </c>
      <c r="E759" s="211">
        <v>55</v>
      </c>
      <c r="F759" s="211">
        <v>145</v>
      </c>
      <c r="G759" s="211">
        <v>200</v>
      </c>
      <c r="H759" s="224">
        <v>60842323.200000003</v>
      </c>
      <c r="I759" s="224">
        <v>57039678</v>
      </c>
      <c r="J759" s="225">
        <v>50701936.000000007</v>
      </c>
      <c r="K759" s="221"/>
      <c r="L759" s="221"/>
      <c r="M759" s="221"/>
    </row>
    <row r="760" spans="1:13" s="228" customFormat="1" ht="24" customHeight="1" x14ac:dyDescent="0.2">
      <c r="A760" s="222">
        <v>759</v>
      </c>
      <c r="B760" s="218" t="s">
        <v>856</v>
      </c>
      <c r="C760" s="211" t="s">
        <v>871</v>
      </c>
      <c r="D760" s="223">
        <v>712720090200001</v>
      </c>
      <c r="E760" s="211">
        <v>136</v>
      </c>
      <c r="F760" s="211">
        <v>314</v>
      </c>
      <c r="G760" s="211">
        <v>450</v>
      </c>
      <c r="H760" s="224">
        <v>137663942.40000001</v>
      </c>
      <c r="I760" s="224">
        <v>123897548.16</v>
      </c>
      <c r="J760" s="225">
        <v>110131153.92000002</v>
      </c>
      <c r="K760" s="221"/>
      <c r="L760" s="221"/>
      <c r="M760" s="221"/>
    </row>
    <row r="761" spans="1:13" s="228" customFormat="1" ht="24" customHeight="1" x14ac:dyDescent="0.2">
      <c r="A761" s="222">
        <v>760</v>
      </c>
      <c r="B761" s="218" t="s">
        <v>856</v>
      </c>
      <c r="C761" s="211" t="s">
        <v>872</v>
      </c>
      <c r="D761" s="223" t="s">
        <v>873</v>
      </c>
      <c r="E761" s="211">
        <v>50</v>
      </c>
      <c r="F761" s="211">
        <v>160</v>
      </c>
      <c r="G761" s="211">
        <v>210</v>
      </c>
      <c r="H761" s="224">
        <v>74121897.599999994</v>
      </c>
      <c r="I761" s="224">
        <v>66709707.840000004</v>
      </c>
      <c r="J761" s="225">
        <v>61768248.000000007</v>
      </c>
      <c r="K761" s="221"/>
      <c r="L761" s="221"/>
      <c r="M761" s="221"/>
    </row>
    <row r="762" spans="1:13" s="228" customFormat="1" ht="24" customHeight="1" x14ac:dyDescent="0.2">
      <c r="A762" s="222">
        <v>761</v>
      </c>
      <c r="B762" s="218" t="s">
        <v>856</v>
      </c>
      <c r="C762" s="211" t="s">
        <v>874</v>
      </c>
      <c r="D762" s="223">
        <v>723320090020001</v>
      </c>
      <c r="E762" s="211">
        <v>89</v>
      </c>
      <c r="F762" s="211">
        <v>161</v>
      </c>
      <c r="G762" s="211">
        <v>250</v>
      </c>
      <c r="H762" s="224">
        <v>76361913.599999994</v>
      </c>
      <c r="I762" s="224">
        <v>68725722.24000001</v>
      </c>
      <c r="J762" s="225">
        <v>61089530.88000001</v>
      </c>
      <c r="K762" s="221"/>
      <c r="L762" s="221"/>
      <c r="M762" s="221"/>
    </row>
    <row r="763" spans="1:13" s="228" customFormat="1" ht="24" customHeight="1" x14ac:dyDescent="0.2">
      <c r="A763" s="222">
        <v>762</v>
      </c>
      <c r="B763" s="218" t="s">
        <v>856</v>
      </c>
      <c r="C763" s="211" t="s">
        <v>875</v>
      </c>
      <c r="D763" s="223" t="s">
        <v>876</v>
      </c>
      <c r="E763" s="211">
        <v>89</v>
      </c>
      <c r="F763" s="211">
        <v>161</v>
      </c>
      <c r="G763" s="211">
        <v>250</v>
      </c>
      <c r="H763" s="224">
        <v>84936571.200000003</v>
      </c>
      <c r="I763" s="224">
        <v>76442914.079999998</v>
      </c>
      <c r="J763" s="225">
        <v>67949256.960000008</v>
      </c>
      <c r="K763" s="221"/>
      <c r="L763" s="221"/>
      <c r="M763" s="221"/>
    </row>
    <row r="764" spans="1:13" s="228" customFormat="1" ht="24" customHeight="1" x14ac:dyDescent="0.2">
      <c r="A764" s="222">
        <v>763</v>
      </c>
      <c r="B764" s="218" t="s">
        <v>856</v>
      </c>
      <c r="C764" s="211" t="s">
        <v>877</v>
      </c>
      <c r="D764" s="223">
        <v>712720090080001</v>
      </c>
      <c r="E764" s="211">
        <v>61</v>
      </c>
      <c r="F764" s="211">
        <v>149</v>
      </c>
      <c r="G764" s="211">
        <v>210</v>
      </c>
      <c r="H764" s="224">
        <v>64377772.799999997</v>
      </c>
      <c r="I764" s="224">
        <v>60354162</v>
      </c>
      <c r="J764" s="225">
        <v>53648144</v>
      </c>
      <c r="K764" s="221"/>
      <c r="L764" s="221"/>
      <c r="M764" s="221"/>
    </row>
    <row r="765" spans="1:13" s="228" customFormat="1" ht="24" customHeight="1" x14ac:dyDescent="0.2">
      <c r="A765" s="222">
        <v>764</v>
      </c>
      <c r="B765" s="218" t="s">
        <v>856</v>
      </c>
      <c r="C765" s="211" t="s">
        <v>878</v>
      </c>
      <c r="D765" s="223">
        <v>712620090020031</v>
      </c>
      <c r="E765" s="211">
        <v>60</v>
      </c>
      <c r="F765" s="211">
        <v>230</v>
      </c>
      <c r="G765" s="211">
        <v>290</v>
      </c>
      <c r="H765" s="224">
        <v>99210960</v>
      </c>
      <c r="I765" s="224">
        <v>89289864</v>
      </c>
      <c r="J765" s="225">
        <v>79368768</v>
      </c>
      <c r="K765" s="221"/>
      <c r="L765" s="221"/>
      <c r="M765" s="221"/>
    </row>
    <row r="766" spans="1:13" s="228" customFormat="1" ht="24" customHeight="1" x14ac:dyDescent="0.2">
      <c r="A766" s="222">
        <v>765</v>
      </c>
      <c r="B766" s="218" t="s">
        <v>856</v>
      </c>
      <c r="C766" s="211" t="s">
        <v>879</v>
      </c>
      <c r="D766" s="223">
        <v>723320090060001</v>
      </c>
      <c r="E766" s="211">
        <v>40</v>
      </c>
      <c r="F766" s="211">
        <v>120</v>
      </c>
      <c r="G766" s="211">
        <v>160</v>
      </c>
      <c r="H766" s="224">
        <v>51812100</v>
      </c>
      <c r="I766" s="224">
        <v>46630890</v>
      </c>
      <c r="J766" s="225">
        <v>41449680</v>
      </c>
      <c r="K766" s="221"/>
      <c r="L766" s="221"/>
      <c r="M766" s="221"/>
    </row>
    <row r="767" spans="1:13" s="228" customFormat="1" ht="24" customHeight="1" x14ac:dyDescent="0.2">
      <c r="A767" s="222">
        <v>766</v>
      </c>
      <c r="B767" s="218" t="s">
        <v>856</v>
      </c>
      <c r="C767" s="211" t="s">
        <v>880</v>
      </c>
      <c r="D767" s="223">
        <v>712620090010011</v>
      </c>
      <c r="E767" s="211">
        <v>14</v>
      </c>
      <c r="F767" s="211">
        <v>35</v>
      </c>
      <c r="G767" s="211">
        <v>49</v>
      </c>
      <c r="H767" s="224">
        <v>16306770</v>
      </c>
      <c r="I767" s="224">
        <v>14676093</v>
      </c>
      <c r="J767" s="225">
        <v>13045416</v>
      </c>
      <c r="K767" s="221"/>
      <c r="L767" s="221"/>
      <c r="M767" s="221"/>
    </row>
    <row r="768" spans="1:13" s="228" customFormat="1" ht="24" customHeight="1" x14ac:dyDescent="0.2">
      <c r="A768" s="222">
        <v>767</v>
      </c>
      <c r="B768" s="218" t="s">
        <v>856</v>
      </c>
      <c r="C768" s="211" t="s">
        <v>881</v>
      </c>
      <c r="D768" s="223">
        <v>712720090120021</v>
      </c>
      <c r="E768" s="211">
        <v>45</v>
      </c>
      <c r="F768" s="211">
        <v>65</v>
      </c>
      <c r="G768" s="211">
        <v>110</v>
      </c>
      <c r="H768" s="224">
        <v>40527840</v>
      </c>
      <c r="I768" s="224">
        <v>36475056</v>
      </c>
      <c r="J768" s="225">
        <v>32422272</v>
      </c>
      <c r="K768" s="221"/>
      <c r="L768" s="221"/>
      <c r="M768" s="221"/>
    </row>
    <row r="769" spans="1:13" s="228" customFormat="1" ht="24" customHeight="1" x14ac:dyDescent="0.2">
      <c r="A769" s="222">
        <v>768</v>
      </c>
      <c r="B769" s="218" t="s">
        <v>856</v>
      </c>
      <c r="C769" s="211" t="s">
        <v>882</v>
      </c>
      <c r="D769" s="223">
        <v>214440090000021</v>
      </c>
      <c r="E769" s="211">
        <v>15</v>
      </c>
      <c r="F769" s="211">
        <v>45</v>
      </c>
      <c r="G769" s="211">
        <v>60</v>
      </c>
      <c r="H769" s="224">
        <v>27125778.333333336</v>
      </c>
      <c r="I769" s="224">
        <v>24413200.500000004</v>
      </c>
      <c r="J769" s="225">
        <v>21700622.666666672</v>
      </c>
      <c r="K769" s="221"/>
      <c r="L769" s="221"/>
      <c r="M769" s="221"/>
    </row>
    <row r="770" spans="1:13" s="228" customFormat="1" ht="24" customHeight="1" x14ac:dyDescent="0.2">
      <c r="A770" s="222">
        <v>769</v>
      </c>
      <c r="B770" s="218" t="s">
        <v>856</v>
      </c>
      <c r="C770" s="211" t="s">
        <v>883</v>
      </c>
      <c r="D770" s="223">
        <v>311530090050011</v>
      </c>
      <c r="E770" s="211">
        <v>26</v>
      </c>
      <c r="F770" s="211">
        <v>34</v>
      </c>
      <c r="G770" s="211">
        <v>60</v>
      </c>
      <c r="H770" s="224">
        <v>22804998.333333328</v>
      </c>
      <c r="I770" s="224">
        <v>20524498.5</v>
      </c>
      <c r="J770" s="225">
        <v>18243998.666666664</v>
      </c>
      <c r="K770" s="221"/>
      <c r="L770" s="221"/>
      <c r="M770" s="221"/>
    </row>
    <row r="771" spans="1:13" s="228" customFormat="1" ht="24" customHeight="1" x14ac:dyDescent="0.2">
      <c r="A771" s="222">
        <v>770</v>
      </c>
      <c r="B771" s="218" t="s">
        <v>856</v>
      </c>
      <c r="C771" s="211" t="s">
        <v>884</v>
      </c>
      <c r="D771" s="223">
        <v>712720090100021</v>
      </c>
      <c r="E771" s="211">
        <v>16</v>
      </c>
      <c r="F771" s="211">
        <v>24</v>
      </c>
      <c r="G771" s="211">
        <v>40</v>
      </c>
      <c r="H771" s="224">
        <v>12805480</v>
      </c>
      <c r="I771" s="224">
        <v>11524932</v>
      </c>
      <c r="J771" s="225">
        <v>10244384</v>
      </c>
      <c r="K771" s="221"/>
      <c r="L771" s="221"/>
      <c r="M771" s="221"/>
    </row>
    <row r="772" spans="1:13" s="228" customFormat="1" ht="24" customHeight="1" x14ac:dyDescent="0.2">
      <c r="A772" s="222">
        <v>771</v>
      </c>
      <c r="B772" s="218" t="s">
        <v>856</v>
      </c>
      <c r="C772" s="211" t="s">
        <v>885</v>
      </c>
      <c r="D772" s="223">
        <v>712720090080031</v>
      </c>
      <c r="E772" s="211">
        <v>8</v>
      </c>
      <c r="F772" s="211">
        <v>28</v>
      </c>
      <c r="G772" s="211">
        <v>36</v>
      </c>
      <c r="H772" s="224">
        <v>11749320</v>
      </c>
      <c r="I772" s="224">
        <v>10574388</v>
      </c>
      <c r="J772" s="225">
        <v>9399456</v>
      </c>
      <c r="K772" s="221"/>
      <c r="L772" s="221"/>
      <c r="M772" s="221"/>
    </row>
    <row r="773" spans="1:13" s="228" customFormat="1" ht="24" customHeight="1" x14ac:dyDescent="0.2">
      <c r="A773" s="222">
        <v>772</v>
      </c>
      <c r="B773" s="218" t="s">
        <v>856</v>
      </c>
      <c r="C773" s="211" t="s">
        <v>886</v>
      </c>
      <c r="D773" s="223" t="s">
        <v>887</v>
      </c>
      <c r="E773" s="211">
        <v>48</v>
      </c>
      <c r="F773" s="211">
        <v>80</v>
      </c>
      <c r="G773" s="211">
        <v>128</v>
      </c>
      <c r="H773" s="224">
        <v>45774255</v>
      </c>
      <c r="I773" s="224">
        <v>41196829.5</v>
      </c>
      <c r="J773" s="225">
        <v>36619404</v>
      </c>
      <c r="K773" s="221"/>
      <c r="L773" s="221"/>
      <c r="M773" s="221"/>
    </row>
    <row r="774" spans="1:13" s="228" customFormat="1" ht="24" customHeight="1" x14ac:dyDescent="0.2">
      <c r="A774" s="222">
        <v>773</v>
      </c>
      <c r="B774" s="218" t="s">
        <v>856</v>
      </c>
      <c r="C774" s="211" t="s">
        <v>888</v>
      </c>
      <c r="D774" s="223">
        <v>311530090000081</v>
      </c>
      <c r="E774" s="211">
        <v>20</v>
      </c>
      <c r="F774" s="211">
        <v>100</v>
      </c>
      <c r="G774" s="211">
        <v>120</v>
      </c>
      <c r="H774" s="224">
        <v>46161095.833333343</v>
      </c>
      <c r="I774" s="224">
        <v>41544986.250000007</v>
      </c>
      <c r="J774" s="225">
        <v>36928876.666666672</v>
      </c>
      <c r="K774" s="221"/>
      <c r="L774" s="221"/>
      <c r="M774" s="221"/>
    </row>
    <row r="775" spans="1:13" s="228" customFormat="1" ht="24" customHeight="1" x14ac:dyDescent="0.2">
      <c r="A775" s="222">
        <v>774</v>
      </c>
      <c r="B775" s="218" t="s">
        <v>856</v>
      </c>
      <c r="C775" s="211" t="s">
        <v>889</v>
      </c>
      <c r="D775" s="223">
        <v>712720090100031</v>
      </c>
      <c r="E775" s="211">
        <v>10</v>
      </c>
      <c r="F775" s="211">
        <v>20</v>
      </c>
      <c r="G775" s="211">
        <v>30</v>
      </c>
      <c r="H775" s="224">
        <v>12702900</v>
      </c>
      <c r="I775" s="224">
        <v>11432610</v>
      </c>
      <c r="J775" s="225">
        <v>10162320</v>
      </c>
      <c r="K775" s="221"/>
      <c r="L775" s="221"/>
      <c r="M775" s="221"/>
    </row>
    <row r="776" spans="1:13" s="228" customFormat="1" ht="24" customHeight="1" x14ac:dyDescent="0.2">
      <c r="A776" s="222">
        <v>775</v>
      </c>
      <c r="B776" s="218" t="s">
        <v>856</v>
      </c>
      <c r="C776" s="211" t="s">
        <v>890</v>
      </c>
      <c r="D776" s="223">
        <v>712720090100041</v>
      </c>
      <c r="E776" s="211">
        <v>10</v>
      </c>
      <c r="F776" s="211">
        <v>20</v>
      </c>
      <c r="G776" s="211">
        <v>30</v>
      </c>
      <c r="H776" s="224">
        <v>12702900</v>
      </c>
      <c r="I776" s="224">
        <v>11432610</v>
      </c>
      <c r="J776" s="225">
        <v>10162320</v>
      </c>
      <c r="K776" s="221"/>
      <c r="L776" s="221"/>
      <c r="M776" s="221"/>
    </row>
    <row r="777" spans="1:13" s="228" customFormat="1" ht="24" customHeight="1" x14ac:dyDescent="0.2">
      <c r="A777" s="222">
        <v>776</v>
      </c>
      <c r="B777" s="218" t="s">
        <v>856</v>
      </c>
      <c r="C777" s="211" t="s">
        <v>891</v>
      </c>
      <c r="D777" s="223">
        <v>712620090120001</v>
      </c>
      <c r="E777" s="211">
        <v>45</v>
      </c>
      <c r="F777" s="211">
        <v>155</v>
      </c>
      <c r="G777" s="211">
        <v>200</v>
      </c>
      <c r="H777" s="224">
        <v>61511347.200000003</v>
      </c>
      <c r="I777" s="224">
        <v>57666888</v>
      </c>
      <c r="J777" s="225">
        <v>51259456.000000007</v>
      </c>
      <c r="K777" s="221"/>
      <c r="L777" s="221"/>
      <c r="M777" s="221"/>
    </row>
    <row r="778" spans="1:13" s="228" customFormat="1" ht="24" customHeight="1" x14ac:dyDescent="0.2">
      <c r="A778" s="222">
        <v>777</v>
      </c>
      <c r="B778" s="218" t="s">
        <v>856</v>
      </c>
      <c r="C778" s="211" t="s">
        <v>892</v>
      </c>
      <c r="D778" s="223">
        <v>712620090060001</v>
      </c>
      <c r="E778" s="211">
        <v>33</v>
      </c>
      <c r="F778" s="211">
        <v>83</v>
      </c>
      <c r="G778" s="211">
        <v>116</v>
      </c>
      <c r="H778" s="224">
        <v>37710110</v>
      </c>
      <c r="I778" s="224">
        <v>33939099</v>
      </c>
      <c r="J778" s="225">
        <v>30168088.000000004</v>
      </c>
      <c r="K778" s="221"/>
      <c r="L778" s="221"/>
      <c r="M778" s="221"/>
    </row>
    <row r="779" spans="1:13" s="228" customFormat="1" ht="24" customHeight="1" x14ac:dyDescent="0.2">
      <c r="A779" s="222">
        <v>778</v>
      </c>
      <c r="B779" s="218" t="s">
        <v>856</v>
      </c>
      <c r="C779" s="211" t="s">
        <v>893</v>
      </c>
      <c r="D779" s="223">
        <v>712620090130001</v>
      </c>
      <c r="E779" s="211">
        <v>38</v>
      </c>
      <c r="F779" s="211">
        <v>102</v>
      </c>
      <c r="G779" s="211">
        <v>140</v>
      </c>
      <c r="H779" s="224">
        <v>44479470</v>
      </c>
      <c r="I779" s="224">
        <v>40031523</v>
      </c>
      <c r="J779" s="225">
        <v>35583576</v>
      </c>
      <c r="K779" s="221"/>
      <c r="L779" s="221"/>
      <c r="M779" s="221"/>
    </row>
    <row r="780" spans="1:13" s="228" customFormat="1" ht="24" customHeight="1" x14ac:dyDescent="0.2">
      <c r="A780" s="222">
        <v>779</v>
      </c>
      <c r="B780" s="218" t="s">
        <v>856</v>
      </c>
      <c r="C780" s="211" t="s">
        <v>894</v>
      </c>
      <c r="D780" s="223">
        <v>712620090190001</v>
      </c>
      <c r="E780" s="211">
        <v>146</v>
      </c>
      <c r="F780" s="211">
        <v>435</v>
      </c>
      <c r="G780" s="211">
        <v>581</v>
      </c>
      <c r="H780" s="224">
        <v>198456033.59999999</v>
      </c>
      <c r="I780" s="224">
        <v>178610430.24000001</v>
      </c>
      <c r="J780" s="225">
        <v>158764826.88</v>
      </c>
      <c r="K780" s="221"/>
      <c r="L780" s="221"/>
      <c r="M780" s="221"/>
    </row>
    <row r="781" spans="1:13" s="228" customFormat="1" ht="24" customHeight="1" x14ac:dyDescent="0.2">
      <c r="A781" s="222">
        <v>780</v>
      </c>
      <c r="B781" s="218" t="s">
        <v>856</v>
      </c>
      <c r="C781" s="211" t="s">
        <v>895</v>
      </c>
      <c r="D781" s="223" t="s">
        <v>896</v>
      </c>
      <c r="E781" s="211">
        <v>85</v>
      </c>
      <c r="F781" s="211">
        <v>635</v>
      </c>
      <c r="G781" s="211">
        <v>720</v>
      </c>
      <c r="H781" s="224">
        <v>243951321.59999999</v>
      </c>
      <c r="I781" s="224">
        <v>219556189.44000003</v>
      </c>
      <c r="J781" s="225">
        <v>195161057.28</v>
      </c>
      <c r="K781" s="221"/>
      <c r="L781" s="221"/>
      <c r="M781" s="221"/>
    </row>
    <row r="782" spans="1:13" s="228" customFormat="1" ht="24" customHeight="1" x14ac:dyDescent="0.2">
      <c r="A782" s="222">
        <v>781</v>
      </c>
      <c r="B782" s="218" t="s">
        <v>856</v>
      </c>
      <c r="C782" s="211" t="s">
        <v>897</v>
      </c>
      <c r="D782" s="223">
        <v>712620090040001</v>
      </c>
      <c r="E782" s="211">
        <v>85</v>
      </c>
      <c r="F782" s="211">
        <v>635</v>
      </c>
      <c r="G782" s="211">
        <v>720</v>
      </c>
      <c r="H782" s="224">
        <v>219197212.80000001</v>
      </c>
      <c r="I782" s="224">
        <v>197277491.51999998</v>
      </c>
      <c r="J782" s="225">
        <v>175357770.24000001</v>
      </c>
      <c r="K782" s="221"/>
      <c r="L782" s="221"/>
      <c r="M782" s="221"/>
    </row>
    <row r="783" spans="1:13" s="228" customFormat="1" ht="24" customHeight="1" x14ac:dyDescent="0.2">
      <c r="A783" s="222">
        <v>782</v>
      </c>
      <c r="B783" s="218" t="s">
        <v>856</v>
      </c>
      <c r="C783" s="211" t="s">
        <v>898</v>
      </c>
      <c r="D783" s="223">
        <v>712620090310001</v>
      </c>
      <c r="E783" s="211">
        <v>85</v>
      </c>
      <c r="F783" s="211">
        <v>315</v>
      </c>
      <c r="G783" s="211">
        <v>400</v>
      </c>
      <c r="H783" s="224">
        <v>122647776</v>
      </c>
      <c r="I783" s="224">
        <v>110382998.40000001</v>
      </c>
      <c r="J783" s="225">
        <v>98118220.799999997</v>
      </c>
      <c r="K783" s="221"/>
      <c r="L783" s="221"/>
      <c r="M783" s="221"/>
    </row>
    <row r="784" spans="1:13" s="228" customFormat="1" ht="24" customHeight="1" x14ac:dyDescent="0.2">
      <c r="A784" s="222">
        <v>783</v>
      </c>
      <c r="B784" s="218" t="s">
        <v>856</v>
      </c>
      <c r="C784" s="211" t="s">
        <v>899</v>
      </c>
      <c r="D784" s="223" t="s">
        <v>900</v>
      </c>
      <c r="E784" s="211">
        <v>85</v>
      </c>
      <c r="F784" s="211">
        <v>315</v>
      </c>
      <c r="G784" s="211">
        <v>400</v>
      </c>
      <c r="H784" s="224">
        <v>136552104</v>
      </c>
      <c r="I784" s="224">
        <v>122896893.59999999</v>
      </c>
      <c r="J784" s="225">
        <v>109241683.2</v>
      </c>
      <c r="K784" s="221"/>
      <c r="L784" s="221"/>
      <c r="M784" s="221"/>
    </row>
    <row r="785" spans="1:13" s="228" customFormat="1" ht="24" customHeight="1" x14ac:dyDescent="0.2">
      <c r="A785" s="222">
        <v>784</v>
      </c>
      <c r="B785" s="218" t="s">
        <v>856</v>
      </c>
      <c r="C785" s="211" t="s">
        <v>901</v>
      </c>
      <c r="D785" s="223">
        <v>712620090080001</v>
      </c>
      <c r="E785" s="211">
        <v>92</v>
      </c>
      <c r="F785" s="211">
        <v>404</v>
      </c>
      <c r="G785" s="211">
        <v>496</v>
      </c>
      <c r="H785" s="224">
        <v>153341625.59999999</v>
      </c>
      <c r="I785" s="224">
        <v>138007463.04000002</v>
      </c>
      <c r="J785" s="225">
        <v>122673300.48</v>
      </c>
      <c r="K785" s="221"/>
      <c r="L785" s="221"/>
      <c r="M785" s="221"/>
    </row>
    <row r="786" spans="1:13" s="228" customFormat="1" ht="24" customHeight="1" x14ac:dyDescent="0.2">
      <c r="A786" s="222">
        <v>785</v>
      </c>
      <c r="B786" s="218" t="s">
        <v>856</v>
      </c>
      <c r="C786" s="211" t="s">
        <v>902</v>
      </c>
      <c r="D786" s="223" t="s">
        <v>903</v>
      </c>
      <c r="E786" s="211">
        <v>92</v>
      </c>
      <c r="F786" s="211">
        <v>404</v>
      </c>
      <c r="G786" s="211">
        <v>496</v>
      </c>
      <c r="H786" s="224">
        <v>169482326.40000001</v>
      </c>
      <c r="I786" s="224">
        <v>152534093.75999999</v>
      </c>
      <c r="J786" s="225">
        <v>135585861.12</v>
      </c>
      <c r="K786" s="221"/>
      <c r="L786" s="221"/>
      <c r="M786" s="221"/>
    </row>
    <row r="787" spans="1:13" s="228" customFormat="1" ht="24" customHeight="1" x14ac:dyDescent="0.2">
      <c r="A787" s="222">
        <v>786</v>
      </c>
      <c r="B787" s="218" t="s">
        <v>856</v>
      </c>
      <c r="C787" s="211" t="s">
        <v>904</v>
      </c>
      <c r="D787" s="223">
        <v>712620090090001</v>
      </c>
      <c r="E787" s="211">
        <v>97</v>
      </c>
      <c r="F787" s="211">
        <v>415</v>
      </c>
      <c r="G787" s="211">
        <v>512</v>
      </c>
      <c r="H787" s="224">
        <v>158978649.59999999</v>
      </c>
      <c r="I787" s="224">
        <v>143080784.64000002</v>
      </c>
      <c r="J787" s="225">
        <v>127182919.68000001</v>
      </c>
      <c r="K787" s="221"/>
      <c r="L787" s="221"/>
      <c r="M787" s="221"/>
    </row>
    <row r="788" spans="1:13" s="228" customFormat="1" ht="24" customHeight="1" x14ac:dyDescent="0.2">
      <c r="A788" s="222">
        <v>787</v>
      </c>
      <c r="B788" s="218" t="s">
        <v>856</v>
      </c>
      <c r="C788" s="211" t="s">
        <v>905</v>
      </c>
      <c r="D788" s="223" t="s">
        <v>906</v>
      </c>
      <c r="E788" s="211">
        <v>97</v>
      </c>
      <c r="F788" s="211">
        <v>415</v>
      </c>
      <c r="G788" s="211">
        <v>512</v>
      </c>
      <c r="H788" s="224">
        <v>173532240</v>
      </c>
      <c r="I788" s="224">
        <v>156179016</v>
      </c>
      <c r="J788" s="225">
        <v>138825792</v>
      </c>
      <c r="K788" s="221"/>
      <c r="L788" s="221"/>
      <c r="M788" s="221"/>
    </row>
    <row r="789" spans="1:13" s="228" customFormat="1" ht="24" customHeight="1" x14ac:dyDescent="0.2">
      <c r="A789" s="222">
        <v>788</v>
      </c>
      <c r="B789" s="218" t="s">
        <v>856</v>
      </c>
      <c r="C789" s="211" t="s">
        <v>907</v>
      </c>
      <c r="D789" s="223">
        <v>712620090100001</v>
      </c>
      <c r="E789" s="211">
        <v>70</v>
      </c>
      <c r="F789" s="211">
        <v>299</v>
      </c>
      <c r="G789" s="211">
        <v>369</v>
      </c>
      <c r="H789" s="224">
        <v>114594316.8</v>
      </c>
      <c r="I789" s="224">
        <v>103134885.12</v>
      </c>
      <c r="J789" s="225">
        <v>91675453.439999998</v>
      </c>
      <c r="K789" s="221"/>
      <c r="L789" s="221"/>
      <c r="M789" s="221"/>
    </row>
    <row r="790" spans="1:13" s="228" customFormat="1" ht="24" customHeight="1" x14ac:dyDescent="0.2">
      <c r="A790" s="222">
        <v>789</v>
      </c>
      <c r="B790" s="218" t="s">
        <v>856</v>
      </c>
      <c r="C790" s="211" t="s">
        <v>908</v>
      </c>
      <c r="D790" s="223" t="s">
        <v>909</v>
      </c>
      <c r="E790" s="211">
        <v>70</v>
      </c>
      <c r="F790" s="211">
        <v>299</v>
      </c>
      <c r="G790" s="211">
        <v>369</v>
      </c>
      <c r="H790" s="224">
        <v>126065649.59999999</v>
      </c>
      <c r="I790" s="224">
        <v>113459084.64</v>
      </c>
      <c r="J790" s="225">
        <v>100852519.68000001</v>
      </c>
      <c r="K790" s="221"/>
      <c r="L790" s="221"/>
      <c r="M790" s="221"/>
    </row>
    <row r="791" spans="1:13" s="228" customFormat="1" ht="24" customHeight="1" x14ac:dyDescent="0.2">
      <c r="A791" s="222">
        <v>790</v>
      </c>
      <c r="B791" s="218" t="s">
        <v>856</v>
      </c>
      <c r="C791" s="211" t="s">
        <v>910</v>
      </c>
      <c r="D791" s="223" t="s">
        <v>911</v>
      </c>
      <c r="E791" s="211">
        <v>100</v>
      </c>
      <c r="F791" s="211">
        <v>400</v>
      </c>
      <c r="G791" s="211">
        <v>500</v>
      </c>
      <c r="H791" s="224">
        <v>170530243.19999999</v>
      </c>
      <c r="I791" s="224">
        <v>153477218.88</v>
      </c>
      <c r="J791" s="225">
        <v>136424194.56</v>
      </c>
      <c r="K791" s="221"/>
      <c r="L791" s="221"/>
      <c r="M791" s="221"/>
    </row>
    <row r="792" spans="1:13" s="228" customFormat="1" ht="24" customHeight="1" x14ac:dyDescent="0.2">
      <c r="A792" s="222">
        <v>791</v>
      </c>
      <c r="B792" s="218" t="s">
        <v>856</v>
      </c>
      <c r="C792" s="211" t="s">
        <v>912</v>
      </c>
      <c r="D792" s="223">
        <v>712620090010001</v>
      </c>
      <c r="E792" s="211">
        <v>82</v>
      </c>
      <c r="F792" s="211">
        <v>186</v>
      </c>
      <c r="G792" s="211">
        <v>268</v>
      </c>
      <c r="H792" s="224">
        <v>83093884.799999997</v>
      </c>
      <c r="I792" s="224">
        <v>74784496.320000008</v>
      </c>
      <c r="J792" s="225">
        <v>66475107.840000004</v>
      </c>
      <c r="K792" s="221"/>
      <c r="L792" s="221"/>
      <c r="M792" s="221"/>
    </row>
    <row r="793" spans="1:13" s="228" customFormat="1" ht="24" customHeight="1" x14ac:dyDescent="0.2">
      <c r="A793" s="222">
        <v>792</v>
      </c>
      <c r="B793" s="218" t="s">
        <v>856</v>
      </c>
      <c r="C793" s="211" t="s">
        <v>913</v>
      </c>
      <c r="D793" s="223">
        <v>712620090000031</v>
      </c>
      <c r="E793" s="211">
        <v>30</v>
      </c>
      <c r="F793" s="211">
        <v>50</v>
      </c>
      <c r="G793" s="211">
        <v>80</v>
      </c>
      <c r="H793" s="224">
        <v>28127505</v>
      </c>
      <c r="I793" s="224">
        <v>25314754.5</v>
      </c>
      <c r="J793" s="225">
        <v>22502004</v>
      </c>
      <c r="K793" s="221"/>
      <c r="L793" s="221"/>
      <c r="M793" s="221"/>
    </row>
    <row r="794" spans="1:13" s="228" customFormat="1" ht="24" customHeight="1" x14ac:dyDescent="0.2">
      <c r="A794" s="222">
        <v>793</v>
      </c>
      <c r="B794" s="218" t="s">
        <v>856</v>
      </c>
      <c r="C794" s="211" t="s">
        <v>914</v>
      </c>
      <c r="D794" s="223">
        <v>712620090110041</v>
      </c>
      <c r="E794" s="211">
        <v>8</v>
      </c>
      <c r="F794" s="211">
        <v>20</v>
      </c>
      <c r="G794" s="211">
        <v>28</v>
      </c>
      <c r="H794" s="224">
        <v>9144570</v>
      </c>
      <c r="I794" s="224">
        <v>8230113</v>
      </c>
      <c r="J794" s="225">
        <v>7315656.0000000009</v>
      </c>
      <c r="K794" s="221"/>
      <c r="L794" s="221"/>
      <c r="M794" s="221"/>
    </row>
    <row r="795" spans="1:13" s="228" customFormat="1" ht="24" customHeight="1" x14ac:dyDescent="0.2">
      <c r="A795" s="222">
        <v>794</v>
      </c>
      <c r="B795" s="218" t="s">
        <v>856</v>
      </c>
      <c r="C795" s="211" t="s">
        <v>915</v>
      </c>
      <c r="D795" s="223">
        <v>712620090130011</v>
      </c>
      <c r="E795" s="211">
        <v>14</v>
      </c>
      <c r="F795" s="211">
        <v>18</v>
      </c>
      <c r="G795" s="211">
        <v>32</v>
      </c>
      <c r="H795" s="224">
        <v>10901540</v>
      </c>
      <c r="I795" s="224">
        <v>9811386</v>
      </c>
      <c r="J795" s="225">
        <v>8721232</v>
      </c>
      <c r="K795" s="221"/>
      <c r="L795" s="221"/>
      <c r="M795" s="221"/>
    </row>
    <row r="796" spans="1:13" s="228" customFormat="1" ht="24" customHeight="1" x14ac:dyDescent="0.2">
      <c r="A796" s="222">
        <v>795</v>
      </c>
      <c r="B796" s="218" t="s">
        <v>856</v>
      </c>
      <c r="C796" s="211" t="s">
        <v>916</v>
      </c>
      <c r="D796" s="223">
        <v>311530090050001</v>
      </c>
      <c r="E796" s="211">
        <v>60</v>
      </c>
      <c r="F796" s="211">
        <v>155</v>
      </c>
      <c r="G796" s="211">
        <v>215</v>
      </c>
      <c r="H796" s="224">
        <v>77493421.600000009</v>
      </c>
      <c r="I796" s="224">
        <v>69744079.439999998</v>
      </c>
      <c r="J796" s="225">
        <v>61994737.280000001</v>
      </c>
      <c r="K796" s="221"/>
      <c r="L796" s="221"/>
      <c r="M796" s="221"/>
    </row>
    <row r="797" spans="1:13" s="228" customFormat="1" ht="24" customHeight="1" x14ac:dyDescent="0.2">
      <c r="A797" s="222">
        <v>796</v>
      </c>
      <c r="B797" s="218" t="s">
        <v>856</v>
      </c>
      <c r="C797" s="211" t="s">
        <v>917</v>
      </c>
      <c r="D797" s="223">
        <v>311530090090001</v>
      </c>
      <c r="E797" s="211">
        <v>96</v>
      </c>
      <c r="F797" s="211">
        <v>240</v>
      </c>
      <c r="G797" s="211">
        <v>336</v>
      </c>
      <c r="H797" s="224">
        <v>121742680</v>
      </c>
      <c r="I797" s="224">
        <v>109568412</v>
      </c>
      <c r="J797" s="225">
        <v>97394144</v>
      </c>
      <c r="K797" s="221"/>
      <c r="L797" s="221"/>
      <c r="M797" s="221"/>
    </row>
    <row r="798" spans="1:13" s="228" customFormat="1" ht="24" customHeight="1" x14ac:dyDescent="0.2">
      <c r="A798" s="222">
        <v>797</v>
      </c>
      <c r="B798" s="218" t="s">
        <v>856</v>
      </c>
      <c r="C798" s="211" t="s">
        <v>918</v>
      </c>
      <c r="D798" s="223">
        <v>311530090070011</v>
      </c>
      <c r="E798" s="211">
        <v>50</v>
      </c>
      <c r="F798" s="211">
        <v>56</v>
      </c>
      <c r="G798" s="211">
        <v>106</v>
      </c>
      <c r="H798" s="224">
        <v>39175535.833333336</v>
      </c>
      <c r="I798" s="224">
        <v>35257982.25</v>
      </c>
      <c r="J798" s="225">
        <v>31340428.666666672</v>
      </c>
      <c r="K798" s="221"/>
      <c r="L798" s="221"/>
      <c r="M798" s="221"/>
    </row>
    <row r="799" spans="1:13" s="228" customFormat="1" ht="24" customHeight="1" x14ac:dyDescent="0.2">
      <c r="A799" s="222">
        <v>798</v>
      </c>
      <c r="B799" s="218" t="s">
        <v>856</v>
      </c>
      <c r="C799" s="211" t="s">
        <v>919</v>
      </c>
      <c r="D799" s="223">
        <v>311530090030001</v>
      </c>
      <c r="E799" s="211">
        <v>98</v>
      </c>
      <c r="F799" s="211">
        <v>242</v>
      </c>
      <c r="G799" s="211">
        <v>340</v>
      </c>
      <c r="H799" s="224">
        <v>122704779.2</v>
      </c>
      <c r="I799" s="224">
        <v>110434301.28</v>
      </c>
      <c r="J799" s="225">
        <v>98163823.360000014</v>
      </c>
      <c r="K799" s="221"/>
      <c r="L799" s="221"/>
      <c r="M799" s="221"/>
    </row>
    <row r="800" spans="1:13" s="228" customFormat="1" ht="24" customHeight="1" x14ac:dyDescent="0.2">
      <c r="A800" s="222">
        <v>799</v>
      </c>
      <c r="B800" s="218" t="s">
        <v>856</v>
      </c>
      <c r="C800" s="211" t="s">
        <v>920</v>
      </c>
      <c r="D800" s="223">
        <v>723320090030001</v>
      </c>
      <c r="E800" s="211">
        <v>40</v>
      </c>
      <c r="F800" s="211">
        <v>140</v>
      </c>
      <c r="G800" s="211">
        <v>180</v>
      </c>
      <c r="H800" s="224">
        <v>58409880</v>
      </c>
      <c r="I800" s="224">
        <v>52568892</v>
      </c>
      <c r="J800" s="225">
        <v>46727904</v>
      </c>
      <c r="K800" s="221"/>
      <c r="L800" s="221"/>
      <c r="M800" s="221"/>
    </row>
    <row r="801" spans="1:13" s="228" customFormat="1" ht="24" customHeight="1" x14ac:dyDescent="0.2">
      <c r="A801" s="222">
        <v>800</v>
      </c>
      <c r="B801" s="218" t="s">
        <v>856</v>
      </c>
      <c r="C801" s="211" t="s">
        <v>921</v>
      </c>
      <c r="D801" s="223">
        <v>723320090080001</v>
      </c>
      <c r="E801" s="211">
        <v>68</v>
      </c>
      <c r="F801" s="211">
        <v>92</v>
      </c>
      <c r="G801" s="211">
        <v>160</v>
      </c>
      <c r="H801" s="224">
        <v>51165570</v>
      </c>
      <c r="I801" s="224">
        <v>46049013</v>
      </c>
      <c r="J801" s="225">
        <v>40932456</v>
      </c>
      <c r="K801" s="221"/>
      <c r="L801" s="221"/>
      <c r="M801" s="221"/>
    </row>
    <row r="802" spans="1:13" s="228" customFormat="1" ht="24" customHeight="1" x14ac:dyDescent="0.2">
      <c r="A802" s="222">
        <v>801</v>
      </c>
      <c r="B802" s="218" t="s">
        <v>856</v>
      </c>
      <c r="C802" s="211" t="s">
        <v>922</v>
      </c>
      <c r="D802" s="223">
        <v>712720090170001</v>
      </c>
      <c r="E802" s="211">
        <v>43</v>
      </c>
      <c r="F802" s="211">
        <v>87</v>
      </c>
      <c r="G802" s="211">
        <v>130</v>
      </c>
      <c r="H802" s="224">
        <v>41625630</v>
      </c>
      <c r="I802" s="224">
        <v>37463067</v>
      </c>
      <c r="J802" s="225">
        <v>33300504.000000004</v>
      </c>
      <c r="K802" s="221"/>
      <c r="L802" s="221"/>
      <c r="M802" s="221"/>
    </row>
    <row r="803" spans="1:13" s="228" customFormat="1" ht="24" customHeight="1" x14ac:dyDescent="0.2">
      <c r="A803" s="222">
        <v>802</v>
      </c>
      <c r="B803" s="218" t="s">
        <v>856</v>
      </c>
      <c r="C803" s="211" t="s">
        <v>923</v>
      </c>
      <c r="D803" s="223">
        <v>712720090090001</v>
      </c>
      <c r="E803" s="211">
        <v>78</v>
      </c>
      <c r="F803" s="211">
        <v>222</v>
      </c>
      <c r="G803" s="211">
        <v>300</v>
      </c>
      <c r="H803" s="224">
        <v>93393321.599999994</v>
      </c>
      <c r="I803" s="224">
        <v>84053989.439999998</v>
      </c>
      <c r="J803" s="225">
        <v>74714657.280000001</v>
      </c>
      <c r="K803" s="221"/>
      <c r="L803" s="221"/>
      <c r="M803" s="221"/>
    </row>
    <row r="804" spans="1:13" s="228" customFormat="1" ht="24" customHeight="1" x14ac:dyDescent="0.2">
      <c r="A804" s="222">
        <v>803</v>
      </c>
      <c r="B804" s="218" t="s">
        <v>856</v>
      </c>
      <c r="C804" s="211" t="s">
        <v>924</v>
      </c>
      <c r="D804" s="223">
        <v>712620040160001</v>
      </c>
      <c r="E804" s="211">
        <v>31</v>
      </c>
      <c r="F804" s="211">
        <v>74</v>
      </c>
      <c r="G804" s="211">
        <v>105</v>
      </c>
      <c r="H804" s="224">
        <v>37803030</v>
      </c>
      <c r="I804" s="224">
        <v>34022727</v>
      </c>
      <c r="J804" s="225">
        <v>30242424.000000004</v>
      </c>
      <c r="K804" s="221"/>
      <c r="L804" s="221"/>
      <c r="M804" s="221"/>
    </row>
    <row r="805" spans="1:13" s="228" customFormat="1" ht="24" customHeight="1" x14ac:dyDescent="0.2">
      <c r="A805" s="222">
        <v>804</v>
      </c>
      <c r="B805" s="218" t="s">
        <v>856</v>
      </c>
      <c r="C805" s="211" t="s">
        <v>925</v>
      </c>
      <c r="D805" s="223">
        <v>741220090010001</v>
      </c>
      <c r="E805" s="211">
        <v>90</v>
      </c>
      <c r="F805" s="211">
        <v>180</v>
      </c>
      <c r="G805" s="211">
        <v>270</v>
      </c>
      <c r="H805" s="224">
        <v>82646985.599999994</v>
      </c>
      <c r="I805" s="224">
        <v>74382287.040000007</v>
      </c>
      <c r="J805" s="225">
        <v>66117588.480000004</v>
      </c>
      <c r="K805" s="221"/>
      <c r="L805" s="221"/>
      <c r="M805" s="221"/>
    </row>
    <row r="806" spans="1:13" s="228" customFormat="1" ht="24" customHeight="1" x14ac:dyDescent="0.2">
      <c r="A806" s="222">
        <v>805</v>
      </c>
      <c r="B806" s="218" t="s">
        <v>856</v>
      </c>
      <c r="C806" s="211" t="s">
        <v>926</v>
      </c>
      <c r="D806" s="223">
        <v>712720090100001</v>
      </c>
      <c r="E806" s="211">
        <v>78</v>
      </c>
      <c r="F806" s="211">
        <v>222</v>
      </c>
      <c r="G806" s="211">
        <v>300</v>
      </c>
      <c r="H806" s="224">
        <v>91773091.200000003</v>
      </c>
      <c r="I806" s="224">
        <v>82595782.080000013</v>
      </c>
      <c r="J806" s="225">
        <v>73418472.960000008</v>
      </c>
      <c r="K806" s="221"/>
      <c r="L806" s="221"/>
      <c r="M806" s="221"/>
    </row>
    <row r="807" spans="1:13" s="228" customFormat="1" ht="24" customHeight="1" x14ac:dyDescent="0.2">
      <c r="A807" s="222">
        <v>806</v>
      </c>
      <c r="B807" s="218" t="s">
        <v>856</v>
      </c>
      <c r="C807" s="211" t="s">
        <v>927</v>
      </c>
      <c r="D807" s="223">
        <v>712620090010021</v>
      </c>
      <c r="E807" s="211">
        <v>17</v>
      </c>
      <c r="F807" s="211">
        <v>31</v>
      </c>
      <c r="G807" s="211">
        <v>48</v>
      </c>
      <c r="H807" s="224">
        <v>15776390</v>
      </c>
      <c r="I807" s="224">
        <v>14198751</v>
      </c>
      <c r="J807" s="225">
        <v>12621112.000000002</v>
      </c>
      <c r="K807" s="221"/>
      <c r="L807" s="221"/>
      <c r="M807" s="221"/>
    </row>
    <row r="808" spans="1:13" s="228" customFormat="1" ht="24" customHeight="1" x14ac:dyDescent="0.2">
      <c r="A808" s="222">
        <v>807</v>
      </c>
      <c r="B808" s="218" t="s">
        <v>856</v>
      </c>
      <c r="C808" s="211" t="s">
        <v>928</v>
      </c>
      <c r="D808" s="223">
        <v>712720090100051</v>
      </c>
      <c r="E808" s="211">
        <v>15</v>
      </c>
      <c r="F808" s="211">
        <v>25</v>
      </c>
      <c r="G808" s="211">
        <v>40</v>
      </c>
      <c r="H808" s="224">
        <v>14653530</v>
      </c>
      <c r="I808" s="224">
        <v>13188177</v>
      </c>
      <c r="J808" s="225">
        <v>11722824.000000002</v>
      </c>
      <c r="K808" s="221"/>
      <c r="L808" s="221"/>
      <c r="M808" s="221"/>
    </row>
    <row r="809" spans="1:13" s="228" customFormat="1" ht="24" customHeight="1" x14ac:dyDescent="0.2">
      <c r="A809" s="222">
        <v>808</v>
      </c>
      <c r="B809" s="218" t="s">
        <v>856</v>
      </c>
      <c r="C809" s="211" t="s">
        <v>929</v>
      </c>
      <c r="D809" s="223">
        <v>712620090010031</v>
      </c>
      <c r="E809" s="211">
        <v>24</v>
      </c>
      <c r="F809" s="211">
        <v>76</v>
      </c>
      <c r="G809" s="211">
        <v>100</v>
      </c>
      <c r="H809" s="224">
        <v>36678675</v>
      </c>
      <c r="I809" s="224">
        <v>33010807.5</v>
      </c>
      <c r="J809" s="225">
        <v>29342940</v>
      </c>
      <c r="K809" s="221"/>
      <c r="L809" s="221"/>
      <c r="M809" s="221"/>
    </row>
    <row r="810" spans="1:13" s="228" customFormat="1" ht="24" customHeight="1" x14ac:dyDescent="0.2">
      <c r="A810" s="222">
        <v>809</v>
      </c>
      <c r="B810" s="218" t="s">
        <v>856</v>
      </c>
      <c r="C810" s="211" t="s">
        <v>930</v>
      </c>
      <c r="D810" s="223">
        <v>712620090030021</v>
      </c>
      <c r="E810" s="211">
        <v>20</v>
      </c>
      <c r="F810" s="211">
        <v>16</v>
      </c>
      <c r="G810" s="211">
        <v>36</v>
      </c>
      <c r="H810" s="224">
        <v>11771400</v>
      </c>
      <c r="I810" s="224">
        <v>10594260</v>
      </c>
      <c r="J810" s="225">
        <v>9417120</v>
      </c>
      <c r="K810" s="221"/>
      <c r="L810" s="221"/>
      <c r="M810" s="221"/>
    </row>
    <row r="811" spans="1:13" s="228" customFormat="1" ht="24" customHeight="1" x14ac:dyDescent="0.2">
      <c r="A811" s="222">
        <v>810</v>
      </c>
      <c r="B811" s="218" t="s">
        <v>856</v>
      </c>
      <c r="C811" s="211" t="s">
        <v>931</v>
      </c>
      <c r="D811" s="223">
        <v>311530090000091</v>
      </c>
      <c r="E811" s="211">
        <v>10</v>
      </c>
      <c r="F811" s="211">
        <v>20</v>
      </c>
      <c r="G811" s="211">
        <v>30</v>
      </c>
      <c r="H811" s="224">
        <v>11874114.166666664</v>
      </c>
      <c r="I811" s="224">
        <v>10686702.75</v>
      </c>
      <c r="J811" s="225">
        <v>9499291.3333333321</v>
      </c>
      <c r="K811" s="221"/>
      <c r="L811" s="221"/>
      <c r="M811" s="221"/>
    </row>
    <row r="812" spans="1:13" s="228" customFormat="1" ht="24" customHeight="1" x14ac:dyDescent="0.2">
      <c r="A812" s="222">
        <v>811</v>
      </c>
      <c r="B812" s="218" t="s">
        <v>932</v>
      </c>
      <c r="C812" s="211" t="s">
        <v>933</v>
      </c>
      <c r="D812" s="223" t="s">
        <v>934</v>
      </c>
      <c r="E812" s="211">
        <v>68</v>
      </c>
      <c r="F812" s="211">
        <v>116</v>
      </c>
      <c r="G812" s="211">
        <v>184</v>
      </c>
      <c r="H812" s="224">
        <v>71334259.200000003</v>
      </c>
      <c r="I812" s="224">
        <v>64200833.280000001</v>
      </c>
      <c r="J812" s="225">
        <v>59445216.000000007</v>
      </c>
      <c r="K812" s="221"/>
      <c r="L812" s="221"/>
      <c r="M812" s="221"/>
    </row>
    <row r="813" spans="1:13" s="228" customFormat="1" ht="24" customHeight="1" x14ac:dyDescent="0.2">
      <c r="A813" s="222">
        <v>812</v>
      </c>
      <c r="B813" s="218" t="s">
        <v>932</v>
      </c>
      <c r="C813" s="211" t="s">
        <v>935</v>
      </c>
      <c r="D813" s="223" t="s">
        <v>936</v>
      </c>
      <c r="E813" s="211">
        <v>43</v>
      </c>
      <c r="F813" s="211">
        <v>77</v>
      </c>
      <c r="G813" s="211">
        <v>120</v>
      </c>
      <c r="H813" s="224">
        <v>46385640</v>
      </c>
      <c r="I813" s="224">
        <v>41747076</v>
      </c>
      <c r="J813" s="225">
        <v>37108512</v>
      </c>
      <c r="K813" s="221"/>
      <c r="L813" s="221"/>
      <c r="M813" s="221"/>
    </row>
    <row r="814" spans="1:13" s="228" customFormat="1" ht="24" customHeight="1" x14ac:dyDescent="0.2">
      <c r="A814" s="222">
        <v>813</v>
      </c>
      <c r="B814" s="218" t="s">
        <v>932</v>
      </c>
      <c r="C814" s="211" t="s">
        <v>937</v>
      </c>
      <c r="D814" s="223" t="s">
        <v>938</v>
      </c>
      <c r="E814" s="211">
        <v>40</v>
      </c>
      <c r="F814" s="211">
        <v>60</v>
      </c>
      <c r="G814" s="211">
        <v>100</v>
      </c>
      <c r="H814" s="224">
        <v>38994840</v>
      </c>
      <c r="I814" s="224">
        <v>35095356</v>
      </c>
      <c r="J814" s="225">
        <v>31195872</v>
      </c>
      <c r="K814" s="221"/>
      <c r="L814" s="221"/>
      <c r="M814" s="221"/>
    </row>
    <row r="815" spans="1:13" s="228" customFormat="1" ht="24" customHeight="1" x14ac:dyDescent="0.2">
      <c r="A815" s="222">
        <v>814</v>
      </c>
      <c r="B815" s="218" t="s">
        <v>932</v>
      </c>
      <c r="C815" s="211" t="s">
        <v>939</v>
      </c>
      <c r="D815" s="223">
        <v>311730110070011</v>
      </c>
      <c r="E815" s="211">
        <v>68</v>
      </c>
      <c r="F815" s="211">
        <v>116</v>
      </c>
      <c r="G815" s="211">
        <v>184</v>
      </c>
      <c r="H815" s="224">
        <v>81940377.599999994</v>
      </c>
      <c r="I815" s="224">
        <v>73746339.840000004</v>
      </c>
      <c r="J815" s="225">
        <v>65552302.080000006</v>
      </c>
      <c r="K815" s="221"/>
      <c r="L815" s="221"/>
      <c r="M815" s="221"/>
    </row>
    <row r="816" spans="1:13" s="228" customFormat="1" ht="24" customHeight="1" x14ac:dyDescent="0.2">
      <c r="A816" s="222">
        <v>815</v>
      </c>
      <c r="B816" s="218" t="s">
        <v>932</v>
      </c>
      <c r="C816" s="211" t="s">
        <v>940</v>
      </c>
      <c r="D816" s="223">
        <v>311730110070051</v>
      </c>
      <c r="E816" s="211">
        <v>40</v>
      </c>
      <c r="F816" s="211">
        <v>92</v>
      </c>
      <c r="G816" s="211">
        <v>132</v>
      </c>
      <c r="H816" s="224">
        <v>54670840</v>
      </c>
      <c r="I816" s="224">
        <v>49203756.000000007</v>
      </c>
      <c r="J816" s="225">
        <v>43736672</v>
      </c>
      <c r="K816" s="221"/>
      <c r="L816" s="221"/>
      <c r="M816" s="221"/>
    </row>
    <row r="817" spans="1:13" s="228" customFormat="1" ht="24" customHeight="1" x14ac:dyDescent="0.2">
      <c r="A817" s="222">
        <v>816</v>
      </c>
      <c r="B817" s="218" t="s">
        <v>932</v>
      </c>
      <c r="C817" s="211" t="s">
        <v>941</v>
      </c>
      <c r="D817" s="223">
        <v>311730110070031</v>
      </c>
      <c r="E817" s="211">
        <v>43</v>
      </c>
      <c r="F817" s="211">
        <v>77</v>
      </c>
      <c r="G817" s="211">
        <v>120</v>
      </c>
      <c r="H817" s="224">
        <v>53751750</v>
      </c>
      <c r="I817" s="224">
        <v>48376575</v>
      </c>
      <c r="J817" s="225">
        <v>43001400</v>
      </c>
      <c r="K817" s="221"/>
      <c r="L817" s="221"/>
      <c r="M817" s="221"/>
    </row>
    <row r="818" spans="1:13" s="228" customFormat="1" ht="24" customHeight="1" x14ac:dyDescent="0.2">
      <c r="A818" s="222">
        <v>817</v>
      </c>
      <c r="B818" s="218" t="s">
        <v>932</v>
      </c>
      <c r="C818" s="211" t="s">
        <v>942</v>
      </c>
      <c r="D818" s="223">
        <v>311730110070041</v>
      </c>
      <c r="E818" s="211">
        <v>40</v>
      </c>
      <c r="F818" s="211">
        <v>60</v>
      </c>
      <c r="G818" s="211">
        <v>100</v>
      </c>
      <c r="H818" s="224">
        <v>44186970</v>
      </c>
      <c r="I818" s="224">
        <v>39768273</v>
      </c>
      <c r="J818" s="225">
        <v>35349576</v>
      </c>
      <c r="K818" s="221"/>
      <c r="L818" s="221"/>
      <c r="M818" s="221"/>
    </row>
    <row r="819" spans="1:13" s="228" customFormat="1" ht="24" customHeight="1" x14ac:dyDescent="0.2">
      <c r="A819" s="222">
        <v>818</v>
      </c>
      <c r="B819" s="218" t="s">
        <v>932</v>
      </c>
      <c r="C819" s="211" t="s">
        <v>943</v>
      </c>
      <c r="D819" s="223">
        <v>311730110090001</v>
      </c>
      <c r="E819" s="211">
        <v>58</v>
      </c>
      <c r="F819" s="211">
        <v>97</v>
      </c>
      <c r="G819" s="211">
        <v>155</v>
      </c>
      <c r="H819" s="224">
        <v>61602480</v>
      </c>
      <c r="I819" s="224">
        <v>55442232</v>
      </c>
      <c r="J819" s="225">
        <v>49281984</v>
      </c>
      <c r="K819" s="221"/>
      <c r="L819" s="221"/>
      <c r="M819" s="221"/>
    </row>
    <row r="820" spans="1:13" s="228" customFormat="1" ht="24" customHeight="1" x14ac:dyDescent="0.2">
      <c r="A820" s="222">
        <v>819</v>
      </c>
      <c r="B820" s="218" t="s">
        <v>932</v>
      </c>
      <c r="C820" s="211" t="s">
        <v>944</v>
      </c>
      <c r="D820" s="223">
        <v>311730110080001</v>
      </c>
      <c r="E820" s="211">
        <v>79</v>
      </c>
      <c r="F820" s="211">
        <v>127</v>
      </c>
      <c r="G820" s="211">
        <v>206</v>
      </c>
      <c r="H820" s="224">
        <v>78604742.400000006</v>
      </c>
      <c r="I820" s="224">
        <v>70744268.160000011</v>
      </c>
      <c r="J820" s="225">
        <v>62883793.920000002</v>
      </c>
      <c r="K820" s="221"/>
      <c r="L820" s="221"/>
      <c r="M820" s="221"/>
    </row>
    <row r="821" spans="1:13" s="228" customFormat="1" ht="24" customHeight="1" x14ac:dyDescent="0.2">
      <c r="A821" s="222">
        <v>820</v>
      </c>
      <c r="B821" s="218" t="s">
        <v>932</v>
      </c>
      <c r="C821" s="211" t="s">
        <v>945</v>
      </c>
      <c r="D821" s="223">
        <v>311730110070001</v>
      </c>
      <c r="E821" s="211">
        <v>84</v>
      </c>
      <c r="F821" s="211">
        <v>126</v>
      </c>
      <c r="G821" s="211">
        <v>210</v>
      </c>
      <c r="H821" s="224">
        <v>80131699.200000003</v>
      </c>
      <c r="I821" s="224">
        <v>72118529.280000001</v>
      </c>
      <c r="J821" s="225">
        <v>64105359.360000007</v>
      </c>
      <c r="K821" s="221"/>
      <c r="L821" s="221"/>
      <c r="M821" s="221"/>
    </row>
    <row r="822" spans="1:13" s="228" customFormat="1" ht="24" customHeight="1" x14ac:dyDescent="0.2">
      <c r="A822" s="222">
        <v>821</v>
      </c>
      <c r="B822" s="218" t="s">
        <v>932</v>
      </c>
      <c r="C822" s="211" t="s">
        <v>946</v>
      </c>
      <c r="D822" s="223">
        <v>311730110070061</v>
      </c>
      <c r="E822" s="211">
        <v>45</v>
      </c>
      <c r="F822" s="211">
        <v>82</v>
      </c>
      <c r="G822" s="211">
        <v>127</v>
      </c>
      <c r="H822" s="224">
        <v>57501060</v>
      </c>
      <c r="I822" s="224">
        <v>51750954</v>
      </c>
      <c r="J822" s="225">
        <v>46000848</v>
      </c>
      <c r="K822" s="221"/>
      <c r="L822" s="221"/>
      <c r="M822" s="221"/>
    </row>
    <row r="823" spans="1:13" s="228" customFormat="1" ht="24" customHeight="1" x14ac:dyDescent="0.2">
      <c r="A823" s="222">
        <v>822</v>
      </c>
      <c r="B823" s="218" t="s">
        <v>932</v>
      </c>
      <c r="C823" s="211" t="s">
        <v>947</v>
      </c>
      <c r="D823" s="223">
        <v>721220110030001</v>
      </c>
      <c r="E823" s="211">
        <v>50</v>
      </c>
      <c r="F823" s="211">
        <v>130</v>
      </c>
      <c r="G823" s="211">
        <v>180</v>
      </c>
      <c r="H823" s="224">
        <v>60369408</v>
      </c>
      <c r="I823" s="224">
        <v>56596320</v>
      </c>
      <c r="J823" s="225">
        <v>50307840</v>
      </c>
      <c r="K823" s="221"/>
      <c r="L823" s="221"/>
      <c r="M823" s="221"/>
    </row>
    <row r="824" spans="1:13" s="228" customFormat="1" ht="24" customHeight="1" x14ac:dyDescent="0.2">
      <c r="A824" s="222">
        <v>823</v>
      </c>
      <c r="B824" s="218" t="s">
        <v>932</v>
      </c>
      <c r="C824" s="211" t="s">
        <v>948</v>
      </c>
      <c r="D824" s="223">
        <v>721220110110001</v>
      </c>
      <c r="E824" s="211">
        <v>115</v>
      </c>
      <c r="F824" s="211">
        <v>492</v>
      </c>
      <c r="G824" s="211">
        <v>607</v>
      </c>
      <c r="H824" s="224">
        <v>193123123.19999999</v>
      </c>
      <c r="I824" s="224">
        <v>173810810.88</v>
      </c>
      <c r="J824" s="225">
        <v>154498498.56</v>
      </c>
      <c r="K824" s="221"/>
      <c r="L824" s="221"/>
      <c r="M824" s="221"/>
    </row>
    <row r="825" spans="1:13" s="228" customFormat="1" ht="24" customHeight="1" x14ac:dyDescent="0.2">
      <c r="A825" s="222">
        <v>824</v>
      </c>
      <c r="B825" s="218" t="s">
        <v>932</v>
      </c>
      <c r="C825" s="211" t="s">
        <v>949</v>
      </c>
      <c r="D825" s="223">
        <v>721220110160001</v>
      </c>
      <c r="E825" s="211">
        <v>120</v>
      </c>
      <c r="F825" s="211">
        <v>463</v>
      </c>
      <c r="G825" s="211">
        <v>583</v>
      </c>
      <c r="H825" s="224">
        <v>189638784</v>
      </c>
      <c r="I825" s="224">
        <v>170674905.59999999</v>
      </c>
      <c r="J825" s="225">
        <v>151711027.19999999</v>
      </c>
      <c r="K825" s="221"/>
      <c r="L825" s="221"/>
      <c r="M825" s="221"/>
    </row>
    <row r="826" spans="1:13" s="228" customFormat="1" ht="24" customHeight="1" x14ac:dyDescent="0.2">
      <c r="A826" s="222">
        <v>825</v>
      </c>
      <c r="B826" s="218" t="s">
        <v>932</v>
      </c>
      <c r="C826" s="211" t="s">
        <v>950</v>
      </c>
      <c r="D826" s="223">
        <v>721220110020001</v>
      </c>
      <c r="E826" s="211">
        <v>42</v>
      </c>
      <c r="F826" s="211">
        <v>236</v>
      </c>
      <c r="G826" s="211">
        <v>278</v>
      </c>
      <c r="H826" s="224">
        <v>91605657.599999994</v>
      </c>
      <c r="I826" s="224">
        <v>82445091.840000004</v>
      </c>
      <c r="J826" s="225">
        <v>73284526.080000013</v>
      </c>
      <c r="K826" s="221"/>
      <c r="L826" s="221"/>
      <c r="M826" s="221"/>
    </row>
    <row r="827" spans="1:13" s="228" customFormat="1" ht="24" customHeight="1" x14ac:dyDescent="0.2">
      <c r="A827" s="222">
        <v>826</v>
      </c>
      <c r="B827" s="218" t="s">
        <v>932</v>
      </c>
      <c r="C827" s="211" t="s">
        <v>951</v>
      </c>
      <c r="D827" s="223" t="s">
        <v>952</v>
      </c>
      <c r="E827" s="211">
        <v>42</v>
      </c>
      <c r="F827" s="211">
        <v>236</v>
      </c>
      <c r="G827" s="211">
        <v>278</v>
      </c>
      <c r="H827" s="224">
        <v>100174924.8</v>
      </c>
      <c r="I827" s="224">
        <v>90157432.320000008</v>
      </c>
      <c r="J827" s="225">
        <v>80139939.840000004</v>
      </c>
      <c r="K827" s="221"/>
      <c r="L827" s="221"/>
      <c r="M827" s="221"/>
    </row>
    <row r="828" spans="1:13" s="228" customFormat="1" ht="24" customHeight="1" x14ac:dyDescent="0.2">
      <c r="A828" s="222">
        <v>827</v>
      </c>
      <c r="B828" s="218" t="s">
        <v>932</v>
      </c>
      <c r="C828" s="211" t="s">
        <v>953</v>
      </c>
      <c r="D828" s="223">
        <v>721220110010001</v>
      </c>
      <c r="E828" s="211">
        <v>70</v>
      </c>
      <c r="F828" s="211">
        <v>468</v>
      </c>
      <c r="G828" s="211">
        <v>538</v>
      </c>
      <c r="H828" s="224">
        <v>170649216</v>
      </c>
      <c r="I828" s="224">
        <v>153584294.40000001</v>
      </c>
      <c r="J828" s="225">
        <v>136519372.80000001</v>
      </c>
      <c r="K828" s="221"/>
      <c r="L828" s="221"/>
      <c r="M828" s="221"/>
    </row>
    <row r="829" spans="1:13" s="228" customFormat="1" ht="24" customHeight="1" x14ac:dyDescent="0.2">
      <c r="A829" s="222">
        <v>828</v>
      </c>
      <c r="B829" s="218" t="s">
        <v>932</v>
      </c>
      <c r="C829" s="211" t="s">
        <v>954</v>
      </c>
      <c r="D829" s="223" t="s">
        <v>955</v>
      </c>
      <c r="E829" s="211">
        <v>70</v>
      </c>
      <c r="F829" s="211">
        <v>468</v>
      </c>
      <c r="G829" s="211">
        <v>538</v>
      </c>
      <c r="H829" s="224">
        <v>185370854.40000001</v>
      </c>
      <c r="I829" s="224">
        <v>166833768.96000001</v>
      </c>
      <c r="J829" s="225">
        <v>148296683.52000001</v>
      </c>
      <c r="K829" s="221"/>
      <c r="L829" s="221"/>
      <c r="M829" s="221"/>
    </row>
    <row r="830" spans="1:13" s="228" customFormat="1" ht="24" customHeight="1" x14ac:dyDescent="0.2">
      <c r="A830" s="222">
        <v>829</v>
      </c>
      <c r="B830" s="218" t="s">
        <v>932</v>
      </c>
      <c r="C830" s="211" t="s">
        <v>956</v>
      </c>
      <c r="D830" s="223" t="s">
        <v>957</v>
      </c>
      <c r="E830" s="211">
        <v>64</v>
      </c>
      <c r="F830" s="211">
        <v>496</v>
      </c>
      <c r="G830" s="211">
        <v>560</v>
      </c>
      <c r="H830" s="224">
        <v>193570214.40000001</v>
      </c>
      <c r="I830" s="224">
        <v>174213192.96000001</v>
      </c>
      <c r="J830" s="225">
        <v>154856171.52000001</v>
      </c>
      <c r="K830" s="221"/>
      <c r="L830" s="221"/>
      <c r="M830" s="221"/>
    </row>
    <row r="831" spans="1:13" s="228" customFormat="1" ht="24" customHeight="1" x14ac:dyDescent="0.2">
      <c r="A831" s="222">
        <v>830</v>
      </c>
      <c r="B831" s="218" t="s">
        <v>932</v>
      </c>
      <c r="C831" s="211" t="s">
        <v>958</v>
      </c>
      <c r="D831" s="223" t="s">
        <v>959</v>
      </c>
      <c r="E831" s="211">
        <v>34</v>
      </c>
      <c r="F831" s="211">
        <v>286</v>
      </c>
      <c r="G831" s="211">
        <v>320</v>
      </c>
      <c r="H831" s="224">
        <v>114624115.2</v>
      </c>
      <c r="I831" s="224">
        <v>103161703.68000001</v>
      </c>
      <c r="J831" s="225">
        <v>91699292.159999996</v>
      </c>
      <c r="K831" s="221"/>
      <c r="L831" s="221"/>
      <c r="M831" s="221"/>
    </row>
    <row r="832" spans="1:13" s="228" customFormat="1" ht="24" customHeight="1" x14ac:dyDescent="0.2">
      <c r="A832" s="222">
        <v>831</v>
      </c>
      <c r="B832" s="218" t="s">
        <v>932</v>
      </c>
      <c r="C832" s="211" t="s">
        <v>960</v>
      </c>
      <c r="D832" s="223">
        <v>721220110120001</v>
      </c>
      <c r="E832" s="211">
        <v>96</v>
      </c>
      <c r="F832" s="211">
        <v>400</v>
      </c>
      <c r="G832" s="211">
        <v>496</v>
      </c>
      <c r="H832" s="224">
        <v>159109401.59999999</v>
      </c>
      <c r="I832" s="224">
        <v>143198461.44</v>
      </c>
      <c r="J832" s="225">
        <v>127287521.28</v>
      </c>
      <c r="K832" s="221"/>
      <c r="L832" s="221"/>
      <c r="M832" s="221"/>
    </row>
    <row r="833" spans="1:13" s="228" customFormat="1" ht="24" customHeight="1" x14ac:dyDescent="0.2">
      <c r="A833" s="222">
        <v>832</v>
      </c>
      <c r="B833" s="218" t="s">
        <v>932</v>
      </c>
      <c r="C833" s="211" t="s">
        <v>961</v>
      </c>
      <c r="D833" s="223">
        <v>721220110130001</v>
      </c>
      <c r="E833" s="211">
        <v>45</v>
      </c>
      <c r="F833" s="211">
        <v>260</v>
      </c>
      <c r="G833" s="211">
        <v>305</v>
      </c>
      <c r="H833" s="224">
        <v>100931097.59999999</v>
      </c>
      <c r="I833" s="224">
        <v>90837987.840000004</v>
      </c>
      <c r="J833" s="225">
        <v>80744878.080000013</v>
      </c>
      <c r="K833" s="221"/>
      <c r="L833" s="221"/>
      <c r="M833" s="221"/>
    </row>
    <row r="834" spans="1:13" s="228" customFormat="1" ht="24" customHeight="1" x14ac:dyDescent="0.2">
      <c r="A834" s="222">
        <v>833</v>
      </c>
      <c r="B834" s="218" t="s">
        <v>932</v>
      </c>
      <c r="C834" s="211" t="s">
        <v>962</v>
      </c>
      <c r="D834" s="223" t="s">
        <v>963</v>
      </c>
      <c r="E834" s="211">
        <v>64</v>
      </c>
      <c r="F834" s="211">
        <v>224</v>
      </c>
      <c r="G834" s="211">
        <v>288</v>
      </c>
      <c r="H834" s="224">
        <v>104448960</v>
      </c>
      <c r="I834" s="224">
        <v>94004064</v>
      </c>
      <c r="J834" s="225">
        <v>83559168</v>
      </c>
      <c r="K834" s="221"/>
      <c r="L834" s="221"/>
      <c r="M834" s="221"/>
    </row>
    <row r="835" spans="1:13" s="228" customFormat="1" ht="24" customHeight="1" x14ac:dyDescent="0.2">
      <c r="A835" s="222">
        <v>834</v>
      </c>
      <c r="B835" s="218" t="s">
        <v>932</v>
      </c>
      <c r="C835" s="211" t="s">
        <v>964</v>
      </c>
      <c r="D835" s="223" t="s">
        <v>965</v>
      </c>
      <c r="E835" s="211">
        <v>33</v>
      </c>
      <c r="F835" s="211">
        <v>180</v>
      </c>
      <c r="G835" s="211">
        <v>213</v>
      </c>
      <c r="H835" s="224">
        <v>77363251.200000003</v>
      </c>
      <c r="I835" s="224">
        <v>69626926.079999998</v>
      </c>
      <c r="J835" s="225">
        <v>61890600.960000008</v>
      </c>
      <c r="K835" s="221"/>
      <c r="L835" s="221"/>
      <c r="M835" s="221"/>
    </row>
    <row r="836" spans="1:13" s="228" customFormat="1" ht="24" customHeight="1" x14ac:dyDescent="0.2">
      <c r="A836" s="222">
        <v>835</v>
      </c>
      <c r="B836" s="218" t="s">
        <v>932</v>
      </c>
      <c r="C836" s="211" t="s">
        <v>966</v>
      </c>
      <c r="D836" s="223" t="s">
        <v>967</v>
      </c>
      <c r="E836" s="211">
        <v>19</v>
      </c>
      <c r="F836" s="211">
        <v>177</v>
      </c>
      <c r="G836" s="211">
        <v>196</v>
      </c>
      <c r="H836" s="224">
        <v>73881331.200000003</v>
      </c>
      <c r="I836" s="224">
        <v>66493198.079999998</v>
      </c>
      <c r="J836" s="225">
        <v>61567776.000000007</v>
      </c>
      <c r="K836" s="221"/>
      <c r="L836" s="221"/>
      <c r="M836" s="221"/>
    </row>
    <row r="837" spans="1:13" s="228" customFormat="1" ht="24" customHeight="1" x14ac:dyDescent="0.2">
      <c r="A837" s="222">
        <v>836</v>
      </c>
      <c r="B837" s="218" t="s">
        <v>932</v>
      </c>
      <c r="C837" s="211" t="s">
        <v>968</v>
      </c>
      <c r="D837" s="223" t="s">
        <v>969</v>
      </c>
      <c r="E837" s="211">
        <v>2</v>
      </c>
      <c r="F837" s="211">
        <v>62</v>
      </c>
      <c r="G837" s="211">
        <v>64</v>
      </c>
      <c r="H837" s="224">
        <v>25892280</v>
      </c>
      <c r="I837" s="224">
        <v>23303052</v>
      </c>
      <c r="J837" s="225">
        <v>20713824</v>
      </c>
      <c r="K837" s="221"/>
      <c r="L837" s="221"/>
      <c r="M837" s="221"/>
    </row>
    <row r="838" spans="1:13" s="228" customFormat="1" ht="14.25" customHeight="1" x14ac:dyDescent="0.2">
      <c r="A838" s="222">
        <v>837</v>
      </c>
      <c r="B838" s="218" t="s">
        <v>932</v>
      </c>
      <c r="C838" s="211" t="s">
        <v>970</v>
      </c>
      <c r="D838" s="223">
        <v>721220110210001</v>
      </c>
      <c r="E838" s="211">
        <v>17</v>
      </c>
      <c r="F838" s="211">
        <v>83</v>
      </c>
      <c r="G838" s="211">
        <v>100</v>
      </c>
      <c r="H838" s="224">
        <v>39562380</v>
      </c>
      <c r="I838" s="224">
        <v>35606142</v>
      </c>
      <c r="J838" s="225">
        <v>31649904.000000004</v>
      </c>
      <c r="K838" s="221"/>
      <c r="L838" s="221"/>
      <c r="M838" s="221"/>
    </row>
    <row r="839" spans="1:13" s="228" customFormat="1" ht="24" customHeight="1" x14ac:dyDescent="0.2">
      <c r="A839" s="222">
        <v>838</v>
      </c>
      <c r="B839" s="218" t="s">
        <v>971</v>
      </c>
      <c r="C839" s="211" t="s">
        <v>972</v>
      </c>
      <c r="D839" s="223">
        <v>432320120000011</v>
      </c>
      <c r="E839" s="211">
        <v>12</v>
      </c>
      <c r="F839" s="211">
        <v>8</v>
      </c>
      <c r="G839" s="211">
        <v>20</v>
      </c>
      <c r="H839" s="224">
        <v>7590700</v>
      </c>
      <c r="I839" s="224">
        <v>6831630</v>
      </c>
      <c r="J839" s="225">
        <v>6072560</v>
      </c>
      <c r="K839" s="221"/>
      <c r="L839" s="221"/>
      <c r="M839" s="221"/>
    </row>
    <row r="840" spans="1:13" s="228" customFormat="1" ht="24" customHeight="1" x14ac:dyDescent="0.2">
      <c r="A840" s="222">
        <v>839</v>
      </c>
      <c r="B840" s="218" t="s">
        <v>973</v>
      </c>
      <c r="C840" s="211" t="s">
        <v>974</v>
      </c>
      <c r="D840" s="223">
        <v>933310140010001</v>
      </c>
      <c r="E840" s="211">
        <v>36</v>
      </c>
      <c r="F840" s="211">
        <v>84</v>
      </c>
      <c r="G840" s="211">
        <v>120</v>
      </c>
      <c r="H840" s="224">
        <v>41259822.5</v>
      </c>
      <c r="I840" s="224">
        <v>37133840.25</v>
      </c>
      <c r="J840" s="225">
        <v>33007858.000000004</v>
      </c>
      <c r="K840" s="221"/>
      <c r="L840" s="221"/>
      <c r="M840" s="221"/>
    </row>
    <row r="841" spans="1:13" s="228" customFormat="1" ht="24" customHeight="1" x14ac:dyDescent="0.2">
      <c r="A841" s="222">
        <v>840</v>
      </c>
      <c r="B841" s="218" t="s">
        <v>975</v>
      </c>
      <c r="C841" s="211" t="s">
        <v>976</v>
      </c>
      <c r="D841" s="223">
        <v>834220130070001</v>
      </c>
      <c r="E841" s="211">
        <v>54</v>
      </c>
      <c r="F841" s="211">
        <v>82</v>
      </c>
      <c r="G841" s="211">
        <v>136</v>
      </c>
      <c r="H841" s="224">
        <v>55938090</v>
      </c>
      <c r="I841" s="224">
        <v>50344281.000000007</v>
      </c>
      <c r="J841" s="225">
        <v>44750472</v>
      </c>
      <c r="K841" s="221"/>
      <c r="L841" s="221"/>
      <c r="M841" s="221"/>
    </row>
    <row r="842" spans="1:13" s="228" customFormat="1" ht="24" customHeight="1" x14ac:dyDescent="0.2">
      <c r="A842" s="222">
        <v>841</v>
      </c>
      <c r="B842" s="218" t="s">
        <v>975</v>
      </c>
      <c r="C842" s="211" t="s">
        <v>977</v>
      </c>
      <c r="D842" s="223">
        <v>834220130090001</v>
      </c>
      <c r="E842" s="211">
        <v>62</v>
      </c>
      <c r="F842" s="211">
        <v>98</v>
      </c>
      <c r="G842" s="211">
        <v>160</v>
      </c>
      <c r="H842" s="224">
        <v>63200217.600000001</v>
      </c>
      <c r="I842" s="224">
        <v>59250204</v>
      </c>
      <c r="J842" s="225">
        <v>52666848.000000007</v>
      </c>
      <c r="K842" s="221"/>
      <c r="L842" s="221"/>
      <c r="M842" s="221"/>
    </row>
    <row r="843" spans="1:13" s="228" customFormat="1" ht="24" customHeight="1" x14ac:dyDescent="0.2">
      <c r="A843" s="222">
        <v>842</v>
      </c>
      <c r="B843" s="218" t="s">
        <v>975</v>
      </c>
      <c r="C843" s="211" t="s">
        <v>978</v>
      </c>
      <c r="D843" s="223">
        <v>833220130060001</v>
      </c>
      <c r="E843" s="211">
        <v>34</v>
      </c>
      <c r="F843" s="211">
        <v>66</v>
      </c>
      <c r="G843" s="211">
        <v>100</v>
      </c>
      <c r="H843" s="224">
        <v>41218320</v>
      </c>
      <c r="I843" s="224">
        <v>37096488</v>
      </c>
      <c r="J843" s="225">
        <v>32974656</v>
      </c>
      <c r="K843" s="221"/>
      <c r="L843" s="221"/>
      <c r="M843" s="221"/>
    </row>
    <row r="844" spans="1:13" s="228" customFormat="1" ht="24" customHeight="1" x14ac:dyDescent="0.2">
      <c r="A844" s="222">
        <v>843</v>
      </c>
      <c r="B844" s="218" t="s">
        <v>975</v>
      </c>
      <c r="C844" s="211" t="s">
        <v>979</v>
      </c>
      <c r="D844" s="223">
        <v>834320130120002</v>
      </c>
      <c r="E844" s="211">
        <v>30</v>
      </c>
      <c r="F844" s="211">
        <v>90</v>
      </c>
      <c r="G844" s="211">
        <v>120</v>
      </c>
      <c r="H844" s="224">
        <v>49610730</v>
      </c>
      <c r="I844" s="224">
        <v>44649657</v>
      </c>
      <c r="J844" s="225">
        <v>39688584</v>
      </c>
      <c r="K844" s="221"/>
      <c r="L844" s="221"/>
      <c r="M844" s="221"/>
    </row>
    <row r="845" spans="1:13" s="228" customFormat="1" ht="24" customHeight="1" x14ac:dyDescent="0.2">
      <c r="A845" s="222">
        <v>844</v>
      </c>
      <c r="B845" s="218" t="s">
        <v>975</v>
      </c>
      <c r="C845" s="211" t="s">
        <v>980</v>
      </c>
      <c r="D845" s="223">
        <v>834320130130002</v>
      </c>
      <c r="E845" s="211">
        <v>38</v>
      </c>
      <c r="F845" s="211">
        <v>82</v>
      </c>
      <c r="G845" s="211">
        <v>120</v>
      </c>
      <c r="H845" s="224">
        <v>48953190</v>
      </c>
      <c r="I845" s="224">
        <v>44057871.000000007</v>
      </c>
      <c r="J845" s="225">
        <v>39162552</v>
      </c>
      <c r="K845" s="221"/>
      <c r="L845" s="221"/>
      <c r="M845" s="221"/>
    </row>
    <row r="846" spans="1:13" s="228" customFormat="1" ht="24" customHeight="1" x14ac:dyDescent="0.2">
      <c r="A846" s="222">
        <v>845</v>
      </c>
      <c r="B846" s="218" t="s">
        <v>975</v>
      </c>
      <c r="C846" s="211" t="s">
        <v>981</v>
      </c>
      <c r="D846" s="223">
        <v>834320130140001</v>
      </c>
      <c r="E846" s="211">
        <v>27</v>
      </c>
      <c r="F846" s="211">
        <v>69</v>
      </c>
      <c r="G846" s="211">
        <v>96</v>
      </c>
      <c r="H846" s="224">
        <v>39909090</v>
      </c>
      <c r="I846" s="224">
        <v>35918181</v>
      </c>
      <c r="J846" s="225">
        <v>31927272</v>
      </c>
      <c r="K846" s="221"/>
      <c r="L846" s="221"/>
      <c r="M846" s="221"/>
    </row>
    <row r="847" spans="1:13" s="228" customFormat="1" ht="24" customHeight="1" x14ac:dyDescent="0.2">
      <c r="A847" s="222">
        <v>846</v>
      </c>
      <c r="B847" s="218" t="s">
        <v>975</v>
      </c>
      <c r="C847" s="211" t="s">
        <v>982</v>
      </c>
      <c r="D847" s="223">
        <v>834320130150001</v>
      </c>
      <c r="E847" s="211">
        <v>49</v>
      </c>
      <c r="F847" s="211">
        <v>116</v>
      </c>
      <c r="G847" s="211">
        <v>165</v>
      </c>
      <c r="H847" s="224">
        <v>65393078.399999999</v>
      </c>
      <c r="I847" s="224">
        <v>61306011.000000007</v>
      </c>
      <c r="J847" s="225">
        <v>54494232</v>
      </c>
      <c r="K847" s="221"/>
      <c r="L847" s="221"/>
      <c r="M847" s="221"/>
    </row>
    <row r="848" spans="1:13" s="228" customFormat="1" ht="24" customHeight="1" x14ac:dyDescent="0.2">
      <c r="A848" s="222">
        <v>847</v>
      </c>
      <c r="B848" s="218" t="s">
        <v>975</v>
      </c>
      <c r="C848" s="211" t="s">
        <v>983</v>
      </c>
      <c r="D848" s="223">
        <v>834220130190001</v>
      </c>
      <c r="E848" s="211">
        <v>62</v>
      </c>
      <c r="F848" s="211">
        <v>98</v>
      </c>
      <c r="G848" s="211">
        <v>160</v>
      </c>
      <c r="H848" s="224">
        <v>63200217.600000001</v>
      </c>
      <c r="I848" s="224">
        <v>59250204</v>
      </c>
      <c r="J848" s="225">
        <v>52666848.000000007</v>
      </c>
      <c r="K848" s="221"/>
      <c r="L848" s="221"/>
      <c r="M848" s="221"/>
    </row>
    <row r="849" spans="1:13" s="228" customFormat="1" ht="24" customHeight="1" x14ac:dyDescent="0.2">
      <c r="A849" s="222">
        <v>848</v>
      </c>
      <c r="B849" s="218" t="s">
        <v>975</v>
      </c>
      <c r="C849" s="211" t="s">
        <v>984</v>
      </c>
      <c r="D849" s="223">
        <v>834420140010001</v>
      </c>
      <c r="E849" s="211">
        <v>55</v>
      </c>
      <c r="F849" s="211">
        <v>95</v>
      </c>
      <c r="G849" s="211">
        <v>150</v>
      </c>
      <c r="H849" s="224">
        <v>61752600</v>
      </c>
      <c r="I849" s="224">
        <v>55577340</v>
      </c>
      <c r="J849" s="225">
        <v>49402080</v>
      </c>
      <c r="K849" s="221"/>
      <c r="L849" s="221"/>
      <c r="M849" s="221"/>
    </row>
    <row r="850" spans="1:13" s="228" customFormat="1" ht="24" customHeight="1" x14ac:dyDescent="0.2">
      <c r="A850" s="222">
        <v>849</v>
      </c>
      <c r="B850" s="218" t="s">
        <v>975</v>
      </c>
      <c r="C850" s="211" t="s">
        <v>985</v>
      </c>
      <c r="D850" s="223">
        <v>832120130000011</v>
      </c>
      <c r="E850" s="211">
        <v>8</v>
      </c>
      <c r="F850" s="211">
        <v>8</v>
      </c>
      <c r="G850" s="211">
        <v>16</v>
      </c>
      <c r="H850" s="224">
        <v>6544980</v>
      </c>
      <c r="I850" s="224">
        <v>5890482.0000000009</v>
      </c>
      <c r="J850" s="225">
        <v>5235984</v>
      </c>
      <c r="K850" s="221"/>
      <c r="L850" s="221"/>
      <c r="M850" s="221"/>
    </row>
    <row r="851" spans="1:13" s="228" customFormat="1" ht="24" customHeight="1" x14ac:dyDescent="0.2">
      <c r="A851" s="222">
        <v>850</v>
      </c>
      <c r="B851" s="218" t="s">
        <v>975</v>
      </c>
      <c r="C851" s="211" t="s">
        <v>986</v>
      </c>
      <c r="D851" s="223">
        <v>832220130000071</v>
      </c>
      <c r="E851" s="211">
        <v>4</v>
      </c>
      <c r="F851" s="211">
        <v>4</v>
      </c>
      <c r="G851" s="211">
        <v>8</v>
      </c>
      <c r="H851" s="224">
        <v>3272490</v>
      </c>
      <c r="I851" s="224">
        <v>2945241.0000000005</v>
      </c>
      <c r="J851" s="225">
        <v>2617992</v>
      </c>
      <c r="K851" s="221"/>
      <c r="L851" s="221"/>
      <c r="M851" s="221"/>
    </row>
    <row r="852" spans="1:13" s="228" customFormat="1" ht="24" customHeight="1" x14ac:dyDescent="0.2">
      <c r="A852" s="222">
        <v>851</v>
      </c>
      <c r="B852" s="218" t="s">
        <v>975</v>
      </c>
      <c r="C852" s="211" t="s">
        <v>987</v>
      </c>
      <c r="D852" s="223">
        <v>832220130000061</v>
      </c>
      <c r="E852" s="211">
        <v>4</v>
      </c>
      <c r="F852" s="211">
        <v>4</v>
      </c>
      <c r="G852" s="211">
        <v>8</v>
      </c>
      <c r="H852" s="224">
        <v>3272490</v>
      </c>
      <c r="I852" s="224">
        <v>2945241.0000000005</v>
      </c>
      <c r="J852" s="225">
        <v>2617992</v>
      </c>
      <c r="K852" s="221"/>
      <c r="L852" s="221"/>
      <c r="M852" s="221"/>
    </row>
    <row r="853" spans="1:13" s="228" customFormat="1" ht="24" customHeight="1" x14ac:dyDescent="0.2">
      <c r="A853" s="222">
        <v>852</v>
      </c>
      <c r="B853" s="218" t="s">
        <v>975</v>
      </c>
      <c r="C853" s="211" t="s">
        <v>988</v>
      </c>
      <c r="D853" s="223">
        <v>832220130000011</v>
      </c>
      <c r="E853" s="211">
        <v>11</v>
      </c>
      <c r="F853" s="211">
        <v>13</v>
      </c>
      <c r="G853" s="211">
        <v>24</v>
      </c>
      <c r="H853" s="224">
        <v>9836970</v>
      </c>
      <c r="I853" s="224">
        <v>8853273</v>
      </c>
      <c r="J853" s="225">
        <v>7869576.0000000009</v>
      </c>
      <c r="K853" s="221"/>
      <c r="L853" s="221"/>
      <c r="M853" s="221"/>
    </row>
    <row r="854" spans="1:13" s="228" customFormat="1" ht="24" customHeight="1" x14ac:dyDescent="0.2">
      <c r="A854" s="222">
        <v>853</v>
      </c>
      <c r="B854" s="218" t="s">
        <v>975</v>
      </c>
      <c r="C854" s="211" t="s">
        <v>989</v>
      </c>
      <c r="D854" s="223">
        <v>311530130010001</v>
      </c>
      <c r="E854" s="211">
        <v>76</v>
      </c>
      <c r="F854" s="211">
        <v>124</v>
      </c>
      <c r="G854" s="211">
        <v>200</v>
      </c>
      <c r="H854" s="224">
        <v>91599362.400000006</v>
      </c>
      <c r="I854" s="224">
        <v>82439426.159999996</v>
      </c>
      <c r="J854" s="225">
        <v>73279489.920000002</v>
      </c>
      <c r="K854" s="221"/>
      <c r="L854" s="221"/>
      <c r="M854" s="221"/>
    </row>
    <row r="855" spans="1:13" s="228" customFormat="1" ht="24" customHeight="1" x14ac:dyDescent="0.2">
      <c r="A855" s="222">
        <v>854</v>
      </c>
      <c r="B855" s="218" t="s">
        <v>975</v>
      </c>
      <c r="C855" s="211" t="s">
        <v>990</v>
      </c>
      <c r="D855" s="223">
        <v>216440130000011</v>
      </c>
      <c r="E855" s="211">
        <v>17</v>
      </c>
      <c r="F855" s="211">
        <v>47</v>
      </c>
      <c r="G855" s="211">
        <v>64</v>
      </c>
      <c r="H855" s="224">
        <v>33901140</v>
      </c>
      <c r="I855" s="224">
        <v>30511026</v>
      </c>
      <c r="J855" s="225">
        <v>27120912</v>
      </c>
      <c r="K855" s="221"/>
      <c r="L855" s="221"/>
      <c r="M855" s="221"/>
    </row>
    <row r="856" spans="1:13" s="228" customFormat="1" ht="24" customHeight="1" x14ac:dyDescent="0.2">
      <c r="A856" s="222">
        <v>855</v>
      </c>
      <c r="B856" s="218" t="s">
        <v>975</v>
      </c>
      <c r="C856" s="211" t="s">
        <v>991</v>
      </c>
      <c r="D856" s="223">
        <v>833220130170011</v>
      </c>
      <c r="E856" s="211">
        <v>28</v>
      </c>
      <c r="F856" s="211">
        <v>14</v>
      </c>
      <c r="G856" s="211">
        <v>42</v>
      </c>
      <c r="H856" s="224">
        <v>17102670</v>
      </c>
      <c r="I856" s="224">
        <v>15392403</v>
      </c>
      <c r="J856" s="225">
        <v>13682136</v>
      </c>
      <c r="K856" s="221"/>
      <c r="L856" s="221"/>
      <c r="M856" s="221"/>
    </row>
    <row r="857" spans="1:13" s="228" customFormat="1" ht="24" customHeight="1" x14ac:dyDescent="0.2">
      <c r="A857" s="222">
        <v>856</v>
      </c>
      <c r="B857" s="218" t="s">
        <v>975</v>
      </c>
      <c r="C857" s="211" t="s">
        <v>992</v>
      </c>
      <c r="D857" s="223">
        <v>833120130030011</v>
      </c>
      <c r="E857" s="211">
        <v>28</v>
      </c>
      <c r="F857" s="211">
        <v>12</v>
      </c>
      <c r="G857" s="211">
        <v>40</v>
      </c>
      <c r="H857" s="224">
        <v>16264950</v>
      </c>
      <c r="I857" s="224">
        <v>14638455</v>
      </c>
      <c r="J857" s="225">
        <v>13011960</v>
      </c>
      <c r="K857" s="221"/>
      <c r="L857" s="221"/>
      <c r="M857" s="221"/>
    </row>
    <row r="858" spans="1:13" s="228" customFormat="1" ht="24" customHeight="1" x14ac:dyDescent="0.2">
      <c r="A858" s="222">
        <v>857</v>
      </c>
      <c r="B858" s="218" t="s">
        <v>975</v>
      </c>
      <c r="C858" s="211" t="s">
        <v>993</v>
      </c>
      <c r="D858" s="223">
        <v>834320130040002</v>
      </c>
      <c r="E858" s="211">
        <v>46</v>
      </c>
      <c r="F858" s="211">
        <v>90</v>
      </c>
      <c r="G858" s="211">
        <v>136</v>
      </c>
      <c r="H858" s="224">
        <v>57113160</v>
      </c>
      <c r="I858" s="224">
        <v>51401844</v>
      </c>
      <c r="J858" s="225">
        <v>45690528</v>
      </c>
      <c r="K858" s="221"/>
      <c r="L858" s="221"/>
      <c r="M858" s="221"/>
    </row>
    <row r="859" spans="1:13" ht="24" customHeight="1" x14ac:dyDescent="0.2">
      <c r="A859" s="222">
        <v>858</v>
      </c>
      <c r="B859" s="218" t="s">
        <v>975</v>
      </c>
      <c r="C859" s="211" t="s">
        <v>994</v>
      </c>
      <c r="D859" s="223">
        <v>834320130050001</v>
      </c>
      <c r="E859" s="211">
        <v>122</v>
      </c>
      <c r="F859" s="211">
        <v>357</v>
      </c>
      <c r="G859" s="211">
        <v>479</v>
      </c>
      <c r="H859" s="224">
        <v>185805734.40000001</v>
      </c>
      <c r="I859" s="224">
        <v>167225160.96000001</v>
      </c>
      <c r="J859" s="225">
        <v>148644587.52000001</v>
      </c>
    </row>
    <row r="860" spans="1:13" ht="24" customHeight="1" x14ac:dyDescent="0.2">
      <c r="A860" s="222">
        <v>859</v>
      </c>
      <c r="B860" s="218" t="s">
        <v>975</v>
      </c>
      <c r="C860" s="211" t="s">
        <v>995</v>
      </c>
      <c r="D860" s="223">
        <v>132440130010001</v>
      </c>
      <c r="E860" s="211">
        <v>46</v>
      </c>
      <c r="F860" s="211">
        <v>56</v>
      </c>
      <c r="G860" s="211">
        <v>102</v>
      </c>
      <c r="H860" s="224">
        <v>57512747.5</v>
      </c>
      <c r="I860" s="224">
        <v>51761472.75</v>
      </c>
      <c r="J860" s="225">
        <v>46010198</v>
      </c>
    </row>
    <row r="861" spans="1:13" ht="24" customHeight="1" x14ac:dyDescent="0.2">
      <c r="A861" s="222">
        <v>860</v>
      </c>
      <c r="B861" s="218" t="s">
        <v>975</v>
      </c>
      <c r="C861" s="211" t="s">
        <v>996</v>
      </c>
      <c r="D861" s="223">
        <v>432320130110001</v>
      </c>
      <c r="E861" s="211">
        <v>55</v>
      </c>
      <c r="F861" s="211">
        <v>95</v>
      </c>
      <c r="G861" s="211">
        <v>150</v>
      </c>
      <c r="H861" s="224">
        <v>61752600</v>
      </c>
      <c r="I861" s="224">
        <v>55577340</v>
      </c>
      <c r="J861" s="225">
        <v>49402080</v>
      </c>
    </row>
    <row r="862" spans="1:13" ht="24" customHeight="1" x14ac:dyDescent="0.2">
      <c r="A862" s="222">
        <v>861</v>
      </c>
      <c r="B862" s="218" t="s">
        <v>975</v>
      </c>
      <c r="C862" s="211" t="s">
        <v>997</v>
      </c>
      <c r="D862" s="223">
        <v>834320130060001</v>
      </c>
      <c r="E862" s="211">
        <v>52</v>
      </c>
      <c r="F862" s="211">
        <v>82</v>
      </c>
      <c r="G862" s="211">
        <v>134</v>
      </c>
      <c r="H862" s="224">
        <v>53868360</v>
      </c>
      <c r="I862" s="224">
        <v>48481524</v>
      </c>
      <c r="J862" s="225">
        <v>43094688</v>
      </c>
    </row>
    <row r="863" spans="1:13" ht="24" customHeight="1" x14ac:dyDescent="0.2">
      <c r="A863" s="222">
        <v>862</v>
      </c>
      <c r="B863" s="218" t="s">
        <v>975</v>
      </c>
      <c r="C863" s="211" t="s">
        <v>998</v>
      </c>
      <c r="D863" s="223">
        <v>832220130000091</v>
      </c>
      <c r="E863" s="211">
        <v>12</v>
      </c>
      <c r="F863" s="211">
        <v>12</v>
      </c>
      <c r="G863" s="211">
        <v>24</v>
      </c>
      <c r="H863" s="224">
        <v>9925500</v>
      </c>
      <c r="I863" s="224">
        <v>8932950</v>
      </c>
      <c r="J863" s="225">
        <v>7940400</v>
      </c>
    </row>
    <row r="864" spans="1:13" ht="24" customHeight="1" x14ac:dyDescent="0.2">
      <c r="A864" s="222">
        <v>863</v>
      </c>
      <c r="B864" s="218" t="s">
        <v>975</v>
      </c>
      <c r="C864" s="211" t="s">
        <v>2354</v>
      </c>
      <c r="D864" s="223">
        <v>832220130000091</v>
      </c>
      <c r="E864" s="211">
        <v>55</v>
      </c>
      <c r="F864" s="211">
        <v>35</v>
      </c>
      <c r="G864" s="211">
        <v>90</v>
      </c>
      <c r="H864" s="224">
        <v>19254836.25</v>
      </c>
      <c r="I864" s="224">
        <v>17329352.625</v>
      </c>
      <c r="J864" s="225">
        <v>15403869.000000002</v>
      </c>
    </row>
    <row r="865" spans="1:10" ht="24" customHeight="1" x14ac:dyDescent="0.2">
      <c r="A865" s="222">
        <v>864</v>
      </c>
      <c r="B865" s="218" t="s">
        <v>975</v>
      </c>
      <c r="C865" s="211" t="s">
        <v>2355</v>
      </c>
      <c r="D865" s="223">
        <v>832220130000091</v>
      </c>
      <c r="E865" s="211">
        <v>27</v>
      </c>
      <c r="F865" s="211">
        <v>38</v>
      </c>
      <c r="G865" s="211">
        <v>70</v>
      </c>
      <c r="H865" s="224">
        <v>14975983.75</v>
      </c>
      <c r="I865" s="224">
        <v>13478385.375</v>
      </c>
      <c r="J865" s="225">
        <v>11980787</v>
      </c>
    </row>
    <row r="866" spans="1:10" ht="24" customHeight="1" x14ac:dyDescent="0.2">
      <c r="A866" s="222">
        <v>865</v>
      </c>
      <c r="B866" s="218" t="s">
        <v>975</v>
      </c>
      <c r="C866" s="211" t="s">
        <v>2356</v>
      </c>
      <c r="D866" s="223">
        <v>832220130000091</v>
      </c>
      <c r="E866" s="211">
        <v>25</v>
      </c>
      <c r="F866" s="211">
        <v>46</v>
      </c>
      <c r="G866" s="211">
        <v>70</v>
      </c>
      <c r="H866" s="224">
        <v>23039975</v>
      </c>
      <c r="I866" s="224">
        <v>20735977.5</v>
      </c>
      <c r="J866" s="225">
        <v>18431980</v>
      </c>
    </row>
    <row r="867" spans="1:10" ht="24" customHeight="1" x14ac:dyDescent="0.2">
      <c r="A867" s="222">
        <v>866</v>
      </c>
      <c r="B867" s="218" t="s">
        <v>975</v>
      </c>
      <c r="C867" s="211" t="s">
        <v>2357</v>
      </c>
      <c r="D867" s="223">
        <v>832220130000091</v>
      </c>
      <c r="E867" s="211">
        <v>22</v>
      </c>
      <c r="F867" s="211">
        <v>28</v>
      </c>
      <c r="G867" s="211">
        <v>50</v>
      </c>
      <c r="H867" s="224">
        <v>16457125</v>
      </c>
      <c r="I867" s="224">
        <v>14811412.5</v>
      </c>
      <c r="J867" s="225">
        <v>13165700</v>
      </c>
    </row>
    <row r="868" spans="1:10" ht="24" customHeight="1" x14ac:dyDescent="0.2">
      <c r="A868" s="222">
        <v>867</v>
      </c>
      <c r="B868" s="218" t="s">
        <v>975</v>
      </c>
      <c r="C868" s="218" t="s">
        <v>2348</v>
      </c>
      <c r="D868" s="223">
        <v>832220130000091</v>
      </c>
      <c r="E868" s="211">
        <v>25</v>
      </c>
      <c r="F868" s="211">
        <v>45</v>
      </c>
      <c r="G868" s="211">
        <v>70</v>
      </c>
      <c r="H868" s="224">
        <v>23039975</v>
      </c>
      <c r="I868" s="224">
        <v>20735977.5</v>
      </c>
      <c r="J868" s="225">
        <v>18431980</v>
      </c>
    </row>
    <row r="869" spans="1:10" ht="24" customHeight="1" x14ac:dyDescent="0.2">
      <c r="A869" s="222">
        <v>868</v>
      </c>
      <c r="B869" s="218" t="s">
        <v>975</v>
      </c>
      <c r="C869" s="211" t="s">
        <v>2349</v>
      </c>
      <c r="D869" s="223">
        <v>832220130000091</v>
      </c>
      <c r="E869" s="211">
        <v>23</v>
      </c>
      <c r="F869" s="211">
        <v>55</v>
      </c>
      <c r="G869" s="211">
        <v>78</v>
      </c>
      <c r="H869" s="224">
        <v>25673115</v>
      </c>
      <c r="I869" s="224">
        <v>23105803.5</v>
      </c>
      <c r="J869" s="225">
        <v>20538492</v>
      </c>
    </row>
    <row r="870" spans="1:10" ht="24" customHeight="1" x14ac:dyDescent="0.2">
      <c r="A870" s="222">
        <v>869</v>
      </c>
      <c r="B870" s="218" t="s">
        <v>975</v>
      </c>
      <c r="C870" s="211" t="s">
        <v>2350</v>
      </c>
      <c r="D870" s="223">
        <v>832220130000091</v>
      </c>
      <c r="E870" s="211">
        <v>19</v>
      </c>
      <c r="F870" s="211">
        <v>44</v>
      </c>
      <c r="G870" s="211">
        <v>63</v>
      </c>
      <c r="H870" s="224">
        <v>20735977.5</v>
      </c>
      <c r="I870" s="224">
        <v>18662379.75</v>
      </c>
      <c r="J870" s="225">
        <v>16588782.000000002</v>
      </c>
    </row>
    <row r="871" spans="1:10" ht="24" customHeight="1" x14ac:dyDescent="0.2">
      <c r="A871" s="222">
        <v>870</v>
      </c>
      <c r="B871" s="218" t="s">
        <v>975</v>
      </c>
      <c r="C871" s="211" t="s">
        <v>2351</v>
      </c>
      <c r="D871" s="223">
        <v>832220130000091</v>
      </c>
      <c r="E871" s="211">
        <v>17</v>
      </c>
      <c r="F871" s="211">
        <v>40</v>
      </c>
      <c r="G871" s="211">
        <v>57</v>
      </c>
      <c r="H871" s="224">
        <v>18761122.5</v>
      </c>
      <c r="I871" s="224">
        <v>16885010.25</v>
      </c>
      <c r="J871" s="225">
        <v>15008898</v>
      </c>
    </row>
    <row r="872" spans="1:10" ht="24" customHeight="1" x14ac:dyDescent="0.2">
      <c r="A872" s="222">
        <v>871</v>
      </c>
      <c r="B872" s="218" t="s">
        <v>975</v>
      </c>
      <c r="C872" s="211" t="s">
        <v>2352</v>
      </c>
      <c r="D872" s="223">
        <v>832220130000091</v>
      </c>
      <c r="E872" s="211">
        <v>9</v>
      </c>
      <c r="F872" s="211">
        <v>15</v>
      </c>
      <c r="G872" s="211">
        <v>24</v>
      </c>
      <c r="H872" s="224">
        <v>7899420</v>
      </c>
      <c r="I872" s="224">
        <v>7109478</v>
      </c>
      <c r="J872" s="225">
        <v>6319536.0000000009</v>
      </c>
    </row>
    <row r="873" spans="1:10" ht="24" customHeight="1" x14ac:dyDescent="0.2">
      <c r="A873" s="222">
        <v>872</v>
      </c>
      <c r="B873" s="218" t="s">
        <v>975</v>
      </c>
      <c r="C873" s="211" t="s">
        <v>2353</v>
      </c>
      <c r="D873" s="223">
        <v>832220130000091</v>
      </c>
      <c r="E873" s="211">
        <v>39</v>
      </c>
      <c r="F873" s="211">
        <v>49</v>
      </c>
      <c r="G873" s="211">
        <v>120</v>
      </c>
      <c r="H873" s="224">
        <v>39497100</v>
      </c>
      <c r="I873" s="224">
        <v>35547390</v>
      </c>
      <c r="J873" s="225">
        <v>31597680</v>
      </c>
    </row>
    <row r="874" spans="1:10" ht="24" customHeight="1" x14ac:dyDescent="0.2">
      <c r="A874" s="222">
        <v>873</v>
      </c>
      <c r="B874" s="218" t="s">
        <v>975</v>
      </c>
      <c r="C874" s="211" t="s">
        <v>2261</v>
      </c>
      <c r="D874" s="223">
        <v>832220130000091</v>
      </c>
      <c r="E874" s="211">
        <v>16</v>
      </c>
      <c r="F874" s="211">
        <v>38</v>
      </c>
      <c r="G874" s="211">
        <f>E874+F874</f>
        <v>54</v>
      </c>
      <c r="H874" s="224">
        <v>17773695</v>
      </c>
      <c r="I874" s="224">
        <v>15996325.5</v>
      </c>
      <c r="J874" s="225">
        <v>14218956</v>
      </c>
    </row>
    <row r="875" spans="1:10" ht="24" customHeight="1" x14ac:dyDescent="0.2">
      <c r="A875" s="222">
        <v>874</v>
      </c>
      <c r="B875" s="218" t="s">
        <v>975</v>
      </c>
      <c r="C875" s="211" t="s">
        <v>2262</v>
      </c>
      <c r="D875" s="223">
        <v>832220130000091</v>
      </c>
      <c r="E875" s="211">
        <v>16</v>
      </c>
      <c r="F875" s="211">
        <v>38</v>
      </c>
      <c r="G875" s="211">
        <f t="shared" ref="G875:G884" si="0">E875+F875</f>
        <v>54</v>
      </c>
      <c r="H875" s="224">
        <v>17773695</v>
      </c>
      <c r="I875" s="224">
        <v>15996325.5</v>
      </c>
      <c r="J875" s="225">
        <v>14218956</v>
      </c>
    </row>
    <row r="876" spans="1:10" ht="24" customHeight="1" x14ac:dyDescent="0.2">
      <c r="A876" s="222">
        <v>875</v>
      </c>
      <c r="B876" s="218" t="s">
        <v>975</v>
      </c>
      <c r="C876" s="218" t="s">
        <v>2263</v>
      </c>
      <c r="D876" s="223">
        <v>832220130000091</v>
      </c>
      <c r="E876" s="211">
        <v>16</v>
      </c>
      <c r="F876" s="211">
        <v>38</v>
      </c>
      <c r="G876" s="211">
        <f t="shared" si="0"/>
        <v>54</v>
      </c>
      <c r="H876" s="224">
        <v>17773695</v>
      </c>
      <c r="I876" s="224">
        <v>15996325.5</v>
      </c>
      <c r="J876" s="225">
        <v>14218956</v>
      </c>
    </row>
    <row r="877" spans="1:10" ht="24" customHeight="1" x14ac:dyDescent="0.2">
      <c r="A877" s="222">
        <v>876</v>
      </c>
      <c r="B877" s="218" t="s">
        <v>975</v>
      </c>
      <c r="C877" s="211" t="s">
        <v>2264</v>
      </c>
      <c r="D877" s="223">
        <v>832220130000091</v>
      </c>
      <c r="E877" s="211">
        <v>15</v>
      </c>
      <c r="F877" s="211">
        <v>36</v>
      </c>
      <c r="G877" s="211">
        <f t="shared" si="0"/>
        <v>51</v>
      </c>
      <c r="H877" s="224">
        <v>16786267.5</v>
      </c>
      <c r="I877" s="224">
        <v>15107640.75</v>
      </c>
      <c r="J877" s="225">
        <v>13429014.000000002</v>
      </c>
    </row>
    <row r="878" spans="1:10" ht="24" customHeight="1" x14ac:dyDescent="0.2">
      <c r="A878" s="222">
        <v>877</v>
      </c>
      <c r="B878" s="218" t="s">
        <v>975</v>
      </c>
      <c r="C878" s="211" t="s">
        <v>2265</v>
      </c>
      <c r="D878" s="223">
        <v>832220130000091</v>
      </c>
      <c r="E878" s="211">
        <v>15</v>
      </c>
      <c r="F878" s="211">
        <v>36</v>
      </c>
      <c r="G878" s="211">
        <f t="shared" si="0"/>
        <v>51</v>
      </c>
      <c r="H878" s="224">
        <v>16786267.5</v>
      </c>
      <c r="I878" s="224">
        <v>15107640.75</v>
      </c>
      <c r="J878" s="225">
        <v>13429014.000000002</v>
      </c>
    </row>
    <row r="879" spans="1:10" ht="24" customHeight="1" x14ac:dyDescent="0.2">
      <c r="A879" s="222">
        <v>878</v>
      </c>
      <c r="B879" s="218" t="s">
        <v>975</v>
      </c>
      <c r="C879" s="211" t="s">
        <v>2266</v>
      </c>
      <c r="D879" s="223">
        <v>832220130000091</v>
      </c>
      <c r="E879" s="211">
        <v>15</v>
      </c>
      <c r="F879" s="211">
        <v>36</v>
      </c>
      <c r="G879" s="211">
        <f t="shared" si="0"/>
        <v>51</v>
      </c>
      <c r="H879" s="224">
        <v>16786267.5</v>
      </c>
      <c r="I879" s="224">
        <v>15107640.75</v>
      </c>
      <c r="J879" s="225">
        <v>13429014.000000002</v>
      </c>
    </row>
    <row r="880" spans="1:10" ht="24" customHeight="1" x14ac:dyDescent="0.2">
      <c r="A880" s="222">
        <v>879</v>
      </c>
      <c r="B880" s="218" t="s">
        <v>975</v>
      </c>
      <c r="C880" s="211" t="s">
        <v>2267</v>
      </c>
      <c r="D880" s="223">
        <v>832220130000091</v>
      </c>
      <c r="E880" s="211">
        <v>14</v>
      </c>
      <c r="F880" s="211">
        <v>10</v>
      </c>
      <c r="G880" s="211">
        <f t="shared" si="0"/>
        <v>24</v>
      </c>
      <c r="H880" s="224">
        <v>7899420</v>
      </c>
      <c r="I880" s="224">
        <v>7109478</v>
      </c>
      <c r="J880" s="225">
        <v>6319536.0000000009</v>
      </c>
    </row>
    <row r="881" spans="1:13" ht="24" customHeight="1" x14ac:dyDescent="0.2">
      <c r="A881" s="222">
        <v>880</v>
      </c>
      <c r="B881" s="218" t="s">
        <v>975</v>
      </c>
      <c r="C881" s="211" t="s">
        <v>2268</v>
      </c>
      <c r="D881" s="223">
        <v>832220130000091</v>
      </c>
      <c r="E881" s="211">
        <v>10</v>
      </c>
      <c r="F881" s="211">
        <v>20</v>
      </c>
      <c r="G881" s="211">
        <f t="shared" si="0"/>
        <v>30</v>
      </c>
      <c r="H881" s="224">
        <v>9874275</v>
      </c>
      <c r="I881" s="224">
        <v>8886847.5</v>
      </c>
      <c r="J881" s="225">
        <v>7899420</v>
      </c>
    </row>
    <row r="882" spans="1:13" ht="24" customHeight="1" x14ac:dyDescent="0.2">
      <c r="A882" s="222">
        <v>881</v>
      </c>
      <c r="B882" s="218" t="s">
        <v>975</v>
      </c>
      <c r="C882" s="211" t="s">
        <v>2269</v>
      </c>
      <c r="D882" s="223">
        <v>832220130000091</v>
      </c>
      <c r="E882" s="211">
        <v>10</v>
      </c>
      <c r="F882" s="211">
        <v>20</v>
      </c>
      <c r="G882" s="211">
        <f t="shared" si="0"/>
        <v>30</v>
      </c>
      <c r="H882" s="224">
        <v>9874275</v>
      </c>
      <c r="I882" s="224">
        <v>8886847.5</v>
      </c>
      <c r="J882" s="225">
        <v>7899420</v>
      </c>
    </row>
    <row r="883" spans="1:13" ht="24" customHeight="1" x14ac:dyDescent="0.2">
      <c r="A883" s="222">
        <v>882</v>
      </c>
      <c r="B883" s="218" t="s">
        <v>975</v>
      </c>
      <c r="C883" s="211" t="s">
        <v>2270</v>
      </c>
      <c r="D883" s="223">
        <v>832220130000091</v>
      </c>
      <c r="E883" s="211">
        <v>28</v>
      </c>
      <c r="F883" s="211">
        <v>14</v>
      </c>
      <c r="G883" s="211">
        <f t="shared" si="0"/>
        <v>42</v>
      </c>
      <c r="H883" s="224">
        <v>13823985</v>
      </c>
      <c r="I883" s="224">
        <v>12441586.500000002</v>
      </c>
      <c r="J883" s="225">
        <v>11059188</v>
      </c>
    </row>
    <row r="884" spans="1:13" ht="24" customHeight="1" x14ac:dyDescent="0.2">
      <c r="A884" s="222">
        <v>883</v>
      </c>
      <c r="B884" s="218" t="s">
        <v>975</v>
      </c>
      <c r="C884" s="211" t="s">
        <v>2271</v>
      </c>
      <c r="D884" s="223">
        <v>832220130000091</v>
      </c>
      <c r="E884" s="211">
        <v>28</v>
      </c>
      <c r="F884" s="211">
        <v>12</v>
      </c>
      <c r="G884" s="211">
        <f t="shared" si="0"/>
        <v>40</v>
      </c>
      <c r="H884" s="224">
        <v>13165700</v>
      </c>
      <c r="I884" s="224">
        <v>11849130</v>
      </c>
      <c r="J884" s="225">
        <v>10532560</v>
      </c>
    </row>
    <row r="885" spans="1:13" s="228" customFormat="1" ht="24" customHeight="1" x14ac:dyDescent="0.2">
      <c r="A885" s="222">
        <v>884</v>
      </c>
      <c r="B885" s="218" t="s">
        <v>999</v>
      </c>
      <c r="C885" s="211" t="s">
        <v>1000</v>
      </c>
      <c r="D885" s="223" t="s">
        <v>1001</v>
      </c>
      <c r="E885" s="211">
        <v>39</v>
      </c>
      <c r="F885" s="211">
        <v>101</v>
      </c>
      <c r="G885" s="211">
        <v>140</v>
      </c>
      <c r="H885" s="224">
        <v>51441120</v>
      </c>
      <c r="I885" s="224">
        <v>46297008</v>
      </c>
      <c r="J885" s="225">
        <v>41152896</v>
      </c>
      <c r="K885" s="221"/>
      <c r="L885" s="221"/>
      <c r="M885" s="221"/>
    </row>
    <row r="886" spans="1:13" s="228" customFormat="1" ht="24" customHeight="1" x14ac:dyDescent="0.2">
      <c r="A886" s="222">
        <v>885</v>
      </c>
      <c r="B886" s="218" t="s">
        <v>999</v>
      </c>
      <c r="C886" s="211" t="s">
        <v>1002</v>
      </c>
      <c r="D886" s="223">
        <v>721420290030001</v>
      </c>
      <c r="E886" s="211">
        <v>47</v>
      </c>
      <c r="F886" s="211">
        <v>100</v>
      </c>
      <c r="G886" s="211">
        <v>147</v>
      </c>
      <c r="H886" s="224">
        <v>48715680</v>
      </c>
      <c r="I886" s="224">
        <v>43844112</v>
      </c>
      <c r="J886" s="225">
        <v>38972544</v>
      </c>
      <c r="K886" s="221"/>
      <c r="L886" s="221"/>
      <c r="M886" s="221"/>
    </row>
    <row r="887" spans="1:13" s="228" customFormat="1" ht="24" customHeight="1" x14ac:dyDescent="0.2">
      <c r="A887" s="222">
        <v>886</v>
      </c>
      <c r="B887" s="218" t="s">
        <v>999</v>
      </c>
      <c r="C887" s="211" t="s">
        <v>1003</v>
      </c>
      <c r="D887" s="223" t="s">
        <v>1004</v>
      </c>
      <c r="E887" s="211">
        <v>47</v>
      </c>
      <c r="F887" s="211">
        <v>100</v>
      </c>
      <c r="G887" s="211">
        <v>147</v>
      </c>
      <c r="H887" s="224">
        <v>53665920</v>
      </c>
      <c r="I887" s="224">
        <v>48299328</v>
      </c>
      <c r="J887" s="225">
        <v>42932736.000000007</v>
      </c>
      <c r="K887" s="221"/>
      <c r="L887" s="221"/>
      <c r="M887" s="221"/>
    </row>
    <row r="888" spans="1:13" s="228" customFormat="1" ht="24" customHeight="1" x14ac:dyDescent="0.2">
      <c r="A888" s="222">
        <v>887</v>
      </c>
      <c r="B888" s="218" t="s">
        <v>999</v>
      </c>
      <c r="C888" s="211" t="s">
        <v>1005</v>
      </c>
      <c r="D888" s="223">
        <v>226340290000011</v>
      </c>
      <c r="E888" s="211">
        <v>36</v>
      </c>
      <c r="F888" s="211">
        <v>14</v>
      </c>
      <c r="G888" s="211">
        <v>50</v>
      </c>
      <c r="H888" s="224">
        <v>23786120</v>
      </c>
      <c r="I888" s="224">
        <v>21407508.000000004</v>
      </c>
      <c r="J888" s="225">
        <v>19028896</v>
      </c>
      <c r="K888" s="221"/>
      <c r="L888" s="221"/>
      <c r="M888" s="221"/>
    </row>
    <row r="889" spans="1:13" s="228" customFormat="1" ht="24" customHeight="1" x14ac:dyDescent="0.2">
      <c r="A889" s="222">
        <v>888</v>
      </c>
      <c r="B889" s="218" t="s">
        <v>999</v>
      </c>
      <c r="C889" s="211" t="s">
        <v>1006</v>
      </c>
      <c r="D889" s="223">
        <v>711420290020001</v>
      </c>
      <c r="E889" s="211">
        <v>52</v>
      </c>
      <c r="F889" s="211">
        <v>113</v>
      </c>
      <c r="G889" s="211">
        <v>165</v>
      </c>
      <c r="H889" s="224">
        <v>54400080</v>
      </c>
      <c r="I889" s="224">
        <v>48960072</v>
      </c>
      <c r="J889" s="225">
        <v>43520064</v>
      </c>
      <c r="K889" s="221"/>
      <c r="L889" s="221"/>
      <c r="M889" s="221"/>
    </row>
    <row r="890" spans="1:13" s="228" customFormat="1" ht="24" customHeight="1" x14ac:dyDescent="0.2">
      <c r="A890" s="222">
        <v>889</v>
      </c>
      <c r="B890" s="218" t="s">
        <v>999</v>
      </c>
      <c r="C890" s="211" t="s">
        <v>1007</v>
      </c>
      <c r="D890" s="223">
        <v>311130290020002</v>
      </c>
      <c r="E890" s="211">
        <v>35</v>
      </c>
      <c r="F890" s="211">
        <v>115</v>
      </c>
      <c r="G890" s="211">
        <v>150</v>
      </c>
      <c r="H890" s="224">
        <v>58781620</v>
      </c>
      <c r="I890" s="224">
        <v>52903458</v>
      </c>
      <c r="J890" s="225">
        <v>47025296.000000007</v>
      </c>
      <c r="K890" s="221"/>
      <c r="L890" s="221"/>
      <c r="M890" s="221"/>
    </row>
    <row r="891" spans="1:13" s="228" customFormat="1" ht="24" customHeight="1" x14ac:dyDescent="0.2">
      <c r="A891" s="222">
        <v>890</v>
      </c>
      <c r="B891" s="218" t="s">
        <v>999</v>
      </c>
      <c r="C891" s="211" t="s">
        <v>1008</v>
      </c>
      <c r="D891" s="223">
        <v>711420290080001</v>
      </c>
      <c r="E891" s="211">
        <v>55</v>
      </c>
      <c r="F891" s="211">
        <v>115</v>
      </c>
      <c r="G891" s="211">
        <v>170</v>
      </c>
      <c r="H891" s="224">
        <v>56341440</v>
      </c>
      <c r="I891" s="224">
        <v>50707296.000000007</v>
      </c>
      <c r="J891" s="225">
        <v>45073152</v>
      </c>
      <c r="K891" s="221"/>
      <c r="L891" s="221"/>
      <c r="M891" s="221"/>
    </row>
    <row r="892" spans="1:13" s="228" customFormat="1" ht="24" customHeight="1" x14ac:dyDescent="0.2">
      <c r="A892" s="222">
        <v>891</v>
      </c>
      <c r="B892" s="218" t="s">
        <v>999</v>
      </c>
      <c r="C892" s="211" t="s">
        <v>1009</v>
      </c>
      <c r="D892" s="223" t="s">
        <v>1010</v>
      </c>
      <c r="E892" s="211">
        <v>55</v>
      </c>
      <c r="F892" s="211">
        <v>115</v>
      </c>
      <c r="G892" s="211">
        <v>170</v>
      </c>
      <c r="H892" s="224">
        <v>60733800</v>
      </c>
      <c r="I892" s="224">
        <v>54660420</v>
      </c>
      <c r="J892" s="225">
        <v>48587040</v>
      </c>
      <c r="K892" s="221"/>
      <c r="L892" s="221"/>
      <c r="M892" s="221"/>
    </row>
    <row r="893" spans="1:13" s="228" customFormat="1" ht="24" customHeight="1" x14ac:dyDescent="0.2">
      <c r="A893" s="222">
        <v>892</v>
      </c>
      <c r="B893" s="218" t="s">
        <v>999</v>
      </c>
      <c r="C893" s="211" t="s">
        <v>1011</v>
      </c>
      <c r="D893" s="223">
        <v>132340290010021</v>
      </c>
      <c r="E893" s="211">
        <v>8</v>
      </c>
      <c r="F893" s="211">
        <v>32</v>
      </c>
      <c r="G893" s="211">
        <v>40</v>
      </c>
      <c r="H893" s="224">
        <v>19038480</v>
      </c>
      <c r="I893" s="224">
        <v>17134632</v>
      </c>
      <c r="J893" s="225">
        <v>15230784.000000002</v>
      </c>
      <c r="K893" s="221"/>
      <c r="L893" s="221"/>
      <c r="M893" s="221"/>
    </row>
    <row r="894" spans="1:13" s="228" customFormat="1" ht="24" customHeight="1" x14ac:dyDescent="0.2">
      <c r="A894" s="222">
        <v>893</v>
      </c>
      <c r="B894" s="218" t="s">
        <v>999</v>
      </c>
      <c r="C894" s="211" t="s">
        <v>1012</v>
      </c>
      <c r="D894" s="223">
        <v>311230290470031</v>
      </c>
      <c r="E894" s="211">
        <v>70</v>
      </c>
      <c r="F894" s="211">
        <v>40</v>
      </c>
      <c r="G894" s="211">
        <v>110</v>
      </c>
      <c r="H894" s="224">
        <v>42219460</v>
      </c>
      <c r="I894" s="224">
        <v>37997514</v>
      </c>
      <c r="J894" s="225">
        <v>33775568</v>
      </c>
      <c r="K894" s="221"/>
      <c r="L894" s="221"/>
      <c r="M894" s="221"/>
    </row>
    <row r="895" spans="1:13" s="228" customFormat="1" ht="24" customHeight="1" x14ac:dyDescent="0.2">
      <c r="A895" s="222">
        <v>894</v>
      </c>
      <c r="B895" s="218" t="s">
        <v>999</v>
      </c>
      <c r="C895" s="211" t="s">
        <v>1013</v>
      </c>
      <c r="D895" s="223" t="s">
        <v>1014</v>
      </c>
      <c r="E895" s="211">
        <v>69</v>
      </c>
      <c r="F895" s="211">
        <v>201</v>
      </c>
      <c r="G895" s="211">
        <v>270</v>
      </c>
      <c r="H895" s="224">
        <v>94081996.799999997</v>
      </c>
      <c r="I895" s="224">
        <v>84673797.120000005</v>
      </c>
      <c r="J895" s="225">
        <v>75265597.439999998</v>
      </c>
      <c r="K895" s="221"/>
      <c r="L895" s="221"/>
      <c r="M895" s="221"/>
    </row>
    <row r="896" spans="1:13" s="228" customFormat="1" ht="24" customHeight="1" x14ac:dyDescent="0.2">
      <c r="A896" s="222">
        <v>895</v>
      </c>
      <c r="B896" s="218" t="s">
        <v>999</v>
      </c>
      <c r="C896" s="211" t="s">
        <v>1015</v>
      </c>
      <c r="D896" s="223">
        <v>214240290030031</v>
      </c>
      <c r="E896" s="211">
        <v>23</v>
      </c>
      <c r="F896" s="211">
        <v>33</v>
      </c>
      <c r="G896" s="211">
        <v>56</v>
      </c>
      <c r="H896" s="224">
        <v>26258980</v>
      </c>
      <c r="I896" s="224">
        <v>23633082</v>
      </c>
      <c r="J896" s="225">
        <v>21007184</v>
      </c>
      <c r="K896" s="221"/>
      <c r="L896" s="221"/>
      <c r="M896" s="221"/>
    </row>
    <row r="897" spans="1:13" s="228" customFormat="1" ht="24" customHeight="1" x14ac:dyDescent="0.2">
      <c r="A897" s="222">
        <v>896</v>
      </c>
      <c r="B897" s="218" t="s">
        <v>999</v>
      </c>
      <c r="C897" s="211" t="s">
        <v>1016</v>
      </c>
      <c r="D897" s="223">
        <v>214240290030002</v>
      </c>
      <c r="E897" s="211">
        <v>52</v>
      </c>
      <c r="F897" s="211">
        <v>98</v>
      </c>
      <c r="G897" s="211">
        <v>150</v>
      </c>
      <c r="H897" s="224">
        <v>66932083.200000003</v>
      </c>
      <c r="I897" s="224">
        <v>60238874.879999995</v>
      </c>
      <c r="J897" s="225">
        <v>55776736.000000007</v>
      </c>
      <c r="K897" s="221"/>
      <c r="L897" s="221"/>
      <c r="M897" s="221"/>
    </row>
    <row r="898" spans="1:13" s="228" customFormat="1" ht="24" customHeight="1" x14ac:dyDescent="0.2">
      <c r="A898" s="222">
        <v>897</v>
      </c>
      <c r="B898" s="218" t="s">
        <v>999</v>
      </c>
      <c r="C898" s="211" t="s">
        <v>1017</v>
      </c>
      <c r="D898" s="223">
        <v>711320290030002</v>
      </c>
      <c r="E898" s="211">
        <v>46</v>
      </c>
      <c r="F898" s="211">
        <v>104</v>
      </c>
      <c r="G898" s="211">
        <v>150</v>
      </c>
      <c r="H898" s="224">
        <v>50633760</v>
      </c>
      <c r="I898" s="224">
        <v>45570384</v>
      </c>
      <c r="J898" s="225">
        <v>40507008</v>
      </c>
      <c r="K898" s="221"/>
      <c r="L898" s="221"/>
      <c r="M898" s="221"/>
    </row>
    <row r="899" spans="1:13" s="228" customFormat="1" ht="24" customHeight="1" x14ac:dyDescent="0.2">
      <c r="A899" s="222">
        <v>898</v>
      </c>
      <c r="B899" s="218" t="s">
        <v>999</v>
      </c>
      <c r="C899" s="211" t="s">
        <v>1018</v>
      </c>
      <c r="D899" s="223" t="s">
        <v>1019</v>
      </c>
      <c r="E899" s="211">
        <v>44</v>
      </c>
      <c r="F899" s="211">
        <v>106</v>
      </c>
      <c r="G899" s="211">
        <v>150</v>
      </c>
      <c r="H899" s="224">
        <v>55235160</v>
      </c>
      <c r="I899" s="224">
        <v>49711644</v>
      </c>
      <c r="J899" s="225">
        <v>44188128</v>
      </c>
      <c r="K899" s="221"/>
      <c r="L899" s="221"/>
      <c r="M899" s="221"/>
    </row>
    <row r="900" spans="1:13" s="228" customFormat="1" ht="24" customHeight="1" x14ac:dyDescent="0.2">
      <c r="A900" s="222">
        <v>899</v>
      </c>
      <c r="B900" s="218" t="s">
        <v>999</v>
      </c>
      <c r="C900" s="211" t="s">
        <v>1020</v>
      </c>
      <c r="D900" s="223">
        <v>311830290010021</v>
      </c>
      <c r="E900" s="211">
        <v>40</v>
      </c>
      <c r="F900" s="211">
        <v>52</v>
      </c>
      <c r="G900" s="211">
        <v>92</v>
      </c>
      <c r="H900" s="224">
        <v>35337500</v>
      </c>
      <c r="I900" s="224">
        <v>31803750</v>
      </c>
      <c r="J900" s="225">
        <v>28270000</v>
      </c>
      <c r="K900" s="221"/>
      <c r="L900" s="221"/>
      <c r="M900" s="221"/>
    </row>
    <row r="901" spans="1:13" s="228" customFormat="1" ht="24" customHeight="1" x14ac:dyDescent="0.2">
      <c r="A901" s="222">
        <v>900</v>
      </c>
      <c r="B901" s="218" t="s">
        <v>999</v>
      </c>
      <c r="C901" s="211" t="s">
        <v>1021</v>
      </c>
      <c r="D901" s="223">
        <v>711920290030001</v>
      </c>
      <c r="E901" s="211">
        <v>29</v>
      </c>
      <c r="F901" s="211">
        <v>184</v>
      </c>
      <c r="G901" s="211">
        <v>213</v>
      </c>
      <c r="H901" s="224">
        <v>68108313.599999994</v>
      </c>
      <c r="I901" s="224">
        <v>61297482.240000002</v>
      </c>
      <c r="J901" s="225">
        <v>56756928.000000007</v>
      </c>
      <c r="K901" s="221"/>
      <c r="L901" s="221"/>
      <c r="M901" s="221"/>
    </row>
    <row r="902" spans="1:13" s="228" customFormat="1" ht="24" customHeight="1" x14ac:dyDescent="0.2">
      <c r="A902" s="222">
        <v>901</v>
      </c>
      <c r="B902" s="218" t="s">
        <v>999</v>
      </c>
      <c r="C902" s="211" t="s">
        <v>1022</v>
      </c>
      <c r="D902" s="223" t="s">
        <v>1023</v>
      </c>
      <c r="E902" s="211">
        <v>37</v>
      </c>
      <c r="F902" s="211">
        <v>149</v>
      </c>
      <c r="G902" s="211">
        <v>186</v>
      </c>
      <c r="H902" s="224">
        <v>64087027.200000003</v>
      </c>
      <c r="I902" s="224">
        <v>60081588</v>
      </c>
      <c r="J902" s="225">
        <v>53405856.000000007</v>
      </c>
      <c r="K902" s="221"/>
      <c r="L902" s="221"/>
      <c r="M902" s="221"/>
    </row>
    <row r="903" spans="1:13" s="228" customFormat="1" ht="24" customHeight="1" x14ac:dyDescent="0.2">
      <c r="A903" s="222">
        <v>902</v>
      </c>
      <c r="B903" s="218" t="s">
        <v>999</v>
      </c>
      <c r="C903" s="211" t="s">
        <v>1024</v>
      </c>
      <c r="D903" s="223">
        <v>722120290010001</v>
      </c>
      <c r="E903" s="211">
        <v>54</v>
      </c>
      <c r="F903" s="211">
        <v>156</v>
      </c>
      <c r="G903" s="211">
        <v>210</v>
      </c>
      <c r="H903" s="224">
        <v>66206131.200000003</v>
      </c>
      <c r="I903" s="224">
        <v>62068248</v>
      </c>
      <c r="J903" s="225">
        <v>55171776.000000007</v>
      </c>
      <c r="K903" s="221"/>
      <c r="L903" s="221"/>
      <c r="M903" s="221"/>
    </row>
    <row r="904" spans="1:13" s="228" customFormat="1" ht="24" customHeight="1" x14ac:dyDescent="0.2">
      <c r="A904" s="222">
        <v>903</v>
      </c>
      <c r="B904" s="218" t="s">
        <v>999</v>
      </c>
      <c r="C904" s="211" t="s">
        <v>1025</v>
      </c>
      <c r="D904" s="223" t="s">
        <v>1026</v>
      </c>
      <c r="E904" s="211">
        <v>65</v>
      </c>
      <c r="F904" s="211">
        <v>135</v>
      </c>
      <c r="G904" s="211">
        <v>200</v>
      </c>
      <c r="H904" s="224">
        <v>70293312</v>
      </c>
      <c r="I904" s="224">
        <v>63263980.799999997</v>
      </c>
      <c r="J904" s="225">
        <v>58577760</v>
      </c>
      <c r="K904" s="221"/>
      <c r="L904" s="221"/>
      <c r="M904" s="221"/>
    </row>
    <row r="905" spans="1:13" s="228" customFormat="1" ht="24" customHeight="1" x14ac:dyDescent="0.2">
      <c r="A905" s="222">
        <v>904</v>
      </c>
      <c r="B905" s="218" t="s">
        <v>999</v>
      </c>
      <c r="C905" s="211" t="s">
        <v>1027</v>
      </c>
      <c r="D905" s="223">
        <v>711320290040002</v>
      </c>
      <c r="E905" s="211">
        <v>46</v>
      </c>
      <c r="F905" s="211">
        <v>104</v>
      </c>
      <c r="G905" s="211">
        <v>150</v>
      </c>
      <c r="H905" s="224">
        <v>50349360</v>
      </c>
      <c r="I905" s="224">
        <v>45314424</v>
      </c>
      <c r="J905" s="225">
        <v>40279488</v>
      </c>
      <c r="K905" s="221"/>
      <c r="L905" s="221"/>
      <c r="M905" s="221"/>
    </row>
    <row r="906" spans="1:13" s="228" customFormat="1" ht="24" customHeight="1" x14ac:dyDescent="0.2">
      <c r="A906" s="222">
        <v>905</v>
      </c>
      <c r="B906" s="218" t="s">
        <v>999</v>
      </c>
      <c r="C906" s="211" t="s">
        <v>1028</v>
      </c>
      <c r="D906" s="223">
        <v>814220290010001</v>
      </c>
      <c r="E906" s="211">
        <v>47</v>
      </c>
      <c r="F906" s="211">
        <v>153</v>
      </c>
      <c r="G906" s="211">
        <v>200</v>
      </c>
      <c r="H906" s="224">
        <v>64031616</v>
      </c>
      <c r="I906" s="224">
        <v>60029640</v>
      </c>
      <c r="J906" s="225">
        <v>53359680</v>
      </c>
      <c r="K906" s="221"/>
      <c r="L906" s="221"/>
      <c r="M906" s="221"/>
    </row>
    <row r="907" spans="1:13" s="228" customFormat="1" ht="24" customHeight="1" x14ac:dyDescent="0.2">
      <c r="A907" s="222">
        <v>906</v>
      </c>
      <c r="B907" s="218" t="s">
        <v>999</v>
      </c>
      <c r="C907" s="211" t="s">
        <v>1029</v>
      </c>
      <c r="D907" s="223">
        <v>311230290170001</v>
      </c>
      <c r="E907" s="211">
        <v>101</v>
      </c>
      <c r="F907" s="211">
        <v>244</v>
      </c>
      <c r="G907" s="211">
        <v>345</v>
      </c>
      <c r="H907" s="224">
        <v>127637587.2</v>
      </c>
      <c r="I907" s="224">
        <v>114873828.48</v>
      </c>
      <c r="J907" s="225">
        <v>102110069.76000002</v>
      </c>
      <c r="K907" s="221"/>
      <c r="L907" s="221"/>
      <c r="M907" s="221"/>
    </row>
    <row r="908" spans="1:13" s="228" customFormat="1" ht="24" customHeight="1" x14ac:dyDescent="0.2">
      <c r="A908" s="222">
        <v>907</v>
      </c>
      <c r="B908" s="218" t="s">
        <v>999</v>
      </c>
      <c r="C908" s="211" t="s">
        <v>1030</v>
      </c>
      <c r="D908" s="223">
        <v>214240290220001</v>
      </c>
      <c r="E908" s="211">
        <v>16</v>
      </c>
      <c r="F908" s="211">
        <v>84</v>
      </c>
      <c r="G908" s="211">
        <v>100</v>
      </c>
      <c r="H908" s="224">
        <v>46676540</v>
      </c>
      <c r="I908" s="224">
        <v>42008886.000000007</v>
      </c>
      <c r="J908" s="225">
        <v>37341232</v>
      </c>
      <c r="K908" s="221"/>
      <c r="L908" s="221"/>
      <c r="M908" s="221"/>
    </row>
    <row r="909" spans="1:13" s="228" customFormat="1" ht="24" customHeight="1" x14ac:dyDescent="0.2">
      <c r="A909" s="222">
        <v>908</v>
      </c>
      <c r="B909" s="218" t="s">
        <v>999</v>
      </c>
      <c r="C909" s="211" t="s">
        <v>1031</v>
      </c>
      <c r="D909" s="223">
        <v>214240290230001</v>
      </c>
      <c r="E909" s="211">
        <v>22</v>
      </c>
      <c r="F909" s="211">
        <v>78</v>
      </c>
      <c r="G909" s="211">
        <v>100</v>
      </c>
      <c r="H909" s="224">
        <v>47414640</v>
      </c>
      <c r="I909" s="224">
        <v>42673176.000000007</v>
      </c>
      <c r="J909" s="225">
        <v>37931712</v>
      </c>
      <c r="K909" s="221"/>
      <c r="L909" s="221"/>
      <c r="M909" s="221"/>
    </row>
    <row r="910" spans="1:13" s="228" customFormat="1" ht="24" customHeight="1" x14ac:dyDescent="0.2">
      <c r="A910" s="222">
        <v>909</v>
      </c>
      <c r="B910" s="218" t="s">
        <v>999</v>
      </c>
      <c r="C910" s="211" t="s">
        <v>1032</v>
      </c>
      <c r="D910" s="223">
        <v>214240290080001</v>
      </c>
      <c r="E910" s="211">
        <v>42</v>
      </c>
      <c r="F910" s="211">
        <v>78</v>
      </c>
      <c r="G910" s="211">
        <v>120</v>
      </c>
      <c r="H910" s="224">
        <v>55595180</v>
      </c>
      <c r="I910" s="224">
        <v>50035662</v>
      </c>
      <c r="J910" s="225">
        <v>44476144</v>
      </c>
      <c r="K910" s="221"/>
      <c r="L910" s="221"/>
      <c r="M910" s="221"/>
    </row>
    <row r="911" spans="1:13" s="228" customFormat="1" ht="24" customHeight="1" x14ac:dyDescent="0.2">
      <c r="A911" s="222">
        <v>910</v>
      </c>
      <c r="B911" s="218" t="s">
        <v>999</v>
      </c>
      <c r="C911" s="211" t="s">
        <v>1033</v>
      </c>
      <c r="D911" s="223">
        <v>214240290130011</v>
      </c>
      <c r="E911" s="211">
        <v>10</v>
      </c>
      <c r="F911" s="211">
        <v>38</v>
      </c>
      <c r="G911" s="211">
        <v>48</v>
      </c>
      <c r="H911" s="224">
        <v>22284340</v>
      </c>
      <c r="I911" s="224">
        <v>20055906</v>
      </c>
      <c r="J911" s="225">
        <v>17827472</v>
      </c>
      <c r="K911" s="221"/>
      <c r="L911" s="221"/>
      <c r="M911" s="221"/>
    </row>
    <row r="912" spans="1:13" s="228" customFormat="1" ht="24" customHeight="1" x14ac:dyDescent="0.2">
      <c r="A912" s="222">
        <v>911</v>
      </c>
      <c r="B912" s="218" t="s">
        <v>999</v>
      </c>
      <c r="C912" s="211" t="s">
        <v>1034</v>
      </c>
      <c r="D912" s="223">
        <v>214240290000041</v>
      </c>
      <c r="E912" s="211">
        <v>8</v>
      </c>
      <c r="F912" s="211">
        <v>24</v>
      </c>
      <c r="G912" s="211">
        <v>32</v>
      </c>
      <c r="H912" s="224">
        <v>15134160</v>
      </c>
      <c r="I912" s="224">
        <v>13620744.000000002</v>
      </c>
      <c r="J912" s="225">
        <v>12107328</v>
      </c>
      <c r="K912" s="221"/>
      <c r="L912" s="221"/>
      <c r="M912" s="221"/>
    </row>
    <row r="913" spans="1:13" s="228" customFormat="1" ht="24" customHeight="1" x14ac:dyDescent="0.2">
      <c r="A913" s="222">
        <v>912</v>
      </c>
      <c r="B913" s="218" t="s">
        <v>999</v>
      </c>
      <c r="C913" s="211" t="s">
        <v>1035</v>
      </c>
      <c r="D913" s="223">
        <v>214240290030051</v>
      </c>
      <c r="E913" s="211">
        <v>24</v>
      </c>
      <c r="F913" s="211">
        <v>36</v>
      </c>
      <c r="G913" s="211">
        <v>60</v>
      </c>
      <c r="H913" s="224">
        <v>27636140</v>
      </c>
      <c r="I913" s="224">
        <v>24872526</v>
      </c>
      <c r="J913" s="225">
        <v>22108912</v>
      </c>
      <c r="K913" s="221"/>
      <c r="L913" s="221"/>
      <c r="M913" s="221"/>
    </row>
    <row r="914" spans="1:13" s="228" customFormat="1" ht="24" customHeight="1" x14ac:dyDescent="0.2">
      <c r="A914" s="222">
        <v>913</v>
      </c>
      <c r="B914" s="218" t="s">
        <v>999</v>
      </c>
      <c r="C914" s="211" t="s">
        <v>1036</v>
      </c>
      <c r="D914" s="223">
        <v>214240290030021</v>
      </c>
      <c r="E914" s="211">
        <v>39</v>
      </c>
      <c r="F914" s="211">
        <v>111</v>
      </c>
      <c r="G914" s="211">
        <v>150</v>
      </c>
      <c r="H914" s="224">
        <v>68339731.200000003</v>
      </c>
      <c r="I914" s="224">
        <v>61505758.079999998</v>
      </c>
      <c r="J914" s="225">
        <v>56949776.000000007</v>
      </c>
      <c r="K914" s="221"/>
      <c r="L914" s="221"/>
      <c r="M914" s="221"/>
    </row>
    <row r="915" spans="1:13" s="228" customFormat="1" ht="24" customHeight="1" x14ac:dyDescent="0.2">
      <c r="A915" s="222">
        <v>914</v>
      </c>
      <c r="B915" s="218" t="s">
        <v>999</v>
      </c>
      <c r="C915" s="211" t="s">
        <v>1037</v>
      </c>
      <c r="D915" s="223">
        <v>214240290000061</v>
      </c>
      <c r="E915" s="211">
        <v>14</v>
      </c>
      <c r="F915" s="211">
        <v>56</v>
      </c>
      <c r="G915" s="211">
        <v>70</v>
      </c>
      <c r="H915" s="224">
        <v>32948540</v>
      </c>
      <c r="I915" s="224">
        <v>29653686</v>
      </c>
      <c r="J915" s="225">
        <v>26358832</v>
      </c>
      <c r="K915" s="221"/>
      <c r="L915" s="221"/>
      <c r="M915" s="221"/>
    </row>
    <row r="916" spans="1:13" s="228" customFormat="1" ht="24" customHeight="1" x14ac:dyDescent="0.2">
      <c r="A916" s="222">
        <v>915</v>
      </c>
      <c r="B916" s="218" t="s">
        <v>999</v>
      </c>
      <c r="C916" s="211" t="s">
        <v>1038</v>
      </c>
      <c r="D916" s="223">
        <v>711920290270001</v>
      </c>
      <c r="E916" s="211">
        <v>62</v>
      </c>
      <c r="F916" s="211">
        <v>188</v>
      </c>
      <c r="G916" s="211">
        <v>250</v>
      </c>
      <c r="H916" s="224">
        <v>79426713.599999994</v>
      </c>
      <c r="I916" s="224">
        <v>71484042.24000001</v>
      </c>
      <c r="J916" s="225">
        <v>63541370.88000001</v>
      </c>
      <c r="K916" s="221"/>
      <c r="L916" s="221"/>
      <c r="M916" s="221"/>
    </row>
    <row r="917" spans="1:13" s="228" customFormat="1" ht="24" customHeight="1" x14ac:dyDescent="0.2">
      <c r="A917" s="222">
        <v>916</v>
      </c>
      <c r="B917" s="218" t="s">
        <v>999</v>
      </c>
      <c r="C917" s="211" t="s">
        <v>1039</v>
      </c>
      <c r="D917" s="223" t="s">
        <v>1040</v>
      </c>
      <c r="E917" s="211">
        <v>62</v>
      </c>
      <c r="F917" s="211">
        <v>188</v>
      </c>
      <c r="G917" s="211">
        <v>250</v>
      </c>
      <c r="H917" s="224">
        <v>88330521.599999994</v>
      </c>
      <c r="I917" s="224">
        <v>79497469.439999998</v>
      </c>
      <c r="J917" s="225">
        <v>70664417.280000001</v>
      </c>
      <c r="K917" s="221"/>
      <c r="L917" s="221"/>
      <c r="M917" s="221"/>
    </row>
    <row r="918" spans="1:13" s="228" customFormat="1" ht="24" customHeight="1" x14ac:dyDescent="0.2">
      <c r="A918" s="222">
        <v>917</v>
      </c>
      <c r="B918" s="218" t="s">
        <v>999</v>
      </c>
      <c r="C918" s="211" t="s">
        <v>1041</v>
      </c>
      <c r="D918" s="223">
        <v>711420290050001</v>
      </c>
      <c r="E918" s="211">
        <v>46</v>
      </c>
      <c r="F918" s="211">
        <v>98</v>
      </c>
      <c r="G918" s="211">
        <v>144</v>
      </c>
      <c r="H918" s="224">
        <v>47017200</v>
      </c>
      <c r="I918" s="224">
        <v>42315480</v>
      </c>
      <c r="J918" s="225">
        <v>37613760</v>
      </c>
      <c r="K918" s="221"/>
      <c r="L918" s="221"/>
      <c r="M918" s="221"/>
    </row>
    <row r="919" spans="1:13" s="228" customFormat="1" ht="24" customHeight="1" x14ac:dyDescent="0.2">
      <c r="A919" s="222">
        <v>918</v>
      </c>
      <c r="B919" s="218" t="s">
        <v>999</v>
      </c>
      <c r="C919" s="211" t="s">
        <v>1042</v>
      </c>
      <c r="D919" s="223" t="s">
        <v>1043</v>
      </c>
      <c r="E919" s="211">
        <v>46</v>
      </c>
      <c r="F919" s="211">
        <v>98</v>
      </c>
      <c r="G919" s="211">
        <v>144</v>
      </c>
      <c r="H919" s="224">
        <v>51878520</v>
      </c>
      <c r="I919" s="224">
        <v>46690668</v>
      </c>
      <c r="J919" s="225">
        <v>41502816</v>
      </c>
      <c r="K919" s="221"/>
      <c r="L919" s="221"/>
      <c r="M919" s="221"/>
    </row>
    <row r="920" spans="1:13" s="228" customFormat="1" ht="24" customHeight="1" x14ac:dyDescent="0.2">
      <c r="A920" s="222">
        <v>919</v>
      </c>
      <c r="B920" s="218" t="s">
        <v>999</v>
      </c>
      <c r="C920" s="211" t="s">
        <v>1044</v>
      </c>
      <c r="D920" s="223">
        <v>325730290000021</v>
      </c>
      <c r="E920" s="211">
        <v>16</v>
      </c>
      <c r="F920" s="211">
        <v>32</v>
      </c>
      <c r="G920" s="211">
        <v>48</v>
      </c>
      <c r="H920" s="224">
        <v>18019540</v>
      </c>
      <c r="I920" s="224">
        <v>16217586</v>
      </c>
      <c r="J920" s="225">
        <v>14415632.000000002</v>
      </c>
      <c r="K920" s="221"/>
      <c r="L920" s="221"/>
      <c r="M920" s="221"/>
    </row>
    <row r="921" spans="1:13" s="228" customFormat="1" ht="24" customHeight="1" x14ac:dyDescent="0.2">
      <c r="A921" s="222">
        <v>920</v>
      </c>
      <c r="B921" s="218" t="s">
        <v>999</v>
      </c>
      <c r="C921" s="211" t="s">
        <v>1045</v>
      </c>
      <c r="D921" s="223">
        <v>311230290000181</v>
      </c>
      <c r="E921" s="211">
        <v>28</v>
      </c>
      <c r="F921" s="211">
        <v>54</v>
      </c>
      <c r="G921" s="211">
        <v>82</v>
      </c>
      <c r="H921" s="224">
        <v>33095620</v>
      </c>
      <c r="I921" s="224">
        <v>29786058.000000004</v>
      </c>
      <c r="J921" s="225">
        <v>26476496</v>
      </c>
      <c r="K921" s="221"/>
      <c r="L921" s="221"/>
      <c r="M921" s="221"/>
    </row>
    <row r="922" spans="1:13" s="228" customFormat="1" ht="24" customHeight="1" x14ac:dyDescent="0.2">
      <c r="A922" s="222">
        <v>921</v>
      </c>
      <c r="B922" s="218" t="s">
        <v>999</v>
      </c>
      <c r="C922" s="211" t="s">
        <v>1046</v>
      </c>
      <c r="D922" s="223">
        <v>721420290070001</v>
      </c>
      <c r="E922" s="211">
        <v>7</v>
      </c>
      <c r="F922" s="211">
        <v>9</v>
      </c>
      <c r="G922" s="211">
        <v>16</v>
      </c>
      <c r="H922" s="224">
        <v>5458800</v>
      </c>
      <c r="I922" s="224">
        <v>4912920</v>
      </c>
      <c r="J922" s="225">
        <v>4367040</v>
      </c>
      <c r="K922" s="221"/>
      <c r="L922" s="221"/>
      <c r="M922" s="221"/>
    </row>
    <row r="923" spans="1:13" s="228" customFormat="1" ht="24" customHeight="1" x14ac:dyDescent="0.2">
      <c r="A923" s="222">
        <v>922</v>
      </c>
      <c r="B923" s="218" t="s">
        <v>999</v>
      </c>
      <c r="C923" s="211" t="s">
        <v>1047</v>
      </c>
      <c r="D923" s="223">
        <v>711420290040001</v>
      </c>
      <c r="E923" s="211">
        <v>7</v>
      </c>
      <c r="F923" s="211">
        <v>9</v>
      </c>
      <c r="G923" s="211">
        <v>16</v>
      </c>
      <c r="H923" s="224">
        <v>5319840</v>
      </c>
      <c r="I923" s="224">
        <v>4787856</v>
      </c>
      <c r="J923" s="225">
        <v>4255872</v>
      </c>
      <c r="K923" s="221"/>
      <c r="L923" s="221"/>
      <c r="M923" s="221"/>
    </row>
    <row r="924" spans="1:13" s="228" customFormat="1" ht="24" customHeight="1" x14ac:dyDescent="0.2">
      <c r="A924" s="222">
        <v>923</v>
      </c>
      <c r="B924" s="218" t="s">
        <v>999</v>
      </c>
      <c r="C924" s="211" t="s">
        <v>1048</v>
      </c>
      <c r="D924" s="223">
        <v>711420290100001</v>
      </c>
      <c r="E924" s="211">
        <v>6</v>
      </c>
      <c r="F924" s="211">
        <v>10</v>
      </c>
      <c r="G924" s="211">
        <v>16</v>
      </c>
      <c r="H924" s="224">
        <v>5307840</v>
      </c>
      <c r="I924" s="224">
        <v>4777056</v>
      </c>
      <c r="J924" s="225">
        <v>4246272</v>
      </c>
      <c r="K924" s="221"/>
      <c r="L924" s="221"/>
      <c r="M924" s="221"/>
    </row>
    <row r="925" spans="1:13" s="228" customFormat="1" ht="24" customHeight="1" x14ac:dyDescent="0.2">
      <c r="A925" s="222">
        <v>924</v>
      </c>
      <c r="B925" s="218" t="s">
        <v>999</v>
      </c>
      <c r="C925" s="211" t="s">
        <v>1049</v>
      </c>
      <c r="D925" s="223">
        <v>721420290060001</v>
      </c>
      <c r="E925" s="211">
        <v>25</v>
      </c>
      <c r="F925" s="211">
        <v>65</v>
      </c>
      <c r="G925" s="211">
        <v>90</v>
      </c>
      <c r="H925" s="224">
        <v>30015600</v>
      </c>
      <c r="I925" s="224">
        <v>27014040</v>
      </c>
      <c r="J925" s="225">
        <v>24012480</v>
      </c>
      <c r="K925" s="221"/>
      <c r="L925" s="221"/>
      <c r="M925" s="221"/>
    </row>
    <row r="926" spans="1:13" s="228" customFormat="1" ht="24" customHeight="1" x14ac:dyDescent="0.2">
      <c r="A926" s="222">
        <v>925</v>
      </c>
      <c r="B926" s="218" t="s">
        <v>999</v>
      </c>
      <c r="C926" s="211" t="s">
        <v>1050</v>
      </c>
      <c r="D926" s="223">
        <v>722120290030001</v>
      </c>
      <c r="E926" s="211">
        <v>9</v>
      </c>
      <c r="F926" s="211">
        <v>17</v>
      </c>
      <c r="G926" s="211">
        <v>26</v>
      </c>
      <c r="H926" s="224">
        <v>9033840</v>
      </c>
      <c r="I926" s="224">
        <v>8130456</v>
      </c>
      <c r="J926" s="225">
        <v>7227072.0000000009</v>
      </c>
      <c r="K926" s="221"/>
      <c r="L926" s="221"/>
      <c r="M926" s="221"/>
    </row>
    <row r="927" spans="1:13" s="228" customFormat="1" ht="24" customHeight="1" x14ac:dyDescent="0.2">
      <c r="A927" s="222">
        <v>926</v>
      </c>
      <c r="B927" s="218" t="s">
        <v>999</v>
      </c>
      <c r="C927" s="211" t="s">
        <v>1051</v>
      </c>
      <c r="D927" s="223">
        <v>931310290000011</v>
      </c>
      <c r="E927" s="211">
        <v>14</v>
      </c>
      <c r="F927" s="211">
        <v>17</v>
      </c>
      <c r="G927" s="211">
        <v>31</v>
      </c>
      <c r="H927" s="224">
        <v>8643880</v>
      </c>
      <c r="I927" s="224">
        <v>7779492.0000000009</v>
      </c>
      <c r="J927" s="225">
        <v>6915104</v>
      </c>
      <c r="K927" s="221"/>
      <c r="L927" s="221"/>
      <c r="M927" s="221"/>
    </row>
    <row r="928" spans="1:13" s="228" customFormat="1" ht="24" customHeight="1" x14ac:dyDescent="0.2">
      <c r="A928" s="222">
        <v>927</v>
      </c>
      <c r="B928" s="218" t="s">
        <v>999</v>
      </c>
      <c r="C928" s="211" t="s">
        <v>1052</v>
      </c>
      <c r="D928" s="223">
        <v>711420290070001</v>
      </c>
      <c r="E928" s="211">
        <v>6</v>
      </c>
      <c r="F928" s="211">
        <v>10</v>
      </c>
      <c r="G928" s="211">
        <v>16</v>
      </c>
      <c r="H928" s="224">
        <v>5297040</v>
      </c>
      <c r="I928" s="224">
        <v>4767336</v>
      </c>
      <c r="J928" s="225">
        <v>4237632</v>
      </c>
      <c r="K928" s="221"/>
      <c r="L928" s="221"/>
      <c r="M928" s="221"/>
    </row>
    <row r="929" spans="1:13" s="228" customFormat="1" ht="24" customHeight="1" x14ac:dyDescent="0.2">
      <c r="A929" s="222">
        <v>928</v>
      </c>
      <c r="B929" s="218" t="s">
        <v>999</v>
      </c>
      <c r="C929" s="211" t="s">
        <v>1053</v>
      </c>
      <c r="D929" s="223">
        <v>712620290050001</v>
      </c>
      <c r="E929" s="211">
        <v>13</v>
      </c>
      <c r="F929" s="211">
        <v>10</v>
      </c>
      <c r="G929" s="211">
        <v>23</v>
      </c>
      <c r="H929" s="224">
        <v>7516560</v>
      </c>
      <c r="I929" s="224">
        <v>6764904</v>
      </c>
      <c r="J929" s="225">
        <v>6013248</v>
      </c>
      <c r="K929" s="221"/>
      <c r="L929" s="221"/>
      <c r="M929" s="221"/>
    </row>
    <row r="930" spans="1:13" s="228" customFormat="1" ht="24" customHeight="1" x14ac:dyDescent="0.2">
      <c r="A930" s="222">
        <v>929</v>
      </c>
      <c r="B930" s="218" t="s">
        <v>999</v>
      </c>
      <c r="C930" s="211" t="s">
        <v>1054</v>
      </c>
      <c r="D930" s="223">
        <v>712620290040001</v>
      </c>
      <c r="E930" s="211">
        <v>13</v>
      </c>
      <c r="F930" s="211">
        <v>15</v>
      </c>
      <c r="G930" s="211">
        <v>28</v>
      </c>
      <c r="H930" s="224">
        <v>9309120</v>
      </c>
      <c r="I930" s="224">
        <v>8378208</v>
      </c>
      <c r="J930" s="225">
        <v>7447296.0000000009</v>
      </c>
      <c r="K930" s="221"/>
      <c r="L930" s="221"/>
      <c r="M930" s="221"/>
    </row>
    <row r="931" spans="1:13" s="228" customFormat="1" ht="24" customHeight="1" x14ac:dyDescent="0.2">
      <c r="A931" s="222">
        <v>930</v>
      </c>
      <c r="B931" s="218" t="s">
        <v>999</v>
      </c>
      <c r="C931" s="211" t="s">
        <v>1055</v>
      </c>
      <c r="D931" s="223">
        <v>931410290070001</v>
      </c>
      <c r="E931" s="211">
        <v>8</v>
      </c>
      <c r="F931" s="211">
        <v>8</v>
      </c>
      <c r="G931" s="211">
        <v>16</v>
      </c>
      <c r="H931" s="224">
        <v>4559240</v>
      </c>
      <c r="I931" s="224">
        <v>4103316.0000000005</v>
      </c>
      <c r="J931" s="225">
        <v>3647392</v>
      </c>
      <c r="K931" s="221"/>
      <c r="L931" s="221"/>
      <c r="M931" s="221"/>
    </row>
    <row r="932" spans="1:13" s="228" customFormat="1" ht="24" customHeight="1" x14ac:dyDescent="0.2">
      <c r="A932" s="222">
        <v>931</v>
      </c>
      <c r="B932" s="218" t="s">
        <v>999</v>
      </c>
      <c r="C932" s="211" t="s">
        <v>1056</v>
      </c>
      <c r="D932" s="223">
        <v>311230290230001</v>
      </c>
      <c r="E932" s="211">
        <v>40</v>
      </c>
      <c r="F932" s="211">
        <v>60</v>
      </c>
      <c r="G932" s="211">
        <v>100</v>
      </c>
      <c r="H932" s="224">
        <v>38837420</v>
      </c>
      <c r="I932" s="224">
        <v>34953678</v>
      </c>
      <c r="J932" s="225">
        <v>31069936</v>
      </c>
      <c r="K932" s="221"/>
      <c r="L932" s="221"/>
      <c r="M932" s="221"/>
    </row>
    <row r="933" spans="1:13" s="228" customFormat="1" ht="24" customHeight="1" x14ac:dyDescent="0.2">
      <c r="A933" s="222">
        <v>932</v>
      </c>
      <c r="B933" s="218" t="s">
        <v>999</v>
      </c>
      <c r="C933" s="211" t="s">
        <v>1057</v>
      </c>
      <c r="D933" s="223">
        <v>311230290000021</v>
      </c>
      <c r="E933" s="211">
        <v>32</v>
      </c>
      <c r="F933" s="211">
        <v>16</v>
      </c>
      <c r="G933" s="211">
        <v>48</v>
      </c>
      <c r="H933" s="224">
        <v>19313900</v>
      </c>
      <c r="I933" s="224">
        <v>17382510</v>
      </c>
      <c r="J933" s="225">
        <v>15451120</v>
      </c>
      <c r="K933" s="221"/>
      <c r="L933" s="221"/>
      <c r="M933" s="221"/>
    </row>
    <row r="934" spans="1:13" s="228" customFormat="1" ht="24" customHeight="1" x14ac:dyDescent="0.2">
      <c r="A934" s="222">
        <v>933</v>
      </c>
      <c r="B934" s="218" t="s">
        <v>999</v>
      </c>
      <c r="C934" s="211" t="s">
        <v>1058</v>
      </c>
      <c r="D934" s="223" t="s">
        <v>1059</v>
      </c>
      <c r="E934" s="211">
        <v>44</v>
      </c>
      <c r="F934" s="211">
        <v>109</v>
      </c>
      <c r="G934" s="211">
        <v>153</v>
      </c>
      <c r="H934" s="224">
        <v>56593080</v>
      </c>
      <c r="I934" s="224">
        <v>50933772</v>
      </c>
      <c r="J934" s="225">
        <v>45274464</v>
      </c>
      <c r="K934" s="221"/>
      <c r="L934" s="221"/>
      <c r="M934" s="221"/>
    </row>
    <row r="935" spans="1:13" s="228" customFormat="1" ht="24" customHeight="1" x14ac:dyDescent="0.2">
      <c r="A935" s="222">
        <v>934</v>
      </c>
      <c r="B935" s="218" t="s">
        <v>999</v>
      </c>
      <c r="C935" s="211" t="s">
        <v>1060</v>
      </c>
      <c r="D935" s="223">
        <v>711420290030001</v>
      </c>
      <c r="E935" s="211">
        <v>55</v>
      </c>
      <c r="F935" s="211">
        <v>111</v>
      </c>
      <c r="G935" s="211">
        <v>166</v>
      </c>
      <c r="H935" s="224">
        <v>54340080</v>
      </c>
      <c r="I935" s="224">
        <v>48906072</v>
      </c>
      <c r="J935" s="225">
        <v>43472064</v>
      </c>
      <c r="K935" s="221"/>
      <c r="L935" s="221"/>
      <c r="M935" s="221"/>
    </row>
    <row r="936" spans="1:13" s="228" customFormat="1" ht="24" customHeight="1" x14ac:dyDescent="0.2">
      <c r="A936" s="222">
        <v>935</v>
      </c>
      <c r="B936" s="218" t="s">
        <v>999</v>
      </c>
      <c r="C936" s="211" t="s">
        <v>1061</v>
      </c>
      <c r="D936" s="223" t="s">
        <v>1062</v>
      </c>
      <c r="E936" s="211">
        <v>32</v>
      </c>
      <c r="F936" s="211">
        <v>53</v>
      </c>
      <c r="G936" s="211">
        <v>85</v>
      </c>
      <c r="H936" s="224">
        <v>31327560</v>
      </c>
      <c r="I936" s="224">
        <v>28194804</v>
      </c>
      <c r="J936" s="225">
        <v>25062048.000000004</v>
      </c>
      <c r="K936" s="221"/>
      <c r="L936" s="221"/>
      <c r="M936" s="221"/>
    </row>
    <row r="937" spans="1:13" s="228" customFormat="1" ht="24" customHeight="1" x14ac:dyDescent="0.2">
      <c r="A937" s="222">
        <v>936</v>
      </c>
      <c r="B937" s="218" t="s">
        <v>999</v>
      </c>
      <c r="C937" s="211" t="s">
        <v>1063</v>
      </c>
      <c r="D937" s="223" t="s">
        <v>1064</v>
      </c>
      <c r="E937" s="211">
        <v>56</v>
      </c>
      <c r="F937" s="211">
        <v>118</v>
      </c>
      <c r="G937" s="211">
        <v>174</v>
      </c>
      <c r="H937" s="224">
        <v>60877785.600000001</v>
      </c>
      <c r="I937" s="224">
        <v>57072924</v>
      </c>
      <c r="J937" s="225">
        <v>50731488.000000007</v>
      </c>
      <c r="K937" s="221"/>
      <c r="L937" s="221"/>
      <c r="M937" s="221"/>
    </row>
    <row r="938" spans="1:13" s="228" customFormat="1" ht="24" customHeight="1" x14ac:dyDescent="0.2">
      <c r="A938" s="222">
        <v>937</v>
      </c>
      <c r="B938" s="218" t="s">
        <v>999</v>
      </c>
      <c r="C938" s="211" t="s">
        <v>1065</v>
      </c>
      <c r="D938" s="223" t="s">
        <v>1066</v>
      </c>
      <c r="E938" s="211">
        <v>32</v>
      </c>
      <c r="F938" s="211">
        <v>78</v>
      </c>
      <c r="G938" s="211">
        <v>110</v>
      </c>
      <c r="H938" s="224">
        <v>40026600</v>
      </c>
      <c r="I938" s="224">
        <v>36023940</v>
      </c>
      <c r="J938" s="225">
        <v>32021280</v>
      </c>
      <c r="K938" s="221"/>
      <c r="L938" s="221"/>
      <c r="M938" s="221"/>
    </row>
    <row r="939" spans="1:13" s="228" customFormat="1" ht="24" customHeight="1" x14ac:dyDescent="0.2">
      <c r="A939" s="222">
        <v>938</v>
      </c>
      <c r="B939" s="218" t="s">
        <v>999</v>
      </c>
      <c r="C939" s="211" t="s">
        <v>1067</v>
      </c>
      <c r="D939" s="223">
        <v>711920290260001</v>
      </c>
      <c r="E939" s="211">
        <v>15</v>
      </c>
      <c r="F939" s="211">
        <v>95</v>
      </c>
      <c r="G939" s="211">
        <v>110</v>
      </c>
      <c r="H939" s="224">
        <v>36867840</v>
      </c>
      <c r="I939" s="224">
        <v>33181056</v>
      </c>
      <c r="J939" s="225">
        <v>29494272</v>
      </c>
      <c r="K939" s="221"/>
      <c r="L939" s="221"/>
      <c r="M939" s="221"/>
    </row>
    <row r="940" spans="1:13" s="228" customFormat="1" ht="24" customHeight="1" x14ac:dyDescent="0.2">
      <c r="A940" s="222">
        <v>939</v>
      </c>
      <c r="B940" s="218" t="s">
        <v>999</v>
      </c>
      <c r="C940" s="211" t="s">
        <v>1068</v>
      </c>
      <c r="D940" s="223">
        <v>712620290060001</v>
      </c>
      <c r="E940" s="211">
        <v>38</v>
      </c>
      <c r="F940" s="211">
        <v>88</v>
      </c>
      <c r="G940" s="211">
        <v>126</v>
      </c>
      <c r="H940" s="224">
        <v>41724720</v>
      </c>
      <c r="I940" s="224">
        <v>37552248</v>
      </c>
      <c r="J940" s="225">
        <v>33379776</v>
      </c>
      <c r="K940" s="221"/>
      <c r="L940" s="221"/>
      <c r="M940" s="221"/>
    </row>
    <row r="941" spans="1:13" s="228" customFormat="1" ht="24" customHeight="1" x14ac:dyDescent="0.2">
      <c r="A941" s="222">
        <v>940</v>
      </c>
      <c r="B941" s="218" t="s">
        <v>999</v>
      </c>
      <c r="C941" s="211" t="s">
        <v>1069</v>
      </c>
      <c r="D941" s="223">
        <v>712620290010001</v>
      </c>
      <c r="E941" s="211">
        <v>65</v>
      </c>
      <c r="F941" s="211">
        <v>162</v>
      </c>
      <c r="G941" s="211">
        <v>227</v>
      </c>
      <c r="H941" s="224">
        <v>71597491.200000003</v>
      </c>
      <c r="I941" s="224">
        <v>64437742.079999998</v>
      </c>
      <c r="J941" s="225">
        <v>59664576.000000007</v>
      </c>
      <c r="K941" s="221"/>
      <c r="L941" s="221"/>
      <c r="M941" s="221"/>
    </row>
    <row r="942" spans="1:13" s="228" customFormat="1" ht="24" customHeight="1" x14ac:dyDescent="0.2">
      <c r="A942" s="222">
        <v>941</v>
      </c>
      <c r="B942" s="218" t="s">
        <v>999</v>
      </c>
      <c r="C942" s="211" t="s">
        <v>1070</v>
      </c>
      <c r="D942" s="223">
        <v>311230290460001</v>
      </c>
      <c r="E942" s="211">
        <v>36</v>
      </c>
      <c r="F942" s="211">
        <v>70</v>
      </c>
      <c r="G942" s="211">
        <v>106</v>
      </c>
      <c r="H942" s="224">
        <v>39716120</v>
      </c>
      <c r="I942" s="224">
        <v>35744508</v>
      </c>
      <c r="J942" s="225">
        <v>31772896</v>
      </c>
      <c r="K942" s="221"/>
      <c r="L942" s="221"/>
      <c r="M942" s="221"/>
    </row>
    <row r="943" spans="1:13" s="228" customFormat="1" ht="24" customHeight="1" x14ac:dyDescent="0.2">
      <c r="A943" s="222">
        <v>942</v>
      </c>
      <c r="B943" s="218" t="s">
        <v>999</v>
      </c>
      <c r="C943" s="211" t="s">
        <v>1071</v>
      </c>
      <c r="D943" s="223">
        <v>312330290020001</v>
      </c>
      <c r="E943" s="211">
        <v>63</v>
      </c>
      <c r="F943" s="211">
        <v>87</v>
      </c>
      <c r="G943" s="211">
        <v>150</v>
      </c>
      <c r="H943" s="224">
        <v>57522960</v>
      </c>
      <c r="I943" s="224">
        <v>51770664</v>
      </c>
      <c r="J943" s="225">
        <v>46018368</v>
      </c>
      <c r="K943" s="221"/>
      <c r="L943" s="221"/>
      <c r="M943" s="221"/>
    </row>
    <row r="944" spans="1:13" s="228" customFormat="1" ht="24" customHeight="1" x14ac:dyDescent="0.2">
      <c r="A944" s="222">
        <v>943</v>
      </c>
      <c r="B944" s="218" t="s">
        <v>999</v>
      </c>
      <c r="C944" s="211" t="s">
        <v>1072</v>
      </c>
      <c r="D944" s="223">
        <v>311230290240001</v>
      </c>
      <c r="E944" s="211">
        <v>28</v>
      </c>
      <c r="F944" s="211">
        <v>42</v>
      </c>
      <c r="G944" s="211">
        <v>70</v>
      </c>
      <c r="H944" s="224">
        <v>27265580</v>
      </c>
      <c r="I944" s="224">
        <v>24539022</v>
      </c>
      <c r="J944" s="225">
        <v>21812464</v>
      </c>
      <c r="K944" s="221"/>
      <c r="L944" s="221"/>
      <c r="M944" s="221"/>
    </row>
    <row r="945" spans="1:13" s="228" customFormat="1" ht="24" customHeight="1" x14ac:dyDescent="0.2">
      <c r="A945" s="222">
        <v>944</v>
      </c>
      <c r="B945" s="218" t="s">
        <v>999</v>
      </c>
      <c r="C945" s="211" t="s">
        <v>1073</v>
      </c>
      <c r="D945" s="223">
        <v>712620290020001</v>
      </c>
      <c r="E945" s="211">
        <v>26</v>
      </c>
      <c r="F945" s="211">
        <v>64</v>
      </c>
      <c r="G945" s="211">
        <v>90</v>
      </c>
      <c r="H945" s="224">
        <v>30469680</v>
      </c>
      <c r="I945" s="224">
        <v>27422712</v>
      </c>
      <c r="J945" s="225">
        <v>24375744</v>
      </c>
      <c r="K945" s="221"/>
      <c r="L945" s="221"/>
      <c r="M945" s="221"/>
    </row>
    <row r="946" spans="1:13" s="228" customFormat="1" ht="24" customHeight="1" x14ac:dyDescent="0.2">
      <c r="A946" s="222">
        <v>945</v>
      </c>
      <c r="B946" s="218" t="s">
        <v>999</v>
      </c>
      <c r="C946" s="211" t="s">
        <v>1074</v>
      </c>
      <c r="D946" s="223">
        <v>712620290030001</v>
      </c>
      <c r="E946" s="211">
        <v>53</v>
      </c>
      <c r="F946" s="211">
        <v>161</v>
      </c>
      <c r="G946" s="211">
        <v>214</v>
      </c>
      <c r="H946" s="224">
        <v>68676480</v>
      </c>
      <c r="I946" s="224">
        <v>61808832</v>
      </c>
      <c r="J946" s="225">
        <v>57230400</v>
      </c>
      <c r="K946" s="221"/>
      <c r="L946" s="221"/>
      <c r="M946" s="221"/>
    </row>
    <row r="947" spans="1:13" s="228" customFormat="1" ht="24" customHeight="1" x14ac:dyDescent="0.2">
      <c r="A947" s="222">
        <v>946</v>
      </c>
      <c r="B947" s="218" t="s">
        <v>999</v>
      </c>
      <c r="C947" s="211" t="s">
        <v>1075</v>
      </c>
      <c r="D947" s="223">
        <v>311230290450021</v>
      </c>
      <c r="E947" s="211">
        <v>32</v>
      </c>
      <c r="F947" s="211">
        <v>16</v>
      </c>
      <c r="G947" s="211">
        <v>48</v>
      </c>
      <c r="H947" s="224">
        <v>18741500</v>
      </c>
      <c r="I947" s="224">
        <v>16867350</v>
      </c>
      <c r="J947" s="225">
        <v>14993200</v>
      </c>
      <c r="K947" s="221"/>
      <c r="L947" s="221"/>
      <c r="M947" s="221"/>
    </row>
    <row r="948" spans="1:13" s="228" customFormat="1" ht="24" customHeight="1" x14ac:dyDescent="0.2">
      <c r="A948" s="222">
        <v>947</v>
      </c>
      <c r="B948" s="218" t="s">
        <v>999</v>
      </c>
      <c r="C948" s="211" t="s">
        <v>1076</v>
      </c>
      <c r="D948" s="223">
        <v>311230290450011</v>
      </c>
      <c r="E948" s="211">
        <v>32</v>
      </c>
      <c r="F948" s="211">
        <v>16</v>
      </c>
      <c r="G948" s="211">
        <v>48</v>
      </c>
      <c r="H948" s="224">
        <v>18741500</v>
      </c>
      <c r="I948" s="224">
        <v>16867350</v>
      </c>
      <c r="J948" s="225">
        <v>14993200</v>
      </c>
      <c r="K948" s="221"/>
      <c r="L948" s="221"/>
      <c r="M948" s="221"/>
    </row>
    <row r="949" spans="1:13" s="228" customFormat="1" ht="24" customHeight="1" x14ac:dyDescent="0.2">
      <c r="A949" s="222">
        <v>948</v>
      </c>
      <c r="B949" s="218" t="s">
        <v>999</v>
      </c>
      <c r="C949" s="211" t="s">
        <v>1077</v>
      </c>
      <c r="D949" s="223">
        <v>311230290000031</v>
      </c>
      <c r="E949" s="211">
        <v>29</v>
      </c>
      <c r="F949" s="211">
        <v>48</v>
      </c>
      <c r="G949" s="211">
        <v>77</v>
      </c>
      <c r="H949" s="224">
        <v>29812940</v>
      </c>
      <c r="I949" s="224">
        <v>26831646</v>
      </c>
      <c r="J949" s="225">
        <v>23850352</v>
      </c>
      <c r="K949" s="221"/>
      <c r="L949" s="221"/>
      <c r="M949" s="221"/>
    </row>
    <row r="950" spans="1:13" s="228" customFormat="1" ht="24" customHeight="1" x14ac:dyDescent="0.2">
      <c r="A950" s="222">
        <v>949</v>
      </c>
      <c r="B950" s="218" t="s">
        <v>999</v>
      </c>
      <c r="C950" s="211" t="s">
        <v>1078</v>
      </c>
      <c r="D950" s="223">
        <v>311230290450001</v>
      </c>
      <c r="E950" s="211">
        <v>34</v>
      </c>
      <c r="F950" s="211">
        <v>70</v>
      </c>
      <c r="G950" s="211">
        <v>104</v>
      </c>
      <c r="H950" s="224">
        <v>40004020</v>
      </c>
      <c r="I950" s="224">
        <v>36003618</v>
      </c>
      <c r="J950" s="225">
        <v>32003216</v>
      </c>
      <c r="K950" s="221"/>
      <c r="L950" s="221"/>
      <c r="M950" s="221"/>
    </row>
    <row r="951" spans="1:13" s="228" customFormat="1" ht="24" customHeight="1" x14ac:dyDescent="0.2">
      <c r="A951" s="222">
        <v>950</v>
      </c>
      <c r="B951" s="218" t="s">
        <v>999</v>
      </c>
      <c r="C951" s="211" t="s">
        <v>1079</v>
      </c>
      <c r="D951" s="223">
        <v>132340290010001</v>
      </c>
      <c r="E951" s="211">
        <v>224</v>
      </c>
      <c r="F951" s="211">
        <v>216</v>
      </c>
      <c r="G951" s="211">
        <v>440</v>
      </c>
      <c r="H951" s="224">
        <v>197228198.40000001</v>
      </c>
      <c r="I951" s="224">
        <v>177505378.56</v>
      </c>
      <c r="J951" s="225">
        <v>157782558.72000003</v>
      </c>
      <c r="K951" s="221"/>
      <c r="L951" s="221"/>
      <c r="M951" s="221"/>
    </row>
    <row r="952" spans="1:13" s="228" customFormat="1" ht="24" customHeight="1" x14ac:dyDescent="0.2">
      <c r="A952" s="222">
        <v>951</v>
      </c>
      <c r="B952" s="218" t="s">
        <v>999</v>
      </c>
      <c r="C952" s="211" t="s">
        <v>1080</v>
      </c>
      <c r="D952" s="223">
        <v>261940290020001</v>
      </c>
      <c r="E952" s="211">
        <v>34</v>
      </c>
      <c r="F952" s="211">
        <v>6</v>
      </c>
      <c r="G952" s="211">
        <v>40</v>
      </c>
      <c r="H952" s="224">
        <v>18370560</v>
      </c>
      <c r="I952" s="224">
        <v>16533504.000000002</v>
      </c>
      <c r="J952" s="225">
        <v>14696448</v>
      </c>
      <c r="K952" s="221"/>
      <c r="L952" s="221"/>
      <c r="M952" s="221"/>
    </row>
    <row r="953" spans="1:13" s="228" customFormat="1" ht="24" customHeight="1" x14ac:dyDescent="0.2">
      <c r="A953" s="222">
        <v>952</v>
      </c>
      <c r="B953" s="218" t="s">
        <v>999</v>
      </c>
      <c r="C953" s="211" t="s">
        <v>1081</v>
      </c>
      <c r="D953" s="223">
        <v>311230290470001</v>
      </c>
      <c r="E953" s="211">
        <v>120</v>
      </c>
      <c r="F953" s="211">
        <v>160</v>
      </c>
      <c r="G953" s="211">
        <v>280</v>
      </c>
      <c r="H953" s="224">
        <v>103809753.59999999</v>
      </c>
      <c r="I953" s="224">
        <v>93428778.24000001</v>
      </c>
      <c r="J953" s="225">
        <v>83047802.88000001</v>
      </c>
      <c r="K953" s="221"/>
      <c r="L953" s="221"/>
      <c r="M953" s="221"/>
    </row>
    <row r="954" spans="1:13" s="228" customFormat="1" ht="24" customHeight="1" x14ac:dyDescent="0.2">
      <c r="A954" s="222">
        <v>953</v>
      </c>
      <c r="B954" s="218" t="s">
        <v>999</v>
      </c>
      <c r="C954" s="211" t="s">
        <v>1082</v>
      </c>
      <c r="D954" s="223">
        <v>312330290010001</v>
      </c>
      <c r="E954" s="211">
        <v>58</v>
      </c>
      <c r="F954" s="211">
        <v>62</v>
      </c>
      <c r="G954" s="211">
        <v>120</v>
      </c>
      <c r="H954" s="224">
        <v>47095400</v>
      </c>
      <c r="I954" s="224">
        <v>42385860</v>
      </c>
      <c r="J954" s="225">
        <v>37676320</v>
      </c>
      <c r="K954" s="221"/>
      <c r="L954" s="221"/>
      <c r="M954" s="221"/>
    </row>
    <row r="955" spans="1:13" s="228" customFormat="1" ht="24" customHeight="1" x14ac:dyDescent="0.2">
      <c r="A955" s="222">
        <v>954</v>
      </c>
      <c r="B955" s="218" t="s">
        <v>999</v>
      </c>
      <c r="C955" s="211" t="s">
        <v>1083</v>
      </c>
      <c r="D955" s="223">
        <v>132340290010011</v>
      </c>
      <c r="E955" s="211">
        <v>35</v>
      </c>
      <c r="F955" s="211">
        <v>30</v>
      </c>
      <c r="G955" s="211">
        <v>65</v>
      </c>
      <c r="H955" s="224">
        <v>30613200</v>
      </c>
      <c r="I955" s="224">
        <v>27551880</v>
      </c>
      <c r="J955" s="225">
        <v>24490560</v>
      </c>
      <c r="K955" s="221"/>
      <c r="L955" s="221"/>
      <c r="M955" s="221"/>
    </row>
    <row r="956" spans="1:13" s="228" customFormat="1" ht="24" customHeight="1" x14ac:dyDescent="0.2">
      <c r="A956" s="222">
        <v>955</v>
      </c>
      <c r="B956" s="218" t="s">
        <v>999</v>
      </c>
      <c r="C956" s="211" t="s">
        <v>1084</v>
      </c>
      <c r="D956" s="223">
        <v>311130290080001</v>
      </c>
      <c r="E956" s="211">
        <v>173</v>
      </c>
      <c r="F956" s="211">
        <v>307</v>
      </c>
      <c r="G956" s="211">
        <v>480</v>
      </c>
      <c r="H956" s="224">
        <v>178339180.80000001</v>
      </c>
      <c r="I956" s="224">
        <v>160505262.72000003</v>
      </c>
      <c r="J956" s="225">
        <v>142671344.64000002</v>
      </c>
      <c r="K956" s="221"/>
      <c r="L956" s="221"/>
      <c r="M956" s="221"/>
    </row>
    <row r="957" spans="1:13" s="228" customFormat="1" ht="24" customHeight="1" x14ac:dyDescent="0.2">
      <c r="A957" s="222">
        <v>956</v>
      </c>
      <c r="B957" s="218" t="s">
        <v>999</v>
      </c>
      <c r="C957" s="211" t="s">
        <v>1085</v>
      </c>
      <c r="D957" s="223">
        <v>311230290510001</v>
      </c>
      <c r="E957" s="211">
        <v>50</v>
      </c>
      <c r="F957" s="211">
        <v>70</v>
      </c>
      <c r="G957" s="211">
        <v>120</v>
      </c>
      <c r="H957" s="224">
        <v>47141080</v>
      </c>
      <c r="I957" s="224">
        <v>42426972</v>
      </c>
      <c r="J957" s="225">
        <v>37712864</v>
      </c>
      <c r="K957" s="221"/>
      <c r="L957" s="221"/>
      <c r="M957" s="221"/>
    </row>
    <row r="958" spans="1:13" s="228" customFormat="1" ht="24" customHeight="1" x14ac:dyDescent="0.2">
      <c r="A958" s="222">
        <v>957</v>
      </c>
      <c r="B958" s="218" t="s">
        <v>999</v>
      </c>
      <c r="C958" s="211" t="s">
        <v>1086</v>
      </c>
      <c r="D958" s="223">
        <v>311230290430001</v>
      </c>
      <c r="E958" s="211">
        <v>145</v>
      </c>
      <c r="F958" s="211">
        <v>175</v>
      </c>
      <c r="G958" s="211">
        <v>320</v>
      </c>
      <c r="H958" s="224">
        <v>117848908.8</v>
      </c>
      <c r="I958" s="224">
        <v>106064017.92000002</v>
      </c>
      <c r="J958" s="225">
        <v>94279127.040000007</v>
      </c>
      <c r="K958" s="221"/>
      <c r="L958" s="221"/>
      <c r="M958" s="221"/>
    </row>
    <row r="959" spans="1:13" s="228" customFormat="1" ht="24" customHeight="1" x14ac:dyDescent="0.2">
      <c r="A959" s="222">
        <v>958</v>
      </c>
      <c r="B959" s="218" t="s">
        <v>999</v>
      </c>
      <c r="C959" s="211" t="s">
        <v>1087</v>
      </c>
      <c r="D959" s="223">
        <v>333430290020001</v>
      </c>
      <c r="E959" s="211">
        <v>38</v>
      </c>
      <c r="F959" s="211">
        <v>63</v>
      </c>
      <c r="G959" s="211">
        <v>101</v>
      </c>
      <c r="H959" s="224">
        <v>39398300</v>
      </c>
      <c r="I959" s="224">
        <v>35458470</v>
      </c>
      <c r="J959" s="225">
        <v>31518640</v>
      </c>
      <c r="K959" s="221"/>
      <c r="L959" s="221"/>
      <c r="M959" s="221"/>
    </row>
    <row r="960" spans="1:13" s="228" customFormat="1" ht="24" customHeight="1" x14ac:dyDescent="0.2">
      <c r="A960" s="222">
        <v>959</v>
      </c>
      <c r="B960" s="218" t="s">
        <v>999</v>
      </c>
      <c r="C960" s="211" t="s">
        <v>1088</v>
      </c>
      <c r="D960" s="223">
        <v>311230290470011</v>
      </c>
      <c r="E960" s="211">
        <v>36</v>
      </c>
      <c r="F960" s="211">
        <v>14</v>
      </c>
      <c r="G960" s="211">
        <v>50</v>
      </c>
      <c r="H960" s="224">
        <v>19283860</v>
      </c>
      <c r="I960" s="224">
        <v>17355474</v>
      </c>
      <c r="J960" s="225">
        <v>15427088</v>
      </c>
      <c r="K960" s="221"/>
      <c r="L960" s="221"/>
      <c r="M960" s="221"/>
    </row>
    <row r="961" spans="1:13" s="228" customFormat="1" ht="24" customHeight="1" x14ac:dyDescent="0.2">
      <c r="A961" s="222">
        <v>960</v>
      </c>
      <c r="B961" s="218" t="s">
        <v>999</v>
      </c>
      <c r="C961" s="211" t="s">
        <v>1089</v>
      </c>
      <c r="D961" s="223">
        <v>311230290260001</v>
      </c>
      <c r="E961" s="211">
        <v>53</v>
      </c>
      <c r="F961" s="211">
        <v>157</v>
      </c>
      <c r="G961" s="211">
        <v>210</v>
      </c>
      <c r="H961" s="224">
        <v>78077356.799999997</v>
      </c>
      <c r="I961" s="224">
        <v>70269621.120000005</v>
      </c>
      <c r="J961" s="225">
        <v>62461885.440000005</v>
      </c>
      <c r="K961" s="221"/>
      <c r="L961" s="221"/>
      <c r="M961" s="221"/>
    </row>
    <row r="962" spans="1:13" s="228" customFormat="1" ht="24" customHeight="1" x14ac:dyDescent="0.2">
      <c r="A962" s="222">
        <v>961</v>
      </c>
      <c r="B962" s="218" t="s">
        <v>999</v>
      </c>
      <c r="C962" s="211" t="s">
        <v>1090</v>
      </c>
      <c r="D962" s="223">
        <v>311230290250001</v>
      </c>
      <c r="E962" s="211">
        <v>20</v>
      </c>
      <c r="F962" s="211">
        <v>25</v>
      </c>
      <c r="G962" s="211">
        <v>45</v>
      </c>
      <c r="H962" s="224">
        <v>18032600</v>
      </c>
      <c r="I962" s="224">
        <v>16229340</v>
      </c>
      <c r="J962" s="225">
        <v>14426080</v>
      </c>
      <c r="K962" s="221"/>
      <c r="L962" s="221"/>
      <c r="M962" s="221"/>
    </row>
    <row r="963" spans="1:13" s="228" customFormat="1" ht="24" customHeight="1" x14ac:dyDescent="0.2">
      <c r="A963" s="222">
        <v>962</v>
      </c>
      <c r="B963" s="218" t="s">
        <v>999</v>
      </c>
      <c r="C963" s="211" t="s">
        <v>1091</v>
      </c>
      <c r="D963" s="223">
        <v>311230290000221</v>
      </c>
      <c r="E963" s="211">
        <v>39</v>
      </c>
      <c r="F963" s="211">
        <v>64</v>
      </c>
      <c r="G963" s="211">
        <v>103</v>
      </c>
      <c r="H963" s="224">
        <v>45124710</v>
      </c>
      <c r="I963" s="224">
        <v>40612239</v>
      </c>
      <c r="J963" s="225">
        <v>36099768</v>
      </c>
      <c r="K963" s="221"/>
      <c r="L963" s="221"/>
      <c r="M963" s="221"/>
    </row>
    <row r="964" spans="1:13" s="228" customFormat="1" ht="24" customHeight="1" x14ac:dyDescent="0.2">
      <c r="A964" s="222">
        <v>963</v>
      </c>
      <c r="B964" s="218" t="s">
        <v>999</v>
      </c>
      <c r="C964" s="211" t="s">
        <v>1092</v>
      </c>
      <c r="D964" s="223">
        <v>311830290010001</v>
      </c>
      <c r="E964" s="211">
        <v>150</v>
      </c>
      <c r="F964" s="211">
        <v>254</v>
      </c>
      <c r="G964" s="211">
        <v>404</v>
      </c>
      <c r="H964" s="224">
        <v>148931385.59999999</v>
      </c>
      <c r="I964" s="224">
        <v>134038247.04000001</v>
      </c>
      <c r="J964" s="225">
        <v>119145108.48</v>
      </c>
      <c r="K964" s="221"/>
      <c r="L964" s="221"/>
      <c r="M964" s="221"/>
    </row>
    <row r="965" spans="1:13" s="228" customFormat="1" ht="24" customHeight="1" x14ac:dyDescent="0.2">
      <c r="A965" s="222">
        <v>964</v>
      </c>
      <c r="B965" s="218" t="s">
        <v>1093</v>
      </c>
      <c r="C965" s="211" t="s">
        <v>1094</v>
      </c>
      <c r="D965" s="223">
        <v>731420150210001</v>
      </c>
      <c r="E965" s="211">
        <v>188</v>
      </c>
      <c r="F965" s="211">
        <v>436</v>
      </c>
      <c r="G965" s="211">
        <v>624</v>
      </c>
      <c r="H965" s="224">
        <v>221763571.19999999</v>
      </c>
      <c r="I965" s="224">
        <v>199587214.08000001</v>
      </c>
      <c r="J965" s="225">
        <v>177410856.96000001</v>
      </c>
      <c r="K965" s="221"/>
      <c r="L965" s="221"/>
      <c r="M965" s="221"/>
    </row>
    <row r="966" spans="1:13" s="228" customFormat="1" ht="24" customHeight="1" x14ac:dyDescent="0.2">
      <c r="A966" s="222">
        <v>965</v>
      </c>
      <c r="B966" s="218" t="s">
        <v>1093</v>
      </c>
      <c r="C966" s="211" t="s">
        <v>1095</v>
      </c>
      <c r="D966" s="223" t="s">
        <v>1096</v>
      </c>
      <c r="E966" s="211">
        <v>188</v>
      </c>
      <c r="F966" s="211">
        <v>436</v>
      </c>
      <c r="G966" s="211">
        <v>624</v>
      </c>
      <c r="H966" s="224">
        <v>217060646.40000001</v>
      </c>
      <c r="I966" s="224">
        <v>195354581.76000002</v>
      </c>
      <c r="J966" s="225">
        <v>173648517.12</v>
      </c>
      <c r="K966" s="221"/>
      <c r="L966" s="221"/>
      <c r="M966" s="221"/>
    </row>
    <row r="967" spans="1:13" s="228" customFormat="1" ht="24" customHeight="1" x14ac:dyDescent="0.2">
      <c r="A967" s="222">
        <v>966</v>
      </c>
      <c r="B967" s="218" t="s">
        <v>1093</v>
      </c>
      <c r="C967" s="211" t="s">
        <v>1097</v>
      </c>
      <c r="D967" s="223">
        <v>731420150220001</v>
      </c>
      <c r="E967" s="211">
        <v>165</v>
      </c>
      <c r="F967" s="211">
        <v>430</v>
      </c>
      <c r="G967" s="211">
        <v>595</v>
      </c>
      <c r="H967" s="224">
        <v>211646822.40000001</v>
      </c>
      <c r="I967" s="224">
        <v>190482140.16000003</v>
      </c>
      <c r="J967" s="225">
        <v>169317457.91999999</v>
      </c>
      <c r="K967" s="221"/>
      <c r="L967" s="221"/>
      <c r="M967" s="221"/>
    </row>
    <row r="968" spans="1:13" s="228" customFormat="1" ht="24" customHeight="1" x14ac:dyDescent="0.2">
      <c r="A968" s="222">
        <v>967</v>
      </c>
      <c r="B968" s="218" t="s">
        <v>1093</v>
      </c>
      <c r="C968" s="211" t="s">
        <v>1098</v>
      </c>
      <c r="D968" s="223" t="s">
        <v>1099</v>
      </c>
      <c r="E968" s="211">
        <v>165</v>
      </c>
      <c r="F968" s="211">
        <v>430</v>
      </c>
      <c r="G968" s="211">
        <v>595</v>
      </c>
      <c r="H968" s="224">
        <v>208380902.40000001</v>
      </c>
      <c r="I968" s="224">
        <v>187542812.16000003</v>
      </c>
      <c r="J968" s="225">
        <v>166704721.91999999</v>
      </c>
      <c r="K968" s="221"/>
      <c r="L968" s="221"/>
      <c r="M968" s="221"/>
    </row>
    <row r="969" spans="1:13" s="228" customFormat="1" ht="24" customHeight="1" x14ac:dyDescent="0.2">
      <c r="A969" s="222">
        <v>968</v>
      </c>
      <c r="B969" s="218" t="s">
        <v>1093</v>
      </c>
      <c r="C969" s="211" t="s">
        <v>1100</v>
      </c>
      <c r="D969" s="223">
        <v>731420150230001</v>
      </c>
      <c r="E969" s="211">
        <v>72</v>
      </c>
      <c r="F969" s="211">
        <v>300</v>
      </c>
      <c r="G969" s="211">
        <v>372</v>
      </c>
      <c r="H969" s="224">
        <v>131663232</v>
      </c>
      <c r="I969" s="224">
        <v>118496908.8</v>
      </c>
      <c r="J969" s="225">
        <v>105330585.59999999</v>
      </c>
      <c r="K969" s="221"/>
      <c r="L969" s="221"/>
      <c r="M969" s="221"/>
    </row>
    <row r="970" spans="1:13" s="228" customFormat="1" ht="24" customHeight="1" x14ac:dyDescent="0.2">
      <c r="A970" s="222">
        <v>969</v>
      </c>
      <c r="B970" s="218" t="s">
        <v>1101</v>
      </c>
      <c r="C970" s="211" t="s">
        <v>1102</v>
      </c>
      <c r="D970" s="223">
        <v>815520280120001</v>
      </c>
      <c r="E970" s="211">
        <v>12</v>
      </c>
      <c r="F970" s="211">
        <v>180</v>
      </c>
      <c r="G970" s="211">
        <v>192</v>
      </c>
      <c r="H970" s="224">
        <v>61122816</v>
      </c>
      <c r="I970" s="224">
        <v>57302640</v>
      </c>
      <c r="J970" s="225">
        <v>50935680</v>
      </c>
      <c r="K970" s="221"/>
      <c r="L970" s="221"/>
      <c r="M970" s="221"/>
    </row>
    <row r="971" spans="1:13" s="228" customFormat="1" ht="24" customHeight="1" x14ac:dyDescent="0.2">
      <c r="A971" s="222">
        <v>970</v>
      </c>
      <c r="B971" s="218" t="s">
        <v>1101</v>
      </c>
      <c r="C971" s="211" t="s">
        <v>1103</v>
      </c>
      <c r="D971" s="223">
        <v>731820280020011</v>
      </c>
      <c r="E971" s="211">
        <v>20</v>
      </c>
      <c r="F971" s="211">
        <v>40</v>
      </c>
      <c r="G971" s="211">
        <v>60</v>
      </c>
      <c r="H971" s="224">
        <v>20244720</v>
      </c>
      <c r="I971" s="224">
        <v>18220248</v>
      </c>
      <c r="J971" s="225">
        <v>16195776</v>
      </c>
      <c r="K971" s="221"/>
      <c r="L971" s="221"/>
      <c r="M971" s="221"/>
    </row>
    <row r="972" spans="1:13" s="228" customFormat="1" ht="24" customHeight="1" x14ac:dyDescent="0.2">
      <c r="A972" s="222">
        <v>971</v>
      </c>
      <c r="B972" s="218" t="s">
        <v>1101</v>
      </c>
      <c r="C972" s="211" t="s">
        <v>1104</v>
      </c>
      <c r="D972" s="223" t="s">
        <v>1105</v>
      </c>
      <c r="E972" s="211">
        <v>44</v>
      </c>
      <c r="F972" s="211">
        <v>144</v>
      </c>
      <c r="G972" s="211">
        <v>188</v>
      </c>
      <c r="H972" s="224">
        <v>65912832</v>
      </c>
      <c r="I972" s="224">
        <v>61793280</v>
      </c>
      <c r="J972" s="225">
        <v>54927360</v>
      </c>
      <c r="K972" s="221"/>
      <c r="L972" s="221"/>
      <c r="M972" s="221"/>
    </row>
    <row r="973" spans="1:13" s="228" customFormat="1" ht="24" customHeight="1" x14ac:dyDescent="0.2">
      <c r="A973" s="222">
        <v>972</v>
      </c>
      <c r="B973" s="218" t="s">
        <v>1101</v>
      </c>
      <c r="C973" s="211" t="s">
        <v>1106</v>
      </c>
      <c r="D973" s="223" t="s">
        <v>1107</v>
      </c>
      <c r="E973" s="211">
        <v>44</v>
      </c>
      <c r="F973" s="211">
        <v>148</v>
      </c>
      <c r="G973" s="211">
        <v>192</v>
      </c>
      <c r="H973" s="224">
        <v>65940134.399999999</v>
      </c>
      <c r="I973" s="224">
        <v>61818876.000000007</v>
      </c>
      <c r="J973" s="225">
        <v>54950112</v>
      </c>
      <c r="K973" s="221"/>
      <c r="L973" s="221"/>
      <c r="M973" s="221"/>
    </row>
    <row r="974" spans="1:13" s="228" customFormat="1" ht="24" customHeight="1" x14ac:dyDescent="0.2">
      <c r="A974" s="222">
        <v>973</v>
      </c>
      <c r="B974" s="218" t="s">
        <v>1101</v>
      </c>
      <c r="C974" s="211" t="s">
        <v>1108</v>
      </c>
      <c r="D974" s="223">
        <v>753620280010001</v>
      </c>
      <c r="E974" s="211">
        <v>40</v>
      </c>
      <c r="F974" s="211">
        <v>140</v>
      </c>
      <c r="G974" s="211">
        <v>180</v>
      </c>
      <c r="H974" s="224">
        <v>61156080</v>
      </c>
      <c r="I974" s="224">
        <v>55040472</v>
      </c>
      <c r="J974" s="225">
        <v>48924864</v>
      </c>
      <c r="K974" s="221"/>
      <c r="L974" s="221"/>
      <c r="M974" s="221"/>
    </row>
    <row r="975" spans="1:13" s="228" customFormat="1" ht="24" customHeight="1" x14ac:dyDescent="0.2">
      <c r="A975" s="222">
        <v>974</v>
      </c>
      <c r="B975" s="218" t="s">
        <v>1101</v>
      </c>
      <c r="C975" s="211" t="s">
        <v>1109</v>
      </c>
      <c r="D975" s="223" t="s">
        <v>1110</v>
      </c>
      <c r="E975" s="211">
        <v>60</v>
      </c>
      <c r="F975" s="211">
        <v>240</v>
      </c>
      <c r="G975" s="211">
        <v>300</v>
      </c>
      <c r="H975" s="224">
        <v>106771392</v>
      </c>
      <c r="I975" s="224">
        <v>96094252.799999997</v>
      </c>
      <c r="J975" s="225">
        <v>85417113.599999994</v>
      </c>
      <c r="K975" s="221"/>
      <c r="L975" s="221"/>
      <c r="M975" s="221"/>
    </row>
    <row r="976" spans="1:13" s="228" customFormat="1" ht="24" customHeight="1" x14ac:dyDescent="0.2">
      <c r="A976" s="222">
        <v>975</v>
      </c>
      <c r="B976" s="218" t="s">
        <v>1101</v>
      </c>
      <c r="C976" s="211" t="s">
        <v>1111</v>
      </c>
      <c r="D976" s="223">
        <v>731820280020041</v>
      </c>
      <c r="E976" s="211">
        <v>7</v>
      </c>
      <c r="F976" s="211">
        <v>32</v>
      </c>
      <c r="G976" s="211">
        <v>39</v>
      </c>
      <c r="H976" s="224">
        <v>12856320</v>
      </c>
      <c r="I976" s="224">
        <v>11570688</v>
      </c>
      <c r="J976" s="225">
        <v>10285056</v>
      </c>
      <c r="K976" s="221"/>
      <c r="L976" s="221"/>
      <c r="M976" s="221"/>
    </row>
    <row r="977" spans="1:13" s="228" customFormat="1" ht="24" customHeight="1" x14ac:dyDescent="0.2">
      <c r="A977" s="222">
        <v>976</v>
      </c>
      <c r="B977" s="218" t="s">
        <v>1101</v>
      </c>
      <c r="C977" s="211" t="s">
        <v>1112</v>
      </c>
      <c r="D977" s="223">
        <v>731820280050001</v>
      </c>
      <c r="E977" s="211">
        <v>19</v>
      </c>
      <c r="F977" s="211">
        <v>61</v>
      </c>
      <c r="G977" s="211">
        <v>80</v>
      </c>
      <c r="H977" s="224">
        <v>26503920</v>
      </c>
      <c r="I977" s="224">
        <v>23853528.000000004</v>
      </c>
      <c r="J977" s="225">
        <v>21203136</v>
      </c>
      <c r="K977" s="221"/>
      <c r="L977" s="221"/>
      <c r="M977" s="221"/>
    </row>
    <row r="978" spans="1:13" s="228" customFormat="1" ht="24" customHeight="1" x14ac:dyDescent="0.2">
      <c r="A978" s="222">
        <v>977</v>
      </c>
      <c r="B978" s="218" t="s">
        <v>1101</v>
      </c>
      <c r="C978" s="211" t="s">
        <v>1113</v>
      </c>
      <c r="D978" s="223">
        <v>731820280010001</v>
      </c>
      <c r="E978" s="211">
        <v>20</v>
      </c>
      <c r="F978" s="211">
        <v>82</v>
      </c>
      <c r="G978" s="211">
        <v>102</v>
      </c>
      <c r="H978" s="224">
        <v>33733920</v>
      </c>
      <c r="I978" s="224">
        <v>30360528.000000004</v>
      </c>
      <c r="J978" s="225">
        <v>26987136</v>
      </c>
      <c r="K978" s="221"/>
      <c r="L978" s="221"/>
      <c r="M978" s="221"/>
    </row>
    <row r="979" spans="1:13" s="228" customFormat="1" ht="24" customHeight="1" x14ac:dyDescent="0.2">
      <c r="A979" s="222">
        <v>978</v>
      </c>
      <c r="B979" s="218" t="s">
        <v>1101</v>
      </c>
      <c r="C979" s="211" t="s">
        <v>1114</v>
      </c>
      <c r="D979" s="223">
        <v>731820280020001</v>
      </c>
      <c r="E979" s="211">
        <v>69</v>
      </c>
      <c r="F979" s="211">
        <v>171</v>
      </c>
      <c r="G979" s="211">
        <v>240</v>
      </c>
      <c r="H979" s="224">
        <v>74765721.599999994</v>
      </c>
      <c r="I979" s="224">
        <v>67289149.439999998</v>
      </c>
      <c r="J979" s="225">
        <v>62304768.000000007</v>
      </c>
      <c r="K979" s="221"/>
      <c r="L979" s="221"/>
      <c r="M979" s="221"/>
    </row>
    <row r="980" spans="1:13" s="228" customFormat="1" ht="24" customHeight="1" x14ac:dyDescent="0.2">
      <c r="A980" s="222">
        <v>979</v>
      </c>
      <c r="B980" s="218" t="s">
        <v>1101</v>
      </c>
      <c r="C980" s="211" t="s">
        <v>1115</v>
      </c>
      <c r="D980" s="223">
        <v>731820280030001</v>
      </c>
      <c r="E980" s="211">
        <v>72</v>
      </c>
      <c r="F980" s="211">
        <v>196</v>
      </c>
      <c r="G980" s="211">
        <v>268</v>
      </c>
      <c r="H980" s="224">
        <v>83793254.400000006</v>
      </c>
      <c r="I980" s="224">
        <v>75413928.960000008</v>
      </c>
      <c r="J980" s="225">
        <v>67034603.520000003</v>
      </c>
      <c r="K980" s="221"/>
      <c r="L980" s="221"/>
      <c r="M980" s="221"/>
    </row>
    <row r="981" spans="1:13" s="228" customFormat="1" ht="24" customHeight="1" x14ac:dyDescent="0.2">
      <c r="A981" s="222">
        <v>980</v>
      </c>
      <c r="B981" s="218" t="s">
        <v>1101</v>
      </c>
      <c r="C981" s="211" t="s">
        <v>1116</v>
      </c>
      <c r="D981" s="223">
        <v>731820280040001</v>
      </c>
      <c r="E981" s="211">
        <v>53</v>
      </c>
      <c r="F981" s="211">
        <v>215</v>
      </c>
      <c r="G981" s="211">
        <v>268</v>
      </c>
      <c r="H981" s="224">
        <v>84459009.599999994</v>
      </c>
      <c r="I981" s="224">
        <v>76013108.640000001</v>
      </c>
      <c r="J981" s="225">
        <v>67567207.680000007</v>
      </c>
      <c r="K981" s="221"/>
      <c r="L981" s="221"/>
      <c r="M981" s="221"/>
    </row>
    <row r="982" spans="1:13" s="228" customFormat="1" ht="24" customHeight="1" x14ac:dyDescent="0.2">
      <c r="A982" s="222">
        <v>981</v>
      </c>
      <c r="B982" s="218" t="s">
        <v>1101</v>
      </c>
      <c r="C982" s="211" t="s">
        <v>1117</v>
      </c>
      <c r="D982" s="223">
        <v>753620280070001</v>
      </c>
      <c r="E982" s="211">
        <v>28</v>
      </c>
      <c r="F982" s="211">
        <v>72</v>
      </c>
      <c r="G982" s="211">
        <v>100</v>
      </c>
      <c r="H982" s="224">
        <v>32717760</v>
      </c>
      <c r="I982" s="224">
        <v>29445984</v>
      </c>
      <c r="J982" s="225">
        <v>26174208.000000004</v>
      </c>
      <c r="K982" s="221"/>
      <c r="L982" s="221"/>
      <c r="M982" s="221"/>
    </row>
    <row r="983" spans="1:13" s="228" customFormat="1" ht="24" customHeight="1" x14ac:dyDescent="0.2">
      <c r="A983" s="222">
        <v>982</v>
      </c>
      <c r="B983" s="218" t="s">
        <v>1101</v>
      </c>
      <c r="C983" s="211" t="s">
        <v>1118</v>
      </c>
      <c r="D983" s="223" t="s">
        <v>1119</v>
      </c>
      <c r="E983" s="211">
        <v>40</v>
      </c>
      <c r="F983" s="211">
        <v>188</v>
      </c>
      <c r="G983" s="211">
        <v>228</v>
      </c>
      <c r="H983" s="224">
        <v>67742438.400000006</v>
      </c>
      <c r="I983" s="224">
        <v>60968194.560000002</v>
      </c>
      <c r="J983" s="225">
        <v>56452032</v>
      </c>
      <c r="K983" s="221"/>
      <c r="L983" s="221"/>
      <c r="M983" s="221"/>
    </row>
    <row r="984" spans="1:13" s="228" customFormat="1" ht="24" customHeight="1" x14ac:dyDescent="0.2">
      <c r="A984" s="222">
        <v>983</v>
      </c>
      <c r="B984" s="218" t="s">
        <v>1101</v>
      </c>
      <c r="C984" s="211" t="s">
        <v>1120</v>
      </c>
      <c r="D984" s="223">
        <v>753620280080001</v>
      </c>
      <c r="E984" s="211">
        <v>29</v>
      </c>
      <c r="F984" s="211">
        <v>101</v>
      </c>
      <c r="G984" s="211">
        <v>130</v>
      </c>
      <c r="H984" s="224">
        <v>43875600</v>
      </c>
      <c r="I984" s="224">
        <v>39488040</v>
      </c>
      <c r="J984" s="225">
        <v>35100480</v>
      </c>
      <c r="K984" s="221"/>
      <c r="L984" s="221"/>
      <c r="M984" s="221"/>
    </row>
    <row r="985" spans="1:13" s="228" customFormat="1" ht="24" customHeight="1" x14ac:dyDescent="0.2">
      <c r="A985" s="222">
        <v>984</v>
      </c>
      <c r="B985" s="218" t="s">
        <v>1121</v>
      </c>
      <c r="C985" s="211" t="s">
        <v>1122</v>
      </c>
      <c r="D985" s="223">
        <v>752220190020151</v>
      </c>
      <c r="E985" s="211">
        <v>30</v>
      </c>
      <c r="F985" s="211">
        <v>70</v>
      </c>
      <c r="G985" s="211">
        <v>100</v>
      </c>
      <c r="H985" s="224">
        <v>37073520</v>
      </c>
      <c r="I985" s="224">
        <v>33366168.000000004</v>
      </c>
      <c r="J985" s="225">
        <v>29658816</v>
      </c>
      <c r="K985" s="221"/>
      <c r="L985" s="221"/>
      <c r="M985" s="221"/>
    </row>
    <row r="986" spans="1:13" s="228" customFormat="1" ht="24" customHeight="1" x14ac:dyDescent="0.2">
      <c r="A986" s="222">
        <v>985</v>
      </c>
      <c r="B986" s="218" t="s">
        <v>1121</v>
      </c>
      <c r="C986" s="211" t="s">
        <v>1123</v>
      </c>
      <c r="D986" s="223">
        <v>752220190020181</v>
      </c>
      <c r="E986" s="211">
        <v>35</v>
      </c>
      <c r="F986" s="211">
        <v>170</v>
      </c>
      <c r="G986" s="211">
        <v>205</v>
      </c>
      <c r="H986" s="224">
        <v>72948556.799999997</v>
      </c>
      <c r="I986" s="224">
        <v>65653701.120000005</v>
      </c>
      <c r="J986" s="225">
        <v>60790464</v>
      </c>
      <c r="K986" s="221"/>
      <c r="L986" s="221"/>
      <c r="M986" s="221"/>
    </row>
    <row r="987" spans="1:13" s="228" customFormat="1" ht="24" customHeight="1" x14ac:dyDescent="0.2">
      <c r="A987" s="222">
        <v>986</v>
      </c>
      <c r="B987" s="218" t="s">
        <v>1121</v>
      </c>
      <c r="C987" s="211" t="s">
        <v>1124</v>
      </c>
      <c r="D987" s="223">
        <v>731720190110001</v>
      </c>
      <c r="E987" s="211">
        <v>47</v>
      </c>
      <c r="F987" s="211">
        <v>373</v>
      </c>
      <c r="G987" s="211">
        <v>420</v>
      </c>
      <c r="H987" s="224">
        <v>136795161.59999999</v>
      </c>
      <c r="I987" s="224">
        <v>123115645.44</v>
      </c>
      <c r="J987" s="225">
        <v>109436129.28</v>
      </c>
      <c r="K987" s="221"/>
      <c r="L987" s="221"/>
      <c r="M987" s="221"/>
    </row>
    <row r="988" spans="1:13" s="228" customFormat="1" ht="24" customHeight="1" x14ac:dyDescent="0.2">
      <c r="A988" s="222">
        <v>987</v>
      </c>
      <c r="B988" s="218" t="s">
        <v>1121</v>
      </c>
      <c r="C988" s="211" t="s">
        <v>1125</v>
      </c>
      <c r="D988" s="223">
        <v>731220190100001</v>
      </c>
      <c r="E988" s="211">
        <v>64</v>
      </c>
      <c r="F988" s="211">
        <v>115</v>
      </c>
      <c r="G988" s="211">
        <v>179</v>
      </c>
      <c r="H988" s="224">
        <v>59928960</v>
      </c>
      <c r="I988" s="224">
        <v>53936064</v>
      </c>
      <c r="J988" s="225">
        <v>47943168</v>
      </c>
      <c r="K988" s="221"/>
      <c r="L988" s="221"/>
      <c r="M988" s="221"/>
    </row>
    <row r="989" spans="1:13" s="228" customFormat="1" ht="24" customHeight="1" x14ac:dyDescent="0.2">
      <c r="A989" s="222">
        <v>988</v>
      </c>
      <c r="B989" s="218" t="s">
        <v>1121</v>
      </c>
      <c r="C989" s="211" t="s">
        <v>1126</v>
      </c>
      <c r="D989" s="223">
        <v>752320190020001</v>
      </c>
      <c r="E989" s="211">
        <v>50</v>
      </c>
      <c r="F989" s="211">
        <v>300</v>
      </c>
      <c r="G989" s="211">
        <v>350</v>
      </c>
      <c r="H989" s="224">
        <v>114441292.8</v>
      </c>
      <c r="I989" s="224">
        <v>102997163.52000001</v>
      </c>
      <c r="J989" s="225">
        <v>91553034.24000001</v>
      </c>
      <c r="K989" s="221"/>
      <c r="L989" s="221"/>
      <c r="M989" s="221"/>
    </row>
    <row r="990" spans="1:13" s="228" customFormat="1" ht="24" customHeight="1" x14ac:dyDescent="0.2">
      <c r="A990" s="222">
        <v>989</v>
      </c>
      <c r="B990" s="218" t="s">
        <v>1121</v>
      </c>
      <c r="C990" s="211" t="s">
        <v>1127</v>
      </c>
      <c r="D990" s="223">
        <v>752320190010001</v>
      </c>
      <c r="E990" s="211">
        <v>50</v>
      </c>
      <c r="F990" s="211">
        <v>200</v>
      </c>
      <c r="G990" s="211">
        <v>250</v>
      </c>
      <c r="H990" s="224">
        <v>79526246.400000006</v>
      </c>
      <c r="I990" s="224">
        <v>71573621.760000005</v>
      </c>
      <c r="J990" s="225">
        <v>63620997.120000005</v>
      </c>
      <c r="K990" s="221"/>
      <c r="L990" s="221"/>
      <c r="M990" s="221"/>
    </row>
    <row r="991" spans="1:13" s="228" customFormat="1" ht="24" customHeight="1" x14ac:dyDescent="0.2">
      <c r="A991" s="222">
        <v>990</v>
      </c>
      <c r="B991" s="218" t="s">
        <v>1121</v>
      </c>
      <c r="C991" s="211" t="s">
        <v>1128</v>
      </c>
      <c r="D991" s="223">
        <v>711520190010002</v>
      </c>
      <c r="E991" s="211">
        <v>100</v>
      </c>
      <c r="F991" s="211">
        <v>450</v>
      </c>
      <c r="G991" s="211">
        <v>550</v>
      </c>
      <c r="H991" s="224">
        <v>175304217.59999999</v>
      </c>
      <c r="I991" s="224">
        <v>157773795.84</v>
      </c>
      <c r="J991" s="225">
        <v>140243374.08000001</v>
      </c>
      <c r="K991" s="221"/>
      <c r="L991" s="221"/>
      <c r="M991" s="221"/>
    </row>
    <row r="992" spans="1:13" s="228" customFormat="1" ht="24" customHeight="1" x14ac:dyDescent="0.2">
      <c r="A992" s="222">
        <v>991</v>
      </c>
      <c r="B992" s="218" t="s">
        <v>1121</v>
      </c>
      <c r="C992" s="211" t="s">
        <v>1129</v>
      </c>
      <c r="D992" s="223">
        <v>752220190020001</v>
      </c>
      <c r="E992" s="211">
        <v>160</v>
      </c>
      <c r="F992" s="211">
        <v>560</v>
      </c>
      <c r="G992" s="211">
        <v>720</v>
      </c>
      <c r="H992" s="224">
        <v>231211699.19999999</v>
      </c>
      <c r="I992" s="224">
        <v>208090529.28</v>
      </c>
      <c r="J992" s="225">
        <v>184969359.36000001</v>
      </c>
      <c r="K992" s="221"/>
      <c r="L992" s="221"/>
      <c r="M992" s="221"/>
    </row>
    <row r="993" spans="1:13" s="228" customFormat="1" ht="24" customHeight="1" x14ac:dyDescent="0.2">
      <c r="A993" s="222">
        <v>992</v>
      </c>
      <c r="B993" s="218" t="s">
        <v>1121</v>
      </c>
      <c r="C993" s="211" t="s">
        <v>1130</v>
      </c>
      <c r="D993" s="223" t="s">
        <v>1131</v>
      </c>
      <c r="E993" s="211">
        <v>160</v>
      </c>
      <c r="F993" s="211">
        <v>670</v>
      </c>
      <c r="G993" s="211">
        <v>830</v>
      </c>
      <c r="H993" s="224">
        <v>288909158.39999998</v>
      </c>
      <c r="I993" s="224">
        <v>260018242.56</v>
      </c>
      <c r="J993" s="225">
        <v>231127326.72000003</v>
      </c>
      <c r="K993" s="221"/>
      <c r="L993" s="221"/>
      <c r="M993" s="221"/>
    </row>
    <row r="994" spans="1:13" s="228" customFormat="1" ht="24" customHeight="1" x14ac:dyDescent="0.2">
      <c r="A994" s="222">
        <v>993</v>
      </c>
      <c r="B994" s="218" t="s">
        <v>1121</v>
      </c>
      <c r="C994" s="211" t="s">
        <v>1132</v>
      </c>
      <c r="D994" s="223">
        <v>752220190010001</v>
      </c>
      <c r="E994" s="211">
        <v>136</v>
      </c>
      <c r="F994" s="211">
        <v>544</v>
      </c>
      <c r="G994" s="211">
        <v>680</v>
      </c>
      <c r="H994" s="224">
        <v>218283724.80000001</v>
      </c>
      <c r="I994" s="224">
        <v>196455352.31999999</v>
      </c>
      <c r="J994" s="225">
        <v>174626979.84000003</v>
      </c>
      <c r="K994" s="221"/>
      <c r="L994" s="221"/>
      <c r="M994" s="221"/>
    </row>
    <row r="995" spans="1:13" s="228" customFormat="1" ht="24" customHeight="1" x14ac:dyDescent="0.2">
      <c r="A995" s="222">
        <v>994</v>
      </c>
      <c r="B995" s="218" t="s">
        <v>1121</v>
      </c>
      <c r="C995" s="211" t="s">
        <v>1133</v>
      </c>
      <c r="D995" s="223">
        <v>711520190030002</v>
      </c>
      <c r="E995" s="211">
        <v>100</v>
      </c>
      <c r="F995" s="211">
        <v>450</v>
      </c>
      <c r="G995" s="211">
        <v>550</v>
      </c>
      <c r="H995" s="224">
        <v>177943910.40000001</v>
      </c>
      <c r="I995" s="224">
        <v>160149519.36000001</v>
      </c>
      <c r="J995" s="225">
        <v>142355128.32000002</v>
      </c>
      <c r="K995" s="221"/>
      <c r="L995" s="221"/>
      <c r="M995" s="221"/>
    </row>
    <row r="996" spans="1:13" s="228" customFormat="1" ht="24" customHeight="1" x14ac:dyDescent="0.2">
      <c r="A996" s="222">
        <v>995</v>
      </c>
      <c r="B996" s="218" t="s">
        <v>1121</v>
      </c>
      <c r="C996" s="211" t="s">
        <v>1134</v>
      </c>
      <c r="D996" s="223" t="s">
        <v>1135</v>
      </c>
      <c r="E996" s="211">
        <v>41</v>
      </c>
      <c r="F996" s="211">
        <v>409</v>
      </c>
      <c r="G996" s="211">
        <v>450</v>
      </c>
      <c r="H996" s="224">
        <v>159987916.80000001</v>
      </c>
      <c r="I996" s="224">
        <v>143989125.12</v>
      </c>
      <c r="J996" s="225">
        <v>127990333.44</v>
      </c>
      <c r="K996" s="221"/>
      <c r="L996" s="221"/>
      <c r="M996" s="221"/>
    </row>
    <row r="997" spans="1:13" s="228" customFormat="1" ht="24" customHeight="1" x14ac:dyDescent="0.2">
      <c r="A997" s="222">
        <v>996</v>
      </c>
      <c r="B997" s="218" t="s">
        <v>1121</v>
      </c>
      <c r="C997" s="211" t="s">
        <v>1136</v>
      </c>
      <c r="D997" s="223">
        <v>731720190010011</v>
      </c>
      <c r="E997" s="211">
        <v>14</v>
      </c>
      <c r="F997" s="211">
        <v>73</v>
      </c>
      <c r="G997" s="211">
        <v>87</v>
      </c>
      <c r="H997" s="224">
        <v>29344800</v>
      </c>
      <c r="I997" s="224">
        <v>26410320</v>
      </c>
      <c r="J997" s="225">
        <v>23475840</v>
      </c>
      <c r="K997" s="221"/>
      <c r="L997" s="221"/>
      <c r="M997" s="221"/>
    </row>
    <row r="998" spans="1:13" s="228" customFormat="1" ht="24" customHeight="1" x14ac:dyDescent="0.2">
      <c r="A998" s="222">
        <v>997</v>
      </c>
      <c r="B998" s="218" t="s">
        <v>1121</v>
      </c>
      <c r="C998" s="211" t="s">
        <v>1137</v>
      </c>
      <c r="D998" s="223">
        <v>752220190130001</v>
      </c>
      <c r="E998" s="211">
        <v>145</v>
      </c>
      <c r="F998" s="211">
        <v>335</v>
      </c>
      <c r="G998" s="211">
        <v>480</v>
      </c>
      <c r="H998" s="224">
        <v>154060185.59999999</v>
      </c>
      <c r="I998" s="224">
        <v>138654167.04000002</v>
      </c>
      <c r="J998" s="225">
        <v>123248148.48</v>
      </c>
      <c r="K998" s="221"/>
      <c r="L998" s="221"/>
      <c r="M998" s="221"/>
    </row>
    <row r="999" spans="1:13" s="228" customFormat="1" ht="24" customHeight="1" x14ac:dyDescent="0.2">
      <c r="A999" s="222">
        <v>998</v>
      </c>
      <c r="B999" s="218" t="s">
        <v>1121</v>
      </c>
      <c r="C999" s="211" t="s">
        <v>1138</v>
      </c>
      <c r="D999" s="223">
        <v>752220190200001</v>
      </c>
      <c r="E999" s="211">
        <v>56</v>
      </c>
      <c r="F999" s="211">
        <v>184</v>
      </c>
      <c r="G999" s="211">
        <v>240</v>
      </c>
      <c r="H999" s="224">
        <v>77311180.799999997</v>
      </c>
      <c r="I999" s="224">
        <v>69580062.719999999</v>
      </c>
      <c r="J999" s="225">
        <v>61848944.640000001</v>
      </c>
      <c r="K999" s="221"/>
      <c r="L999" s="221"/>
      <c r="M999" s="221"/>
    </row>
    <row r="1000" spans="1:13" s="228" customFormat="1" ht="24" customHeight="1" x14ac:dyDescent="0.2">
      <c r="A1000" s="222">
        <v>999</v>
      </c>
      <c r="B1000" s="218" t="s">
        <v>1121</v>
      </c>
      <c r="C1000" s="211" t="s">
        <v>1139</v>
      </c>
      <c r="D1000" s="223">
        <v>731720190230001</v>
      </c>
      <c r="E1000" s="211">
        <v>28</v>
      </c>
      <c r="F1000" s="211">
        <v>164</v>
      </c>
      <c r="G1000" s="211">
        <v>192</v>
      </c>
      <c r="H1000" s="224">
        <v>62258457.600000001</v>
      </c>
      <c r="I1000" s="224">
        <v>58367304</v>
      </c>
      <c r="J1000" s="225">
        <v>51882048.000000007</v>
      </c>
      <c r="K1000" s="221"/>
      <c r="L1000" s="221"/>
      <c r="M1000" s="221"/>
    </row>
    <row r="1001" spans="1:13" s="228" customFormat="1" ht="24" customHeight="1" x14ac:dyDescent="0.2">
      <c r="A1001" s="222">
        <v>1000</v>
      </c>
      <c r="B1001" s="218" t="s">
        <v>1121</v>
      </c>
      <c r="C1001" s="211" t="s">
        <v>1140</v>
      </c>
      <c r="D1001" s="223">
        <v>752320190030001</v>
      </c>
      <c r="E1001" s="211">
        <v>60</v>
      </c>
      <c r="F1001" s="211">
        <v>265</v>
      </c>
      <c r="G1001" s="211">
        <v>325</v>
      </c>
      <c r="H1001" s="224">
        <v>104779929.59999999</v>
      </c>
      <c r="I1001" s="224">
        <v>94301936.640000001</v>
      </c>
      <c r="J1001" s="225">
        <v>83823943.680000007</v>
      </c>
      <c r="K1001" s="221"/>
      <c r="L1001" s="221"/>
      <c r="M1001" s="221"/>
    </row>
    <row r="1002" spans="1:13" s="228" customFormat="1" ht="24" customHeight="1" x14ac:dyDescent="0.2">
      <c r="A1002" s="222">
        <v>1001</v>
      </c>
      <c r="B1002" s="218" t="s">
        <v>1121</v>
      </c>
      <c r="C1002" s="211" t="s">
        <v>1141</v>
      </c>
      <c r="D1002" s="223" t="s">
        <v>1142</v>
      </c>
      <c r="E1002" s="211">
        <v>60</v>
      </c>
      <c r="F1002" s="211">
        <v>265</v>
      </c>
      <c r="G1002" s="211">
        <v>325</v>
      </c>
      <c r="H1002" s="224">
        <v>114832166.40000001</v>
      </c>
      <c r="I1002" s="224">
        <v>103348949.75999999</v>
      </c>
      <c r="J1002" s="225">
        <v>91865733.120000005</v>
      </c>
      <c r="K1002" s="221"/>
      <c r="L1002" s="221"/>
      <c r="M1002" s="221"/>
    </row>
    <row r="1003" spans="1:13" s="228" customFormat="1" ht="24" customHeight="1" x14ac:dyDescent="0.2">
      <c r="A1003" s="222">
        <v>1002</v>
      </c>
      <c r="B1003" s="218" t="s">
        <v>1121</v>
      </c>
      <c r="C1003" s="211" t="s">
        <v>1143</v>
      </c>
      <c r="D1003" s="223">
        <v>522320190230001</v>
      </c>
      <c r="E1003" s="211">
        <v>75</v>
      </c>
      <c r="F1003" s="211">
        <v>115</v>
      </c>
      <c r="G1003" s="211">
        <v>190</v>
      </c>
      <c r="H1003" s="224">
        <v>68588006.400000006</v>
      </c>
      <c r="I1003" s="224">
        <v>61729205.760000005</v>
      </c>
      <c r="J1003" s="225">
        <v>57156672</v>
      </c>
      <c r="K1003" s="221"/>
      <c r="L1003" s="221"/>
      <c r="M1003" s="221"/>
    </row>
    <row r="1004" spans="1:13" s="228" customFormat="1" ht="24" customHeight="1" x14ac:dyDescent="0.2">
      <c r="A1004" s="222">
        <v>1003</v>
      </c>
      <c r="B1004" s="218" t="s">
        <v>1121</v>
      </c>
      <c r="C1004" s="211" t="s">
        <v>1144</v>
      </c>
      <c r="D1004" s="223">
        <v>752220190070001</v>
      </c>
      <c r="E1004" s="211">
        <v>122</v>
      </c>
      <c r="F1004" s="211">
        <v>428</v>
      </c>
      <c r="G1004" s="211">
        <v>550</v>
      </c>
      <c r="H1004" s="224">
        <v>176164070.40000001</v>
      </c>
      <c r="I1004" s="224">
        <v>158547663.36000001</v>
      </c>
      <c r="J1004" s="225">
        <v>140931256.32000002</v>
      </c>
      <c r="K1004" s="221"/>
      <c r="L1004" s="221"/>
      <c r="M1004" s="221"/>
    </row>
    <row r="1005" spans="1:13" s="228" customFormat="1" ht="24" customHeight="1" x14ac:dyDescent="0.2">
      <c r="A1005" s="222">
        <v>1004</v>
      </c>
      <c r="B1005" s="218" t="s">
        <v>1121</v>
      </c>
      <c r="C1005" s="211" t="s">
        <v>1145</v>
      </c>
      <c r="D1005" s="223" t="s">
        <v>1146</v>
      </c>
      <c r="E1005" s="211">
        <v>103</v>
      </c>
      <c r="F1005" s="211">
        <v>437</v>
      </c>
      <c r="G1005" s="211">
        <v>540</v>
      </c>
      <c r="H1005" s="224">
        <v>191278195.19999999</v>
      </c>
      <c r="I1005" s="224">
        <v>172150375.68000001</v>
      </c>
      <c r="J1005" s="225">
        <v>153022556.16000003</v>
      </c>
      <c r="K1005" s="221"/>
      <c r="L1005" s="221"/>
      <c r="M1005" s="221"/>
    </row>
    <row r="1006" spans="1:13" s="228" customFormat="1" ht="24" customHeight="1" x14ac:dyDescent="0.2">
      <c r="A1006" s="222">
        <v>1005</v>
      </c>
      <c r="B1006" s="218" t="s">
        <v>1121</v>
      </c>
      <c r="C1006" s="211" t="s">
        <v>1147</v>
      </c>
      <c r="D1006" s="223" t="s">
        <v>1148</v>
      </c>
      <c r="E1006" s="211">
        <v>178</v>
      </c>
      <c r="F1006" s="211">
        <v>582</v>
      </c>
      <c r="G1006" s="211">
        <v>760</v>
      </c>
      <c r="H1006" s="224">
        <v>268768972.80000001</v>
      </c>
      <c r="I1006" s="224">
        <v>241892075.51999998</v>
      </c>
      <c r="J1006" s="225">
        <v>215015178.24000001</v>
      </c>
      <c r="K1006" s="221"/>
      <c r="L1006" s="221"/>
      <c r="M1006" s="221"/>
    </row>
    <row r="1007" spans="1:13" s="228" customFormat="1" ht="24" customHeight="1" x14ac:dyDescent="0.2">
      <c r="A1007" s="222">
        <v>1006</v>
      </c>
      <c r="B1007" s="218" t="s">
        <v>1121</v>
      </c>
      <c r="C1007" s="211" t="s">
        <v>1149</v>
      </c>
      <c r="D1007" s="223">
        <v>731720190100002</v>
      </c>
      <c r="E1007" s="211">
        <v>72</v>
      </c>
      <c r="F1007" s="211">
        <v>228</v>
      </c>
      <c r="G1007" s="211">
        <v>300</v>
      </c>
      <c r="H1007" s="224">
        <v>96782054.400000006</v>
      </c>
      <c r="I1007" s="224">
        <v>87103848.959999993</v>
      </c>
      <c r="J1007" s="225">
        <v>77425643.520000011</v>
      </c>
      <c r="K1007" s="221"/>
      <c r="L1007" s="221"/>
      <c r="M1007" s="221"/>
    </row>
    <row r="1008" spans="1:13" s="228" customFormat="1" ht="24" customHeight="1" x14ac:dyDescent="0.2">
      <c r="A1008" s="222">
        <v>1007</v>
      </c>
      <c r="B1008" s="218" t="s">
        <v>1121</v>
      </c>
      <c r="C1008" s="211" t="s">
        <v>1150</v>
      </c>
      <c r="D1008" s="223">
        <v>731720190170001</v>
      </c>
      <c r="E1008" s="211">
        <v>75</v>
      </c>
      <c r="F1008" s="211">
        <v>315</v>
      </c>
      <c r="G1008" s="211">
        <v>390</v>
      </c>
      <c r="H1008" s="224">
        <v>125995392</v>
      </c>
      <c r="I1008" s="224">
        <v>113395852.8</v>
      </c>
      <c r="J1008" s="225">
        <v>100796313.59999999</v>
      </c>
      <c r="K1008" s="221"/>
      <c r="L1008" s="221"/>
      <c r="M1008" s="221"/>
    </row>
    <row r="1009" spans="1:13" s="228" customFormat="1" ht="24" customHeight="1" x14ac:dyDescent="0.2">
      <c r="A1009" s="222">
        <v>1008</v>
      </c>
      <c r="B1009" s="218" t="s">
        <v>1121</v>
      </c>
      <c r="C1009" s="211" t="s">
        <v>1151</v>
      </c>
      <c r="D1009" s="223">
        <v>731720190240001</v>
      </c>
      <c r="E1009" s="211">
        <v>275</v>
      </c>
      <c r="F1009" s="211">
        <v>725</v>
      </c>
      <c r="G1009" s="211">
        <v>1000</v>
      </c>
      <c r="H1009" s="224">
        <v>318916684.80000001</v>
      </c>
      <c r="I1009" s="224">
        <v>287025016.31999999</v>
      </c>
      <c r="J1009" s="225">
        <v>255133347.84000003</v>
      </c>
      <c r="K1009" s="221"/>
      <c r="L1009" s="221"/>
      <c r="M1009" s="221"/>
    </row>
    <row r="1010" spans="1:13" s="228" customFormat="1" ht="24" customHeight="1" x14ac:dyDescent="0.2">
      <c r="A1010" s="222">
        <v>1009</v>
      </c>
      <c r="B1010" s="218" t="s">
        <v>1121</v>
      </c>
      <c r="C1010" s="211" t="s">
        <v>1152</v>
      </c>
      <c r="D1010" s="223">
        <v>731720190250001</v>
      </c>
      <c r="E1010" s="211">
        <v>20</v>
      </c>
      <c r="F1010" s="211">
        <v>92</v>
      </c>
      <c r="G1010" s="211">
        <v>112</v>
      </c>
      <c r="H1010" s="224">
        <v>37815120</v>
      </c>
      <c r="I1010" s="224">
        <v>34033608</v>
      </c>
      <c r="J1010" s="225">
        <v>30252096</v>
      </c>
      <c r="K1010" s="221"/>
      <c r="L1010" s="221"/>
      <c r="M1010" s="221"/>
    </row>
    <row r="1011" spans="1:13" s="228" customFormat="1" ht="24" customHeight="1" x14ac:dyDescent="0.2">
      <c r="A1011" s="222">
        <v>1010</v>
      </c>
      <c r="B1011" s="218" t="s">
        <v>1121</v>
      </c>
      <c r="C1011" s="211" t="s">
        <v>1153</v>
      </c>
      <c r="D1011" s="223">
        <v>731720190040001</v>
      </c>
      <c r="E1011" s="211">
        <v>88</v>
      </c>
      <c r="F1011" s="211">
        <v>562</v>
      </c>
      <c r="G1011" s="211">
        <v>650</v>
      </c>
      <c r="H1011" s="224">
        <v>208402790.40000001</v>
      </c>
      <c r="I1011" s="224">
        <v>187562511.36000001</v>
      </c>
      <c r="J1011" s="225">
        <v>166722232.31999999</v>
      </c>
      <c r="K1011" s="221"/>
      <c r="L1011" s="221"/>
      <c r="M1011" s="221"/>
    </row>
    <row r="1012" spans="1:13" s="228" customFormat="1" ht="24" customHeight="1" x14ac:dyDescent="0.2">
      <c r="A1012" s="222">
        <v>1011</v>
      </c>
      <c r="B1012" s="218" t="s">
        <v>1121</v>
      </c>
      <c r="C1012" s="211" t="s">
        <v>1154</v>
      </c>
      <c r="D1012" s="223">
        <v>731720190030001</v>
      </c>
      <c r="E1012" s="211">
        <v>110</v>
      </c>
      <c r="F1012" s="211">
        <v>490</v>
      </c>
      <c r="G1012" s="211">
        <v>600</v>
      </c>
      <c r="H1012" s="224">
        <v>192860236.80000001</v>
      </c>
      <c r="I1012" s="224">
        <v>173574213.12</v>
      </c>
      <c r="J1012" s="225">
        <v>154288189.44</v>
      </c>
      <c r="K1012" s="221"/>
      <c r="L1012" s="221"/>
      <c r="M1012" s="221"/>
    </row>
    <row r="1013" spans="1:13" s="228" customFormat="1" ht="24" customHeight="1" x14ac:dyDescent="0.2">
      <c r="A1013" s="222">
        <v>1012</v>
      </c>
      <c r="B1013" s="218" t="s">
        <v>1121</v>
      </c>
      <c r="C1013" s="211" t="s">
        <v>1155</v>
      </c>
      <c r="D1013" s="223">
        <v>731720190080001</v>
      </c>
      <c r="E1013" s="211">
        <v>92</v>
      </c>
      <c r="F1013" s="211">
        <v>284</v>
      </c>
      <c r="G1013" s="211">
        <v>376</v>
      </c>
      <c r="H1013" s="224">
        <v>119195136</v>
      </c>
      <c r="I1013" s="224">
        <v>107275622.40000001</v>
      </c>
      <c r="J1013" s="225">
        <v>95356108.799999997</v>
      </c>
      <c r="K1013" s="221"/>
      <c r="L1013" s="221"/>
      <c r="M1013" s="221"/>
    </row>
    <row r="1014" spans="1:13" s="228" customFormat="1" ht="24" customHeight="1" x14ac:dyDescent="0.2">
      <c r="A1014" s="222">
        <v>1013</v>
      </c>
      <c r="B1014" s="218" t="s">
        <v>1121</v>
      </c>
      <c r="C1014" s="211" t="s">
        <v>1156</v>
      </c>
      <c r="D1014" s="223">
        <v>731720190020001</v>
      </c>
      <c r="E1014" s="211">
        <v>54</v>
      </c>
      <c r="F1014" s="211">
        <v>336</v>
      </c>
      <c r="G1014" s="211">
        <v>390</v>
      </c>
      <c r="H1014" s="224">
        <v>125723520</v>
      </c>
      <c r="I1014" s="224">
        <v>113151168</v>
      </c>
      <c r="J1014" s="225">
        <v>100578816</v>
      </c>
      <c r="K1014" s="221"/>
      <c r="L1014" s="221"/>
      <c r="M1014" s="221"/>
    </row>
    <row r="1015" spans="1:13" s="228" customFormat="1" ht="24" customHeight="1" x14ac:dyDescent="0.2">
      <c r="A1015" s="222">
        <v>1014</v>
      </c>
      <c r="B1015" s="218" t="s">
        <v>1121</v>
      </c>
      <c r="C1015" s="211" t="s">
        <v>1157</v>
      </c>
      <c r="D1015" s="223">
        <v>731720190010002</v>
      </c>
      <c r="E1015" s="211">
        <v>100</v>
      </c>
      <c r="F1015" s="211">
        <v>400</v>
      </c>
      <c r="G1015" s="211">
        <v>500</v>
      </c>
      <c r="H1015" s="224">
        <v>159400166.40000001</v>
      </c>
      <c r="I1015" s="224">
        <v>143460149.75999999</v>
      </c>
      <c r="J1015" s="225">
        <v>127520133.12</v>
      </c>
      <c r="K1015" s="221"/>
      <c r="L1015" s="221"/>
      <c r="M1015" s="221"/>
    </row>
    <row r="1016" spans="1:13" s="228" customFormat="1" ht="24" customHeight="1" x14ac:dyDescent="0.2">
      <c r="A1016" s="222">
        <v>1015</v>
      </c>
      <c r="B1016" s="218" t="s">
        <v>1121</v>
      </c>
      <c r="C1016" s="211" t="s">
        <v>1158</v>
      </c>
      <c r="D1016" s="223">
        <v>731720190050001</v>
      </c>
      <c r="E1016" s="211">
        <v>96</v>
      </c>
      <c r="F1016" s="211">
        <v>464</v>
      </c>
      <c r="G1016" s="211">
        <v>560</v>
      </c>
      <c r="H1016" s="224">
        <v>177529651.19999999</v>
      </c>
      <c r="I1016" s="224">
        <v>159776686.08000001</v>
      </c>
      <c r="J1016" s="225">
        <v>142023720.96000001</v>
      </c>
      <c r="K1016" s="221"/>
      <c r="L1016" s="221"/>
      <c r="M1016" s="221"/>
    </row>
    <row r="1017" spans="1:13" s="228" customFormat="1" ht="24" customHeight="1" x14ac:dyDescent="0.2">
      <c r="A1017" s="222">
        <v>1016</v>
      </c>
      <c r="B1017" s="218" t="s">
        <v>1121</v>
      </c>
      <c r="C1017" s="211" t="s">
        <v>1159</v>
      </c>
      <c r="D1017" s="223">
        <v>711520190050001</v>
      </c>
      <c r="E1017" s="211">
        <v>32</v>
      </c>
      <c r="F1017" s="211">
        <v>208</v>
      </c>
      <c r="G1017" s="211">
        <v>240</v>
      </c>
      <c r="H1017" s="224">
        <v>77842252.799999997</v>
      </c>
      <c r="I1017" s="224">
        <v>70058027.520000011</v>
      </c>
      <c r="J1017" s="225">
        <v>62273802.240000002</v>
      </c>
      <c r="K1017" s="221"/>
      <c r="L1017" s="221"/>
      <c r="M1017" s="221"/>
    </row>
    <row r="1018" spans="1:13" s="228" customFormat="1" ht="24" customHeight="1" x14ac:dyDescent="0.2">
      <c r="A1018" s="222">
        <v>1017</v>
      </c>
      <c r="B1018" s="218" t="s">
        <v>1121</v>
      </c>
      <c r="C1018" s="211" t="s">
        <v>1160</v>
      </c>
      <c r="D1018" s="223">
        <v>711520190040001</v>
      </c>
      <c r="E1018" s="211">
        <v>100</v>
      </c>
      <c r="F1018" s="211">
        <v>320</v>
      </c>
      <c r="G1018" s="211">
        <v>420</v>
      </c>
      <c r="H1018" s="224">
        <v>135274060.80000001</v>
      </c>
      <c r="I1018" s="224">
        <v>121746654.72000001</v>
      </c>
      <c r="J1018" s="225">
        <v>108219248.64</v>
      </c>
      <c r="K1018" s="221"/>
      <c r="L1018" s="221"/>
      <c r="M1018" s="221"/>
    </row>
    <row r="1019" spans="1:13" s="228" customFormat="1" ht="24" customHeight="1" x14ac:dyDescent="0.2">
      <c r="A1019" s="222">
        <v>1018</v>
      </c>
      <c r="B1019" s="218" t="s">
        <v>1121</v>
      </c>
      <c r="C1019" s="211" t="s">
        <v>1161</v>
      </c>
      <c r="D1019" s="223">
        <v>752220190220002</v>
      </c>
      <c r="E1019" s="211">
        <v>70</v>
      </c>
      <c r="F1019" s="211">
        <v>330</v>
      </c>
      <c r="G1019" s="211">
        <v>400</v>
      </c>
      <c r="H1019" s="224">
        <v>129230899.2</v>
      </c>
      <c r="I1019" s="224">
        <v>116307809.28</v>
      </c>
      <c r="J1019" s="225">
        <v>103384719.36000001</v>
      </c>
      <c r="K1019" s="221"/>
      <c r="L1019" s="221"/>
      <c r="M1019" s="221"/>
    </row>
    <row r="1020" spans="1:13" s="228" customFormat="1" ht="24" customHeight="1" x14ac:dyDescent="0.2">
      <c r="A1020" s="222">
        <v>1019</v>
      </c>
      <c r="B1020" s="218" t="s">
        <v>1162</v>
      </c>
      <c r="C1020" s="211" t="s">
        <v>1163</v>
      </c>
      <c r="D1020" s="223">
        <v>524520010010001</v>
      </c>
      <c r="E1020" s="211">
        <v>38</v>
      </c>
      <c r="F1020" s="211">
        <v>10</v>
      </c>
      <c r="G1020" s="211">
        <v>48</v>
      </c>
      <c r="H1020" s="224">
        <v>17620920</v>
      </c>
      <c r="I1020" s="224">
        <v>15858828</v>
      </c>
      <c r="J1020" s="225">
        <v>14096736</v>
      </c>
      <c r="K1020" s="221"/>
      <c r="L1020" s="221"/>
      <c r="M1020" s="221"/>
    </row>
    <row r="1021" spans="1:13" s="228" customFormat="1" ht="24" customHeight="1" x14ac:dyDescent="0.2">
      <c r="A1021" s="222">
        <v>1020</v>
      </c>
      <c r="B1021" s="218" t="s">
        <v>1162</v>
      </c>
      <c r="C1021" s="211" t="s">
        <v>1164</v>
      </c>
      <c r="D1021" s="223">
        <v>723120010060011</v>
      </c>
      <c r="E1021" s="211">
        <v>4</v>
      </c>
      <c r="F1021" s="211">
        <v>4</v>
      </c>
      <c r="G1021" s="211">
        <v>8</v>
      </c>
      <c r="H1021" s="224">
        <v>2738160</v>
      </c>
      <c r="I1021" s="224">
        <v>2464344</v>
      </c>
      <c r="J1021" s="225">
        <v>2190528</v>
      </c>
      <c r="K1021" s="221"/>
      <c r="L1021" s="221"/>
      <c r="M1021" s="221"/>
    </row>
    <row r="1022" spans="1:13" s="228" customFormat="1" ht="24" customHeight="1" x14ac:dyDescent="0.2">
      <c r="A1022" s="222">
        <v>1021</v>
      </c>
      <c r="B1022" s="218" t="s">
        <v>1162</v>
      </c>
      <c r="C1022" s="211" t="s">
        <v>1165</v>
      </c>
      <c r="D1022" s="223">
        <v>741220010190071</v>
      </c>
      <c r="E1022" s="211">
        <v>24</v>
      </c>
      <c r="F1022" s="211">
        <v>56</v>
      </c>
      <c r="G1022" s="211">
        <v>80</v>
      </c>
      <c r="H1022" s="224">
        <v>29703600</v>
      </c>
      <c r="I1022" s="224">
        <v>26733240</v>
      </c>
      <c r="J1022" s="225">
        <v>23762880</v>
      </c>
      <c r="K1022" s="221"/>
      <c r="L1022" s="221"/>
      <c r="M1022" s="221"/>
    </row>
    <row r="1023" spans="1:13" s="228" customFormat="1" ht="24" customHeight="1" x14ac:dyDescent="0.2">
      <c r="A1023" s="222">
        <v>1022</v>
      </c>
      <c r="B1023" s="218" t="s">
        <v>1162</v>
      </c>
      <c r="C1023" s="211" t="s">
        <v>1166</v>
      </c>
      <c r="D1023" s="223">
        <v>713220010010011</v>
      </c>
      <c r="E1023" s="211">
        <v>36</v>
      </c>
      <c r="F1023" s="211">
        <v>72</v>
      </c>
      <c r="G1023" s="211">
        <v>108</v>
      </c>
      <c r="H1023" s="224">
        <v>39356640</v>
      </c>
      <c r="I1023" s="224">
        <v>35420976</v>
      </c>
      <c r="J1023" s="225">
        <v>31485312</v>
      </c>
      <c r="K1023" s="221"/>
      <c r="L1023" s="221"/>
      <c r="M1023" s="221"/>
    </row>
    <row r="1024" spans="1:13" s="228" customFormat="1" ht="24" customHeight="1" x14ac:dyDescent="0.2">
      <c r="A1024" s="222">
        <v>1023</v>
      </c>
      <c r="B1024" s="218" t="s">
        <v>1162</v>
      </c>
      <c r="C1024" s="211" t="s">
        <v>1167</v>
      </c>
      <c r="D1024" s="223">
        <v>741220010200001</v>
      </c>
      <c r="E1024" s="211">
        <v>69</v>
      </c>
      <c r="F1024" s="211">
        <v>147</v>
      </c>
      <c r="G1024" s="211">
        <v>216</v>
      </c>
      <c r="H1024" s="224">
        <v>76168166.400000006</v>
      </c>
      <c r="I1024" s="224">
        <v>68551349.760000005</v>
      </c>
      <c r="J1024" s="225">
        <v>60934533.120000005</v>
      </c>
      <c r="K1024" s="221"/>
      <c r="L1024" s="221"/>
      <c r="M1024" s="221"/>
    </row>
    <row r="1025" spans="1:13" s="228" customFormat="1" ht="24" customHeight="1" x14ac:dyDescent="0.2">
      <c r="A1025" s="222">
        <v>1024</v>
      </c>
      <c r="B1025" s="218" t="s">
        <v>1162</v>
      </c>
      <c r="C1025" s="211" t="s">
        <v>1168</v>
      </c>
      <c r="D1025" s="223">
        <v>723120010020131</v>
      </c>
      <c r="E1025" s="211">
        <v>30</v>
      </c>
      <c r="F1025" s="211">
        <v>50</v>
      </c>
      <c r="G1025" s="211">
        <v>80</v>
      </c>
      <c r="H1025" s="224">
        <v>29531880</v>
      </c>
      <c r="I1025" s="224">
        <v>26578692</v>
      </c>
      <c r="J1025" s="225">
        <v>23625504</v>
      </c>
      <c r="K1025" s="221"/>
      <c r="L1025" s="221"/>
      <c r="M1025" s="221"/>
    </row>
    <row r="1026" spans="1:13" s="228" customFormat="1" ht="24" customHeight="1" x14ac:dyDescent="0.2">
      <c r="A1026" s="222">
        <v>1025</v>
      </c>
      <c r="B1026" s="218" t="s">
        <v>1162</v>
      </c>
      <c r="C1026" s="211" t="s">
        <v>1169</v>
      </c>
      <c r="D1026" s="223">
        <v>741220010190021</v>
      </c>
      <c r="E1026" s="211">
        <v>10</v>
      </c>
      <c r="F1026" s="211">
        <v>22</v>
      </c>
      <c r="G1026" s="211">
        <v>32</v>
      </c>
      <c r="H1026" s="224">
        <v>10579200</v>
      </c>
      <c r="I1026" s="224">
        <v>9521280</v>
      </c>
      <c r="J1026" s="225">
        <v>8463360</v>
      </c>
      <c r="K1026" s="221"/>
      <c r="L1026" s="221"/>
      <c r="M1026" s="221"/>
    </row>
    <row r="1027" spans="1:13" s="228" customFormat="1" ht="24" customHeight="1" x14ac:dyDescent="0.2">
      <c r="A1027" s="222">
        <v>1026</v>
      </c>
      <c r="B1027" s="218" t="s">
        <v>1162</v>
      </c>
      <c r="C1027" s="211" t="s">
        <v>1170</v>
      </c>
      <c r="D1027" s="223">
        <v>723120010030131</v>
      </c>
      <c r="E1027" s="211">
        <v>12</v>
      </c>
      <c r="F1027" s="211">
        <v>28</v>
      </c>
      <c r="G1027" s="211">
        <v>40</v>
      </c>
      <c r="H1027" s="224">
        <v>14579640</v>
      </c>
      <c r="I1027" s="224">
        <v>13121676</v>
      </c>
      <c r="J1027" s="225">
        <v>11663712</v>
      </c>
      <c r="K1027" s="221"/>
      <c r="L1027" s="221"/>
      <c r="M1027" s="221"/>
    </row>
    <row r="1028" spans="1:13" s="228" customFormat="1" ht="24" customHeight="1" x14ac:dyDescent="0.2">
      <c r="A1028" s="222">
        <v>1027</v>
      </c>
      <c r="B1028" s="218" t="s">
        <v>1162</v>
      </c>
      <c r="C1028" s="211" t="s">
        <v>1171</v>
      </c>
      <c r="D1028" s="223">
        <v>723120010030301</v>
      </c>
      <c r="E1028" s="211">
        <v>12</v>
      </c>
      <c r="F1028" s="211">
        <v>18</v>
      </c>
      <c r="G1028" s="211">
        <v>30</v>
      </c>
      <c r="H1028" s="224">
        <v>10019520</v>
      </c>
      <c r="I1028" s="224">
        <v>9017568</v>
      </c>
      <c r="J1028" s="225">
        <v>8015616.0000000009</v>
      </c>
      <c r="K1028" s="221"/>
      <c r="L1028" s="221"/>
      <c r="M1028" s="221"/>
    </row>
    <row r="1029" spans="1:13" s="228" customFormat="1" ht="24" customHeight="1" x14ac:dyDescent="0.2">
      <c r="A1029" s="222">
        <v>1028</v>
      </c>
      <c r="B1029" s="218" t="s">
        <v>1162</v>
      </c>
      <c r="C1029" s="211" t="s">
        <v>1172</v>
      </c>
      <c r="D1029" s="223">
        <v>723120010030312</v>
      </c>
      <c r="E1029" s="211">
        <v>10</v>
      </c>
      <c r="F1029" s="211">
        <v>20</v>
      </c>
      <c r="G1029" s="211">
        <v>30</v>
      </c>
      <c r="H1029" s="224">
        <v>10043520</v>
      </c>
      <c r="I1029" s="224">
        <v>9039168</v>
      </c>
      <c r="J1029" s="225">
        <v>8034816.0000000009</v>
      </c>
      <c r="K1029" s="221"/>
      <c r="L1029" s="221"/>
      <c r="M1029" s="221"/>
    </row>
    <row r="1030" spans="1:13" s="228" customFormat="1" ht="24" customHeight="1" x14ac:dyDescent="0.2">
      <c r="A1030" s="222">
        <v>1029</v>
      </c>
      <c r="B1030" s="218" t="s">
        <v>1162</v>
      </c>
      <c r="C1030" s="211" t="s">
        <v>1173</v>
      </c>
      <c r="D1030" s="223">
        <v>723120010350001</v>
      </c>
      <c r="E1030" s="211">
        <v>32</v>
      </c>
      <c r="F1030" s="211">
        <v>68</v>
      </c>
      <c r="G1030" s="211">
        <v>100</v>
      </c>
      <c r="H1030" s="224">
        <v>36880200</v>
      </c>
      <c r="I1030" s="224">
        <v>33192180</v>
      </c>
      <c r="J1030" s="225">
        <v>29504160</v>
      </c>
      <c r="K1030" s="221"/>
      <c r="L1030" s="221"/>
      <c r="M1030" s="221"/>
    </row>
    <row r="1031" spans="1:13" s="228" customFormat="1" ht="24" customHeight="1" x14ac:dyDescent="0.2">
      <c r="A1031" s="222">
        <v>1030</v>
      </c>
      <c r="B1031" s="218" t="s">
        <v>1162</v>
      </c>
      <c r="C1031" s="211" t="s">
        <v>1174</v>
      </c>
      <c r="D1031" s="223">
        <v>723320010020002</v>
      </c>
      <c r="E1031" s="211">
        <v>85</v>
      </c>
      <c r="F1031" s="211">
        <v>315</v>
      </c>
      <c r="G1031" s="211">
        <v>400</v>
      </c>
      <c r="H1031" s="224">
        <v>143098790.40000001</v>
      </c>
      <c r="I1031" s="224">
        <v>128788911.36</v>
      </c>
      <c r="J1031" s="225">
        <v>114479032.32000001</v>
      </c>
      <c r="K1031" s="221"/>
      <c r="L1031" s="221"/>
      <c r="M1031" s="221"/>
    </row>
    <row r="1032" spans="1:13" s="228" customFormat="1" ht="24" customHeight="1" x14ac:dyDescent="0.2">
      <c r="A1032" s="222">
        <v>1031</v>
      </c>
      <c r="B1032" s="218" t="s">
        <v>1162</v>
      </c>
      <c r="C1032" s="211" t="s">
        <v>1175</v>
      </c>
      <c r="D1032" s="223">
        <v>723120010010071</v>
      </c>
      <c r="E1032" s="211">
        <v>10</v>
      </c>
      <c r="F1032" s="211">
        <v>22</v>
      </c>
      <c r="G1032" s="211">
        <v>32</v>
      </c>
      <c r="H1032" s="224">
        <v>10754880</v>
      </c>
      <c r="I1032" s="224">
        <v>9679392</v>
      </c>
      <c r="J1032" s="225">
        <v>8603904</v>
      </c>
      <c r="K1032" s="221"/>
      <c r="L1032" s="221"/>
      <c r="M1032" s="221"/>
    </row>
    <row r="1033" spans="1:13" s="228" customFormat="1" ht="24" customHeight="1" x14ac:dyDescent="0.2">
      <c r="A1033" s="222">
        <v>1032</v>
      </c>
      <c r="B1033" s="218" t="s">
        <v>1162</v>
      </c>
      <c r="C1033" s="211" t="s">
        <v>1176</v>
      </c>
      <c r="D1033" s="223">
        <v>723120010020041</v>
      </c>
      <c r="E1033" s="211">
        <v>4</v>
      </c>
      <c r="F1033" s="211">
        <v>12</v>
      </c>
      <c r="G1033" s="211">
        <v>16</v>
      </c>
      <c r="H1033" s="224">
        <v>5397840</v>
      </c>
      <c r="I1033" s="224">
        <v>4858056</v>
      </c>
      <c r="J1033" s="225">
        <v>4318272</v>
      </c>
      <c r="K1033" s="221"/>
      <c r="L1033" s="221"/>
      <c r="M1033" s="221"/>
    </row>
    <row r="1034" spans="1:13" s="228" customFormat="1" ht="24" customHeight="1" x14ac:dyDescent="0.2">
      <c r="A1034" s="222">
        <v>1033</v>
      </c>
      <c r="B1034" s="218" t="s">
        <v>1162</v>
      </c>
      <c r="C1034" s="211" t="s">
        <v>1177</v>
      </c>
      <c r="D1034" s="223">
        <v>723120010030111</v>
      </c>
      <c r="E1034" s="211">
        <v>41</v>
      </c>
      <c r="F1034" s="211">
        <v>89</v>
      </c>
      <c r="G1034" s="211">
        <v>130</v>
      </c>
      <c r="H1034" s="224">
        <v>41902800</v>
      </c>
      <c r="I1034" s="224">
        <v>37712520</v>
      </c>
      <c r="J1034" s="225">
        <v>33522240</v>
      </c>
      <c r="K1034" s="221"/>
      <c r="L1034" s="221"/>
      <c r="M1034" s="221"/>
    </row>
    <row r="1035" spans="1:13" s="228" customFormat="1" ht="24" customHeight="1" x14ac:dyDescent="0.2">
      <c r="A1035" s="222">
        <v>1034</v>
      </c>
      <c r="B1035" s="218" t="s">
        <v>1162</v>
      </c>
      <c r="C1035" s="211" t="s">
        <v>1178</v>
      </c>
      <c r="D1035" s="223" t="s">
        <v>1179</v>
      </c>
      <c r="E1035" s="211">
        <v>39</v>
      </c>
      <c r="F1035" s="211">
        <v>177</v>
      </c>
      <c r="G1035" s="211">
        <v>216</v>
      </c>
      <c r="H1035" s="224">
        <v>75207052.799999997</v>
      </c>
      <c r="I1035" s="224">
        <v>67686347.520000011</v>
      </c>
      <c r="J1035" s="225">
        <v>60165642.240000002</v>
      </c>
      <c r="K1035" s="221"/>
      <c r="L1035" s="221"/>
      <c r="M1035" s="221"/>
    </row>
    <row r="1036" spans="1:13" s="228" customFormat="1" ht="24" customHeight="1" x14ac:dyDescent="0.2">
      <c r="A1036" s="222">
        <v>1035</v>
      </c>
      <c r="B1036" s="218" t="s">
        <v>1162</v>
      </c>
      <c r="C1036" s="211" t="s">
        <v>1180</v>
      </c>
      <c r="D1036" s="223" t="s">
        <v>1181</v>
      </c>
      <c r="E1036" s="211">
        <v>71</v>
      </c>
      <c r="F1036" s="211">
        <v>169</v>
      </c>
      <c r="G1036" s="211">
        <v>240</v>
      </c>
      <c r="H1036" s="224">
        <v>84556224</v>
      </c>
      <c r="I1036" s="224">
        <v>76100601.599999994</v>
      </c>
      <c r="J1036" s="225">
        <v>67644979.200000003</v>
      </c>
      <c r="K1036" s="221"/>
      <c r="L1036" s="221"/>
      <c r="M1036" s="221"/>
    </row>
    <row r="1037" spans="1:13" s="228" customFormat="1" ht="24" customHeight="1" x14ac:dyDescent="0.2">
      <c r="A1037" s="222">
        <v>1036</v>
      </c>
      <c r="B1037" s="218" t="s">
        <v>1162</v>
      </c>
      <c r="C1037" s="211" t="s">
        <v>1182</v>
      </c>
      <c r="D1037" s="223">
        <v>723120010010061</v>
      </c>
      <c r="E1037" s="211">
        <v>10</v>
      </c>
      <c r="F1037" s="211">
        <v>22</v>
      </c>
      <c r="G1037" s="211">
        <v>32</v>
      </c>
      <c r="H1037" s="224">
        <v>10753440</v>
      </c>
      <c r="I1037" s="224">
        <v>9678096</v>
      </c>
      <c r="J1037" s="225">
        <v>8602752</v>
      </c>
      <c r="K1037" s="221"/>
      <c r="L1037" s="221"/>
      <c r="M1037" s="221"/>
    </row>
    <row r="1038" spans="1:13" s="228" customFormat="1" ht="24" customHeight="1" x14ac:dyDescent="0.2">
      <c r="A1038" s="222">
        <v>1037</v>
      </c>
      <c r="B1038" s="218" t="s">
        <v>1162</v>
      </c>
      <c r="C1038" s="211" t="s">
        <v>1183</v>
      </c>
      <c r="D1038" s="223">
        <v>723120010030342</v>
      </c>
      <c r="E1038" s="211">
        <v>13</v>
      </c>
      <c r="F1038" s="211">
        <v>27</v>
      </c>
      <c r="G1038" s="211">
        <v>40</v>
      </c>
      <c r="H1038" s="224">
        <v>13410000</v>
      </c>
      <c r="I1038" s="224">
        <v>12069000</v>
      </c>
      <c r="J1038" s="225">
        <v>10728000</v>
      </c>
      <c r="K1038" s="221"/>
      <c r="L1038" s="221"/>
      <c r="M1038" s="221"/>
    </row>
    <row r="1039" spans="1:13" s="228" customFormat="1" ht="24" customHeight="1" x14ac:dyDescent="0.2">
      <c r="A1039" s="222">
        <v>1038</v>
      </c>
      <c r="B1039" s="218" t="s">
        <v>1162</v>
      </c>
      <c r="C1039" s="211" t="s">
        <v>1184</v>
      </c>
      <c r="D1039" s="223">
        <v>723120010100081</v>
      </c>
      <c r="E1039" s="211">
        <v>11</v>
      </c>
      <c r="F1039" s="211">
        <v>29</v>
      </c>
      <c r="G1039" s="211">
        <v>40</v>
      </c>
      <c r="H1039" s="224">
        <v>13428000</v>
      </c>
      <c r="I1039" s="224">
        <v>12085200</v>
      </c>
      <c r="J1039" s="225">
        <v>10742400</v>
      </c>
      <c r="K1039" s="221"/>
      <c r="L1039" s="221"/>
      <c r="M1039" s="221"/>
    </row>
    <row r="1040" spans="1:13" s="228" customFormat="1" ht="24" customHeight="1" x14ac:dyDescent="0.2">
      <c r="A1040" s="222">
        <v>1039</v>
      </c>
      <c r="B1040" s="218" t="s">
        <v>1162</v>
      </c>
      <c r="C1040" s="211" t="s">
        <v>1185</v>
      </c>
      <c r="D1040" s="223">
        <v>723120010060101</v>
      </c>
      <c r="E1040" s="211">
        <v>18</v>
      </c>
      <c r="F1040" s="211">
        <v>9</v>
      </c>
      <c r="G1040" s="211">
        <v>27</v>
      </c>
      <c r="H1040" s="224">
        <v>9119280</v>
      </c>
      <c r="I1040" s="224">
        <v>8207352.0000000009</v>
      </c>
      <c r="J1040" s="225">
        <v>7295424</v>
      </c>
      <c r="K1040" s="221"/>
      <c r="L1040" s="221"/>
      <c r="M1040" s="221"/>
    </row>
    <row r="1041" spans="1:13" s="228" customFormat="1" ht="24" customHeight="1" x14ac:dyDescent="0.2">
      <c r="A1041" s="222">
        <v>1040</v>
      </c>
      <c r="B1041" s="218" t="s">
        <v>1162</v>
      </c>
      <c r="C1041" s="211" t="s">
        <v>1186</v>
      </c>
      <c r="D1041" s="223">
        <v>723120010030282</v>
      </c>
      <c r="E1041" s="211">
        <v>48</v>
      </c>
      <c r="F1041" s="211">
        <v>66</v>
      </c>
      <c r="G1041" s="211">
        <v>114</v>
      </c>
      <c r="H1041" s="224">
        <v>37950720</v>
      </c>
      <c r="I1041" s="224">
        <v>34155648</v>
      </c>
      <c r="J1041" s="225">
        <v>30360576</v>
      </c>
      <c r="K1041" s="221"/>
      <c r="L1041" s="221"/>
      <c r="M1041" s="221"/>
    </row>
    <row r="1042" spans="1:13" s="228" customFormat="1" ht="24" customHeight="1" x14ac:dyDescent="0.2">
      <c r="A1042" s="222">
        <v>1041</v>
      </c>
      <c r="B1042" s="218" t="s">
        <v>1162</v>
      </c>
      <c r="C1042" s="211" t="s">
        <v>1187</v>
      </c>
      <c r="D1042" s="223">
        <v>723120010020081</v>
      </c>
      <c r="E1042" s="211">
        <v>30</v>
      </c>
      <c r="F1042" s="211">
        <v>70</v>
      </c>
      <c r="G1042" s="211">
        <v>100</v>
      </c>
      <c r="H1042" s="224">
        <v>36801360</v>
      </c>
      <c r="I1042" s="224">
        <v>33121224</v>
      </c>
      <c r="J1042" s="225">
        <v>29441088.000000004</v>
      </c>
      <c r="K1042" s="221"/>
      <c r="L1042" s="221"/>
      <c r="M1042" s="221"/>
    </row>
    <row r="1043" spans="1:13" s="228" customFormat="1" ht="24" customHeight="1" x14ac:dyDescent="0.2">
      <c r="A1043" s="222">
        <v>1042</v>
      </c>
      <c r="B1043" s="218" t="s">
        <v>1162</v>
      </c>
      <c r="C1043" s="211" t="s">
        <v>1188</v>
      </c>
      <c r="D1043" s="223">
        <v>723120010100071</v>
      </c>
      <c r="E1043" s="211">
        <v>28</v>
      </c>
      <c r="F1043" s="211">
        <v>82</v>
      </c>
      <c r="G1043" s="211">
        <v>110</v>
      </c>
      <c r="H1043" s="224">
        <v>36035040</v>
      </c>
      <c r="I1043" s="224">
        <v>32431536</v>
      </c>
      <c r="J1043" s="225">
        <v>28828032</v>
      </c>
      <c r="K1043" s="221"/>
      <c r="L1043" s="221"/>
      <c r="M1043" s="221"/>
    </row>
    <row r="1044" spans="1:13" s="228" customFormat="1" ht="24" customHeight="1" x14ac:dyDescent="0.2">
      <c r="A1044" s="222">
        <v>1043</v>
      </c>
      <c r="B1044" s="218" t="s">
        <v>1162</v>
      </c>
      <c r="C1044" s="211" t="s">
        <v>1189</v>
      </c>
      <c r="D1044" s="223">
        <v>723120010060021</v>
      </c>
      <c r="E1044" s="211">
        <v>23</v>
      </c>
      <c r="F1044" s="211">
        <v>14</v>
      </c>
      <c r="G1044" s="211">
        <v>37</v>
      </c>
      <c r="H1044" s="224">
        <v>12277920</v>
      </c>
      <c r="I1044" s="224">
        <v>11050128</v>
      </c>
      <c r="J1044" s="225">
        <v>9822336</v>
      </c>
      <c r="K1044" s="221"/>
      <c r="L1044" s="221"/>
      <c r="M1044" s="221"/>
    </row>
    <row r="1045" spans="1:13" s="228" customFormat="1" ht="24" customHeight="1" x14ac:dyDescent="0.2">
      <c r="A1045" s="222">
        <v>1044</v>
      </c>
      <c r="B1045" s="218" t="s">
        <v>1162</v>
      </c>
      <c r="C1045" s="211" t="s">
        <v>1190</v>
      </c>
      <c r="D1045" s="223">
        <v>723120010060031</v>
      </c>
      <c r="E1045" s="211">
        <v>16</v>
      </c>
      <c r="F1045" s="211">
        <v>8</v>
      </c>
      <c r="G1045" s="211">
        <v>24</v>
      </c>
      <c r="H1045" s="224">
        <v>7725840</v>
      </c>
      <c r="I1045" s="224">
        <v>6953256</v>
      </c>
      <c r="J1045" s="225">
        <v>6180672.0000000009</v>
      </c>
      <c r="K1045" s="221"/>
      <c r="L1045" s="221"/>
      <c r="M1045" s="221"/>
    </row>
    <row r="1046" spans="1:13" s="228" customFormat="1" ht="24" customHeight="1" x14ac:dyDescent="0.2">
      <c r="A1046" s="222">
        <v>1045</v>
      </c>
      <c r="B1046" s="218" t="s">
        <v>1162</v>
      </c>
      <c r="C1046" s="211" t="s">
        <v>1191</v>
      </c>
      <c r="D1046" s="223">
        <v>742120010010022</v>
      </c>
      <c r="E1046" s="211">
        <v>43</v>
      </c>
      <c r="F1046" s="211">
        <v>87</v>
      </c>
      <c r="G1046" s="211">
        <v>130</v>
      </c>
      <c r="H1046" s="224">
        <v>42306480</v>
      </c>
      <c r="I1046" s="224">
        <v>38075832</v>
      </c>
      <c r="J1046" s="225">
        <v>33845184</v>
      </c>
      <c r="K1046" s="221"/>
      <c r="L1046" s="221"/>
      <c r="M1046" s="221"/>
    </row>
    <row r="1047" spans="1:13" s="228" customFormat="1" ht="24" customHeight="1" x14ac:dyDescent="0.2">
      <c r="A1047" s="222">
        <v>1046</v>
      </c>
      <c r="B1047" s="218" t="s">
        <v>1162</v>
      </c>
      <c r="C1047" s="211" t="s">
        <v>1192</v>
      </c>
      <c r="D1047" s="223">
        <v>741220010190111</v>
      </c>
      <c r="E1047" s="211">
        <v>15</v>
      </c>
      <c r="F1047" s="211">
        <v>69</v>
      </c>
      <c r="G1047" s="211">
        <v>84</v>
      </c>
      <c r="H1047" s="224">
        <v>31137120</v>
      </c>
      <c r="I1047" s="224">
        <v>28023408.000000004</v>
      </c>
      <c r="J1047" s="225">
        <v>24909696</v>
      </c>
      <c r="K1047" s="221"/>
      <c r="L1047" s="221"/>
      <c r="M1047" s="221"/>
    </row>
    <row r="1048" spans="1:13" s="228" customFormat="1" ht="24" customHeight="1" x14ac:dyDescent="0.2">
      <c r="A1048" s="222">
        <v>1047</v>
      </c>
      <c r="B1048" s="218" t="s">
        <v>1162</v>
      </c>
      <c r="C1048" s="211" t="s">
        <v>1193</v>
      </c>
      <c r="D1048" s="223">
        <v>723120010060001</v>
      </c>
      <c r="E1048" s="211">
        <v>50</v>
      </c>
      <c r="F1048" s="211">
        <v>150</v>
      </c>
      <c r="G1048" s="211">
        <v>200</v>
      </c>
      <c r="H1048" s="224">
        <v>63398246.399999999</v>
      </c>
      <c r="I1048" s="224">
        <v>59435856.000000007</v>
      </c>
      <c r="J1048" s="225">
        <v>52831872</v>
      </c>
      <c r="K1048" s="221"/>
      <c r="L1048" s="221"/>
      <c r="M1048" s="221"/>
    </row>
    <row r="1049" spans="1:13" s="228" customFormat="1" ht="24" customHeight="1" x14ac:dyDescent="0.2">
      <c r="A1049" s="222">
        <v>1048</v>
      </c>
      <c r="B1049" s="218" t="s">
        <v>1162</v>
      </c>
      <c r="C1049" s="211" t="s">
        <v>1194</v>
      </c>
      <c r="D1049" s="223" t="s">
        <v>1195</v>
      </c>
      <c r="E1049" s="211">
        <v>61</v>
      </c>
      <c r="F1049" s="211">
        <v>179</v>
      </c>
      <c r="G1049" s="211">
        <v>240</v>
      </c>
      <c r="H1049" s="224">
        <v>83155852.799999997</v>
      </c>
      <c r="I1049" s="224">
        <v>74840267.520000011</v>
      </c>
      <c r="J1049" s="225">
        <v>66524682.240000002</v>
      </c>
      <c r="K1049" s="221"/>
      <c r="L1049" s="221"/>
      <c r="M1049" s="221"/>
    </row>
    <row r="1050" spans="1:13" s="228" customFormat="1" ht="24" customHeight="1" x14ac:dyDescent="0.2">
      <c r="A1050" s="222">
        <v>1049</v>
      </c>
      <c r="B1050" s="218" t="s">
        <v>1162</v>
      </c>
      <c r="C1050" s="211" t="s">
        <v>1196</v>
      </c>
      <c r="D1050" s="223">
        <v>723120010030001</v>
      </c>
      <c r="E1050" s="211">
        <v>214</v>
      </c>
      <c r="F1050" s="211">
        <v>586</v>
      </c>
      <c r="G1050" s="211">
        <v>800</v>
      </c>
      <c r="H1050" s="224">
        <v>248717952</v>
      </c>
      <c r="I1050" s="224">
        <v>223846156.80000001</v>
      </c>
      <c r="J1050" s="225">
        <v>198974361.59999999</v>
      </c>
      <c r="K1050" s="221"/>
      <c r="L1050" s="221"/>
      <c r="M1050" s="221"/>
    </row>
    <row r="1051" spans="1:13" s="228" customFormat="1" ht="24" customHeight="1" x14ac:dyDescent="0.2">
      <c r="A1051" s="222">
        <v>1050</v>
      </c>
      <c r="B1051" s="218" t="s">
        <v>1162</v>
      </c>
      <c r="C1051" s="211" t="s">
        <v>1196</v>
      </c>
      <c r="D1051" s="223" t="s">
        <v>1197</v>
      </c>
      <c r="E1051" s="211">
        <v>214</v>
      </c>
      <c r="F1051" s="211">
        <v>586</v>
      </c>
      <c r="G1051" s="211">
        <v>800</v>
      </c>
      <c r="H1051" s="224">
        <v>273004992</v>
      </c>
      <c r="I1051" s="224">
        <v>245704492.80000001</v>
      </c>
      <c r="J1051" s="225">
        <v>218403993.59999999</v>
      </c>
      <c r="K1051" s="221"/>
      <c r="L1051" s="221"/>
      <c r="M1051" s="221"/>
    </row>
    <row r="1052" spans="1:13" s="228" customFormat="1" ht="24" customHeight="1" x14ac:dyDescent="0.2">
      <c r="A1052" s="222">
        <v>1051</v>
      </c>
      <c r="B1052" s="218" t="s">
        <v>1162</v>
      </c>
      <c r="C1052" s="211" t="s">
        <v>1198</v>
      </c>
      <c r="D1052" s="223" t="s">
        <v>1199</v>
      </c>
      <c r="E1052" s="211">
        <v>189</v>
      </c>
      <c r="F1052" s="211">
        <v>531</v>
      </c>
      <c r="G1052" s="211">
        <v>720</v>
      </c>
      <c r="H1052" s="224">
        <v>235990195.19999999</v>
      </c>
      <c r="I1052" s="224">
        <v>212391175.68000001</v>
      </c>
      <c r="J1052" s="225">
        <v>188792156.16000003</v>
      </c>
      <c r="K1052" s="221"/>
      <c r="L1052" s="221"/>
      <c r="M1052" s="221"/>
    </row>
    <row r="1053" spans="1:13" s="228" customFormat="1" ht="24" customHeight="1" x14ac:dyDescent="0.2">
      <c r="A1053" s="222">
        <v>1052</v>
      </c>
      <c r="B1053" s="218" t="s">
        <v>1162</v>
      </c>
      <c r="C1053" s="211" t="s">
        <v>1200</v>
      </c>
      <c r="D1053" s="223" t="s">
        <v>1201</v>
      </c>
      <c r="E1053" s="211">
        <v>118</v>
      </c>
      <c r="F1053" s="211">
        <v>362</v>
      </c>
      <c r="G1053" s="211">
        <v>480</v>
      </c>
      <c r="H1053" s="224">
        <v>157575628.80000001</v>
      </c>
      <c r="I1053" s="224">
        <v>141818065.92000002</v>
      </c>
      <c r="J1053" s="225">
        <v>126060503.04000001</v>
      </c>
      <c r="K1053" s="221"/>
      <c r="L1053" s="221"/>
      <c r="M1053" s="221"/>
    </row>
    <row r="1054" spans="1:13" s="228" customFormat="1" ht="24" customHeight="1" x14ac:dyDescent="0.2">
      <c r="A1054" s="222">
        <v>1053</v>
      </c>
      <c r="B1054" s="218" t="s">
        <v>1162</v>
      </c>
      <c r="C1054" s="211" t="s">
        <v>1202</v>
      </c>
      <c r="D1054" s="223" t="s">
        <v>1203</v>
      </c>
      <c r="E1054" s="211">
        <v>221</v>
      </c>
      <c r="F1054" s="211">
        <v>419</v>
      </c>
      <c r="G1054" s="211">
        <v>640</v>
      </c>
      <c r="H1054" s="224">
        <v>225719654.40000001</v>
      </c>
      <c r="I1054" s="224">
        <v>203147688.96000001</v>
      </c>
      <c r="J1054" s="225">
        <v>180575723.51999998</v>
      </c>
      <c r="K1054" s="221"/>
      <c r="L1054" s="221"/>
      <c r="M1054" s="221"/>
    </row>
    <row r="1055" spans="1:13" s="228" customFormat="1" ht="24" customHeight="1" x14ac:dyDescent="0.2">
      <c r="A1055" s="222">
        <v>1054</v>
      </c>
      <c r="B1055" s="218" t="s">
        <v>1162</v>
      </c>
      <c r="C1055" s="211" t="s">
        <v>1204</v>
      </c>
      <c r="D1055" s="223">
        <v>741220010190001</v>
      </c>
      <c r="E1055" s="211">
        <v>200</v>
      </c>
      <c r="F1055" s="211">
        <v>440</v>
      </c>
      <c r="G1055" s="211">
        <v>640</v>
      </c>
      <c r="H1055" s="224">
        <v>197756236.80000001</v>
      </c>
      <c r="I1055" s="224">
        <v>177980613.12</v>
      </c>
      <c r="J1055" s="225">
        <v>158204989.44</v>
      </c>
      <c r="K1055" s="221"/>
      <c r="L1055" s="221"/>
      <c r="M1055" s="221"/>
    </row>
    <row r="1056" spans="1:13" s="228" customFormat="1" ht="24" customHeight="1" x14ac:dyDescent="0.2">
      <c r="A1056" s="222">
        <v>1055</v>
      </c>
      <c r="B1056" s="218" t="s">
        <v>1162</v>
      </c>
      <c r="C1056" s="211" t="s">
        <v>1205</v>
      </c>
      <c r="D1056" s="223">
        <v>723120010150001</v>
      </c>
      <c r="E1056" s="211">
        <v>329</v>
      </c>
      <c r="F1056" s="211">
        <v>771</v>
      </c>
      <c r="G1056" s="211">
        <v>1100</v>
      </c>
      <c r="H1056" s="224">
        <v>353762380.80000001</v>
      </c>
      <c r="I1056" s="224">
        <v>318386142.72000003</v>
      </c>
      <c r="J1056" s="225">
        <v>283009904.64000005</v>
      </c>
      <c r="K1056" s="221"/>
      <c r="L1056" s="221"/>
      <c r="M1056" s="221"/>
    </row>
    <row r="1057" spans="1:13" s="228" customFormat="1" ht="24" customHeight="1" x14ac:dyDescent="0.2">
      <c r="A1057" s="222">
        <v>1056</v>
      </c>
      <c r="B1057" s="218" t="s">
        <v>1162</v>
      </c>
      <c r="C1057" s="211" t="s">
        <v>1206</v>
      </c>
      <c r="D1057" s="223" t="s">
        <v>1207</v>
      </c>
      <c r="E1057" s="211">
        <v>238</v>
      </c>
      <c r="F1057" s="211">
        <v>642</v>
      </c>
      <c r="G1057" s="211">
        <v>880</v>
      </c>
      <c r="H1057" s="224">
        <v>310078540.80000001</v>
      </c>
      <c r="I1057" s="224">
        <v>279070686.72000003</v>
      </c>
      <c r="J1057" s="225">
        <v>248062832.64000002</v>
      </c>
      <c r="K1057" s="221"/>
      <c r="L1057" s="221"/>
      <c r="M1057" s="221"/>
    </row>
    <row r="1058" spans="1:13" s="228" customFormat="1" ht="24" customHeight="1" x14ac:dyDescent="0.2">
      <c r="A1058" s="222">
        <v>1057</v>
      </c>
      <c r="B1058" s="218" t="s">
        <v>1162</v>
      </c>
      <c r="C1058" s="211" t="s">
        <v>1208</v>
      </c>
      <c r="D1058" s="223">
        <v>723120010100002</v>
      </c>
      <c r="E1058" s="211">
        <v>30</v>
      </c>
      <c r="F1058" s="211">
        <v>90</v>
      </c>
      <c r="G1058" s="211">
        <v>120</v>
      </c>
      <c r="H1058" s="224">
        <v>41269200</v>
      </c>
      <c r="I1058" s="224">
        <v>37142280</v>
      </c>
      <c r="J1058" s="225">
        <v>33015360</v>
      </c>
      <c r="K1058" s="221"/>
      <c r="L1058" s="221"/>
      <c r="M1058" s="221"/>
    </row>
    <row r="1059" spans="1:13" s="228" customFormat="1" ht="24" customHeight="1" x14ac:dyDescent="0.2">
      <c r="A1059" s="222">
        <v>1058</v>
      </c>
      <c r="B1059" s="218" t="s">
        <v>1162</v>
      </c>
      <c r="C1059" s="211" t="s">
        <v>1209</v>
      </c>
      <c r="D1059" s="223" t="s">
        <v>1210</v>
      </c>
      <c r="E1059" s="211">
        <v>103</v>
      </c>
      <c r="F1059" s="211">
        <v>217</v>
      </c>
      <c r="G1059" s="211">
        <v>320</v>
      </c>
      <c r="H1059" s="224">
        <v>112352486.40000001</v>
      </c>
      <c r="I1059" s="224">
        <v>101117237.75999999</v>
      </c>
      <c r="J1059" s="225">
        <v>89881989.120000005</v>
      </c>
      <c r="K1059" s="221"/>
      <c r="L1059" s="221"/>
      <c r="M1059" s="221"/>
    </row>
    <row r="1060" spans="1:13" s="228" customFormat="1" ht="24" customHeight="1" x14ac:dyDescent="0.2">
      <c r="A1060" s="222">
        <v>1059</v>
      </c>
      <c r="B1060" s="218" t="s">
        <v>1162</v>
      </c>
      <c r="C1060" s="211" t="s">
        <v>1211</v>
      </c>
      <c r="D1060" s="223" t="s">
        <v>1212</v>
      </c>
      <c r="E1060" s="211">
        <v>149</v>
      </c>
      <c r="F1060" s="211">
        <v>523</v>
      </c>
      <c r="G1060" s="211">
        <v>672</v>
      </c>
      <c r="H1060" s="224">
        <v>225266572.80000001</v>
      </c>
      <c r="I1060" s="224">
        <v>202739915.51999998</v>
      </c>
      <c r="J1060" s="225">
        <v>180213258.24000001</v>
      </c>
      <c r="K1060" s="221"/>
      <c r="L1060" s="221"/>
      <c r="M1060" s="221"/>
    </row>
    <row r="1061" spans="1:13" s="228" customFormat="1" ht="24" customHeight="1" x14ac:dyDescent="0.2">
      <c r="A1061" s="222">
        <v>1060</v>
      </c>
      <c r="B1061" s="218" t="s">
        <v>1162</v>
      </c>
      <c r="C1061" s="211" t="s">
        <v>1213</v>
      </c>
      <c r="D1061" s="223">
        <v>723120010020001</v>
      </c>
      <c r="E1061" s="211">
        <v>202</v>
      </c>
      <c r="F1061" s="211">
        <v>518</v>
      </c>
      <c r="G1061" s="211">
        <v>720</v>
      </c>
      <c r="H1061" s="224">
        <v>216396288</v>
      </c>
      <c r="I1061" s="224">
        <v>194756659.19999999</v>
      </c>
      <c r="J1061" s="225">
        <v>173117030.40000001</v>
      </c>
      <c r="K1061" s="221"/>
      <c r="L1061" s="221"/>
      <c r="M1061" s="221"/>
    </row>
    <row r="1062" spans="1:13" s="228" customFormat="1" ht="24" customHeight="1" x14ac:dyDescent="0.2">
      <c r="A1062" s="222">
        <v>1061</v>
      </c>
      <c r="B1062" s="218" t="s">
        <v>1162</v>
      </c>
      <c r="C1062" s="211" t="s">
        <v>1214</v>
      </c>
      <c r="D1062" s="223">
        <v>741220010010001</v>
      </c>
      <c r="E1062" s="211">
        <v>111</v>
      </c>
      <c r="F1062" s="211">
        <v>369</v>
      </c>
      <c r="G1062" s="211">
        <v>480</v>
      </c>
      <c r="H1062" s="224">
        <v>149841792</v>
      </c>
      <c r="I1062" s="224">
        <v>134857612.80000001</v>
      </c>
      <c r="J1062" s="225">
        <v>119873433.59999999</v>
      </c>
      <c r="K1062" s="221"/>
      <c r="L1062" s="221"/>
      <c r="M1062" s="221"/>
    </row>
    <row r="1063" spans="1:13" s="228" customFormat="1" ht="24" customHeight="1" x14ac:dyDescent="0.2">
      <c r="A1063" s="222">
        <v>1062</v>
      </c>
      <c r="B1063" s="218" t="s">
        <v>1162</v>
      </c>
      <c r="C1063" s="211" t="s">
        <v>1215</v>
      </c>
      <c r="D1063" s="223">
        <v>742120010010001</v>
      </c>
      <c r="E1063" s="211">
        <v>26</v>
      </c>
      <c r="F1063" s="211">
        <v>74</v>
      </c>
      <c r="G1063" s="211">
        <v>100</v>
      </c>
      <c r="H1063" s="224">
        <v>33250560</v>
      </c>
      <c r="I1063" s="224">
        <v>29925504</v>
      </c>
      <c r="J1063" s="225">
        <v>26600448.000000004</v>
      </c>
      <c r="K1063" s="221"/>
      <c r="L1063" s="221"/>
      <c r="M1063" s="221"/>
    </row>
    <row r="1064" spans="1:13" s="228" customFormat="1" ht="24" customHeight="1" x14ac:dyDescent="0.2">
      <c r="A1064" s="222">
        <v>1063</v>
      </c>
      <c r="B1064" s="218" t="s">
        <v>1162</v>
      </c>
      <c r="C1064" s="211" t="s">
        <v>1216</v>
      </c>
      <c r="D1064" s="223">
        <v>723120010300002</v>
      </c>
      <c r="E1064" s="211">
        <v>60</v>
      </c>
      <c r="F1064" s="211">
        <v>140</v>
      </c>
      <c r="G1064" s="211">
        <v>200</v>
      </c>
      <c r="H1064" s="224">
        <v>69941491.200000003</v>
      </c>
      <c r="I1064" s="224">
        <v>62947342.079999998</v>
      </c>
      <c r="J1064" s="225">
        <v>58284576.000000007</v>
      </c>
      <c r="K1064" s="221"/>
      <c r="L1064" s="221"/>
      <c r="M1064" s="221"/>
    </row>
    <row r="1065" spans="1:13" s="228" customFormat="1" ht="24" customHeight="1" x14ac:dyDescent="0.2">
      <c r="A1065" s="222">
        <v>1064</v>
      </c>
      <c r="B1065" s="218" t="s">
        <v>1162</v>
      </c>
      <c r="C1065" s="211" t="s">
        <v>1217</v>
      </c>
      <c r="D1065" s="223">
        <v>723120010310001</v>
      </c>
      <c r="E1065" s="211">
        <v>69</v>
      </c>
      <c r="F1065" s="211">
        <v>211</v>
      </c>
      <c r="G1065" s="211">
        <v>280</v>
      </c>
      <c r="H1065" s="224">
        <v>88701696</v>
      </c>
      <c r="I1065" s="224">
        <v>79831526.400000006</v>
      </c>
      <c r="J1065" s="225">
        <v>70961356.799999997</v>
      </c>
      <c r="K1065" s="221"/>
      <c r="L1065" s="221"/>
      <c r="M1065" s="221"/>
    </row>
    <row r="1066" spans="1:13" s="228" customFormat="1" ht="24" customHeight="1" x14ac:dyDescent="0.2">
      <c r="A1066" s="222">
        <v>1065</v>
      </c>
      <c r="B1066" s="218" t="s">
        <v>1162</v>
      </c>
      <c r="C1066" s="211" t="s">
        <v>1218</v>
      </c>
      <c r="D1066" s="223">
        <v>723120010030272</v>
      </c>
      <c r="E1066" s="211">
        <v>15</v>
      </c>
      <c r="F1066" s="211">
        <v>45</v>
      </c>
      <c r="G1066" s="211">
        <v>60</v>
      </c>
      <c r="H1066" s="224">
        <v>20087280</v>
      </c>
      <c r="I1066" s="224">
        <v>18078552</v>
      </c>
      <c r="J1066" s="225">
        <v>16069824.000000002</v>
      </c>
      <c r="K1066" s="221"/>
      <c r="L1066" s="221"/>
      <c r="M1066" s="221"/>
    </row>
    <row r="1067" spans="1:13" s="228" customFormat="1" ht="24" customHeight="1" x14ac:dyDescent="0.2">
      <c r="A1067" s="222">
        <v>1066</v>
      </c>
      <c r="B1067" s="218" t="s">
        <v>1162</v>
      </c>
      <c r="C1067" s="211" t="s">
        <v>1219</v>
      </c>
      <c r="D1067" s="223">
        <v>723120010010051</v>
      </c>
      <c r="E1067" s="211">
        <v>18</v>
      </c>
      <c r="F1067" s="211">
        <v>27</v>
      </c>
      <c r="G1067" s="211">
        <v>45</v>
      </c>
      <c r="H1067" s="224">
        <v>14786880</v>
      </c>
      <c r="I1067" s="224">
        <v>13308192</v>
      </c>
      <c r="J1067" s="225">
        <v>11829504.000000002</v>
      </c>
      <c r="K1067" s="221"/>
      <c r="L1067" s="221"/>
      <c r="M1067" s="221"/>
    </row>
    <row r="1068" spans="1:13" s="228" customFormat="1" ht="24" customHeight="1" x14ac:dyDescent="0.2">
      <c r="A1068" s="222">
        <v>1067</v>
      </c>
      <c r="B1068" s="218" t="s">
        <v>1162</v>
      </c>
      <c r="C1068" s="211" t="s">
        <v>1220</v>
      </c>
      <c r="D1068" s="223">
        <v>723120010010131</v>
      </c>
      <c r="E1068" s="211">
        <v>9</v>
      </c>
      <c r="F1068" s="211">
        <v>31</v>
      </c>
      <c r="G1068" s="211">
        <v>40</v>
      </c>
      <c r="H1068" s="224">
        <v>13229280</v>
      </c>
      <c r="I1068" s="224">
        <v>11906352</v>
      </c>
      <c r="J1068" s="225">
        <v>10583424.000000002</v>
      </c>
      <c r="K1068" s="221"/>
      <c r="L1068" s="221"/>
      <c r="M1068" s="221"/>
    </row>
    <row r="1069" spans="1:13" s="228" customFormat="1" ht="24" customHeight="1" x14ac:dyDescent="0.2">
      <c r="A1069" s="222">
        <v>1068</v>
      </c>
      <c r="B1069" s="218" t="s">
        <v>1162</v>
      </c>
      <c r="C1069" s="211" t="s">
        <v>1221</v>
      </c>
      <c r="D1069" s="223">
        <v>723120010550001</v>
      </c>
      <c r="E1069" s="211">
        <v>36</v>
      </c>
      <c r="F1069" s="211">
        <v>74</v>
      </c>
      <c r="G1069" s="211">
        <v>110</v>
      </c>
      <c r="H1069" s="224">
        <v>36452640</v>
      </c>
      <c r="I1069" s="224">
        <v>32807376</v>
      </c>
      <c r="J1069" s="225">
        <v>29162112</v>
      </c>
      <c r="K1069" s="221"/>
      <c r="L1069" s="221"/>
      <c r="M1069" s="221"/>
    </row>
    <row r="1070" spans="1:13" s="228" customFormat="1" ht="24" customHeight="1" x14ac:dyDescent="0.2">
      <c r="A1070" s="222">
        <v>1069</v>
      </c>
      <c r="B1070" s="218" t="s">
        <v>1162</v>
      </c>
      <c r="C1070" s="211" t="s">
        <v>1222</v>
      </c>
      <c r="D1070" s="223">
        <v>723120010560001</v>
      </c>
      <c r="E1070" s="211">
        <v>40</v>
      </c>
      <c r="F1070" s="211">
        <v>56</v>
      </c>
      <c r="G1070" s="211">
        <v>96</v>
      </c>
      <c r="H1070" s="224">
        <v>31783440</v>
      </c>
      <c r="I1070" s="224">
        <v>28605096</v>
      </c>
      <c r="J1070" s="225">
        <v>25426752</v>
      </c>
      <c r="K1070" s="221"/>
      <c r="L1070" s="221"/>
      <c r="M1070" s="221"/>
    </row>
    <row r="1071" spans="1:13" s="228" customFormat="1" ht="24" customHeight="1" x14ac:dyDescent="0.2">
      <c r="A1071" s="222">
        <v>1070</v>
      </c>
      <c r="B1071" s="218" t="s">
        <v>1162</v>
      </c>
      <c r="C1071" s="211" t="s">
        <v>1223</v>
      </c>
      <c r="D1071" s="223">
        <v>723120010010091</v>
      </c>
      <c r="E1071" s="211">
        <v>27</v>
      </c>
      <c r="F1071" s="211">
        <v>18</v>
      </c>
      <c r="G1071" s="211">
        <v>45</v>
      </c>
      <c r="H1071" s="224">
        <v>16811760</v>
      </c>
      <c r="I1071" s="224">
        <v>15130584.000000002</v>
      </c>
      <c r="J1071" s="225">
        <v>13449408</v>
      </c>
      <c r="K1071" s="221"/>
      <c r="L1071" s="221"/>
      <c r="M1071" s="221"/>
    </row>
    <row r="1072" spans="1:13" s="228" customFormat="1" ht="24" customHeight="1" x14ac:dyDescent="0.2">
      <c r="A1072" s="222">
        <v>1071</v>
      </c>
      <c r="B1072" s="218" t="s">
        <v>1162</v>
      </c>
      <c r="C1072" s="211" t="s">
        <v>1224</v>
      </c>
      <c r="D1072" s="223" t="s">
        <v>1225</v>
      </c>
      <c r="E1072" s="211">
        <v>125</v>
      </c>
      <c r="F1072" s="211">
        <v>355</v>
      </c>
      <c r="G1072" s="211">
        <v>480</v>
      </c>
      <c r="H1072" s="224">
        <v>158015577.59999999</v>
      </c>
      <c r="I1072" s="224">
        <v>142214019.84</v>
      </c>
      <c r="J1072" s="225">
        <v>126412462.08000001</v>
      </c>
      <c r="K1072" s="221"/>
      <c r="L1072" s="221"/>
      <c r="M1072" s="221"/>
    </row>
    <row r="1073" spans="1:13" s="228" customFormat="1" ht="24" customHeight="1" x14ac:dyDescent="0.2">
      <c r="A1073" s="222">
        <v>1072</v>
      </c>
      <c r="B1073" s="218" t="s">
        <v>1162</v>
      </c>
      <c r="C1073" s="211" t="s">
        <v>1226</v>
      </c>
      <c r="D1073" s="223">
        <v>723120010070001</v>
      </c>
      <c r="E1073" s="211">
        <v>125</v>
      </c>
      <c r="F1073" s="211">
        <v>355</v>
      </c>
      <c r="G1073" s="211">
        <v>480</v>
      </c>
      <c r="H1073" s="224">
        <v>144202982.40000001</v>
      </c>
      <c r="I1073" s="224">
        <v>129782684.16</v>
      </c>
      <c r="J1073" s="225">
        <v>115362385.92000002</v>
      </c>
      <c r="K1073" s="221"/>
      <c r="L1073" s="221"/>
      <c r="M1073" s="221"/>
    </row>
    <row r="1074" spans="1:13" s="228" customFormat="1" ht="24" customHeight="1" x14ac:dyDescent="0.2">
      <c r="A1074" s="222">
        <v>1073</v>
      </c>
      <c r="B1074" s="218" t="s">
        <v>1162</v>
      </c>
      <c r="C1074" s="211" t="s">
        <v>1227</v>
      </c>
      <c r="D1074" s="223">
        <v>741220010190091</v>
      </c>
      <c r="E1074" s="211">
        <v>27</v>
      </c>
      <c r="F1074" s="211">
        <v>18</v>
      </c>
      <c r="G1074" s="211">
        <v>45</v>
      </c>
      <c r="H1074" s="224">
        <v>14897280</v>
      </c>
      <c r="I1074" s="224">
        <v>13407552</v>
      </c>
      <c r="J1074" s="225">
        <v>11917824.000000002</v>
      </c>
      <c r="K1074" s="221"/>
      <c r="L1074" s="221"/>
      <c r="M1074" s="221"/>
    </row>
    <row r="1075" spans="1:13" s="228" customFormat="1" ht="24" customHeight="1" x14ac:dyDescent="0.2">
      <c r="A1075" s="222">
        <v>1074</v>
      </c>
      <c r="B1075" s="218" t="s">
        <v>1162</v>
      </c>
      <c r="C1075" s="211" t="s">
        <v>1228</v>
      </c>
      <c r="D1075" s="223" t="s">
        <v>1229</v>
      </c>
      <c r="E1075" s="211">
        <v>44</v>
      </c>
      <c r="F1075" s="211">
        <v>116</v>
      </c>
      <c r="G1075" s="211">
        <v>160</v>
      </c>
      <c r="H1075" s="224">
        <v>58683960</v>
      </c>
      <c r="I1075" s="224">
        <v>52815564</v>
      </c>
      <c r="J1075" s="225">
        <v>46947168</v>
      </c>
      <c r="K1075" s="221"/>
      <c r="L1075" s="221"/>
      <c r="M1075" s="221"/>
    </row>
    <row r="1076" spans="1:13" s="228" customFormat="1" ht="24" customHeight="1" x14ac:dyDescent="0.2">
      <c r="A1076" s="222">
        <v>1075</v>
      </c>
      <c r="B1076" s="218" t="s">
        <v>1162</v>
      </c>
      <c r="C1076" s="211" t="s">
        <v>1230</v>
      </c>
      <c r="D1076" s="223">
        <v>723120010110002</v>
      </c>
      <c r="E1076" s="211">
        <v>48</v>
      </c>
      <c r="F1076" s="211">
        <v>84</v>
      </c>
      <c r="G1076" s="211">
        <v>132</v>
      </c>
      <c r="H1076" s="224">
        <v>43639200</v>
      </c>
      <c r="I1076" s="224">
        <v>39275280</v>
      </c>
      <c r="J1076" s="225">
        <v>34911360</v>
      </c>
      <c r="K1076" s="221"/>
      <c r="L1076" s="221"/>
      <c r="M1076" s="221"/>
    </row>
    <row r="1077" spans="1:13" s="228" customFormat="1" ht="24" customHeight="1" x14ac:dyDescent="0.2">
      <c r="A1077" s="222">
        <v>1076</v>
      </c>
      <c r="B1077" s="218" t="s">
        <v>1162</v>
      </c>
      <c r="C1077" s="211" t="s">
        <v>1231</v>
      </c>
      <c r="D1077" s="223">
        <v>723120010070031</v>
      </c>
      <c r="E1077" s="211">
        <v>20</v>
      </c>
      <c r="F1077" s="211">
        <v>25</v>
      </c>
      <c r="G1077" s="211">
        <v>45</v>
      </c>
      <c r="H1077" s="224">
        <v>16262880</v>
      </c>
      <c r="I1077" s="224">
        <v>14636592</v>
      </c>
      <c r="J1077" s="225">
        <v>13010304.000000002</v>
      </c>
      <c r="K1077" s="221"/>
      <c r="L1077" s="221"/>
      <c r="M1077" s="221"/>
    </row>
    <row r="1078" spans="1:13" s="228" customFormat="1" ht="24" customHeight="1" x14ac:dyDescent="0.2">
      <c r="A1078" s="222">
        <v>1077</v>
      </c>
      <c r="B1078" s="218" t="s">
        <v>1162</v>
      </c>
      <c r="C1078" s="211" t="s">
        <v>1232</v>
      </c>
      <c r="D1078" s="223">
        <v>723120010020091</v>
      </c>
      <c r="E1078" s="211">
        <v>30</v>
      </c>
      <c r="F1078" s="211">
        <v>60</v>
      </c>
      <c r="G1078" s="211">
        <v>90</v>
      </c>
      <c r="H1078" s="224">
        <v>33791040</v>
      </c>
      <c r="I1078" s="224">
        <v>30411936</v>
      </c>
      <c r="J1078" s="225">
        <v>27032832</v>
      </c>
      <c r="K1078" s="221"/>
      <c r="L1078" s="221"/>
      <c r="M1078" s="221"/>
    </row>
    <row r="1079" spans="1:13" s="228" customFormat="1" ht="24" customHeight="1" x14ac:dyDescent="0.2">
      <c r="A1079" s="222">
        <v>1078</v>
      </c>
      <c r="B1079" s="218" t="s">
        <v>1162</v>
      </c>
      <c r="C1079" s="211" t="s">
        <v>1233</v>
      </c>
      <c r="D1079" s="223">
        <v>723120010060091</v>
      </c>
      <c r="E1079" s="211">
        <v>4</v>
      </c>
      <c r="F1079" s="211">
        <v>12</v>
      </c>
      <c r="G1079" s="211">
        <v>16</v>
      </c>
      <c r="H1079" s="224">
        <v>5883840</v>
      </c>
      <c r="I1079" s="224">
        <v>5295456</v>
      </c>
      <c r="J1079" s="225">
        <v>4707072</v>
      </c>
      <c r="K1079" s="221"/>
      <c r="L1079" s="221"/>
      <c r="M1079" s="221"/>
    </row>
    <row r="1080" spans="1:13" s="228" customFormat="1" ht="24" customHeight="1" x14ac:dyDescent="0.2">
      <c r="A1080" s="222">
        <v>1079</v>
      </c>
      <c r="B1080" s="218" t="s">
        <v>1162</v>
      </c>
      <c r="C1080" s="211" t="s">
        <v>1234</v>
      </c>
      <c r="D1080" s="223">
        <v>723120010030091</v>
      </c>
      <c r="E1080" s="211">
        <v>10</v>
      </c>
      <c r="F1080" s="211">
        <v>20</v>
      </c>
      <c r="G1080" s="211">
        <v>30</v>
      </c>
      <c r="H1080" s="224">
        <v>10691520</v>
      </c>
      <c r="I1080" s="224">
        <v>9622368</v>
      </c>
      <c r="J1080" s="225">
        <v>8553216</v>
      </c>
      <c r="K1080" s="221"/>
      <c r="L1080" s="221"/>
      <c r="M1080" s="221"/>
    </row>
    <row r="1081" spans="1:13" s="228" customFormat="1" ht="24" customHeight="1" x14ac:dyDescent="0.2">
      <c r="A1081" s="222">
        <v>1080</v>
      </c>
      <c r="B1081" s="218" t="s">
        <v>1162</v>
      </c>
      <c r="C1081" s="211" t="s">
        <v>1235</v>
      </c>
      <c r="D1081" s="223">
        <v>723120010030051</v>
      </c>
      <c r="E1081" s="211">
        <v>12</v>
      </c>
      <c r="F1081" s="211">
        <v>18</v>
      </c>
      <c r="G1081" s="211">
        <v>30</v>
      </c>
      <c r="H1081" s="224">
        <v>9918720</v>
      </c>
      <c r="I1081" s="224">
        <v>8926848</v>
      </c>
      <c r="J1081" s="225">
        <v>7934976.0000000009</v>
      </c>
      <c r="K1081" s="221"/>
      <c r="L1081" s="221"/>
      <c r="M1081" s="221"/>
    </row>
    <row r="1082" spans="1:13" s="228" customFormat="1" ht="24" customHeight="1" x14ac:dyDescent="0.2">
      <c r="A1082" s="222">
        <v>1081</v>
      </c>
      <c r="B1082" s="218" t="s">
        <v>1162</v>
      </c>
      <c r="C1082" s="211" t="s">
        <v>1236</v>
      </c>
      <c r="D1082" s="223">
        <v>723120010030251</v>
      </c>
      <c r="E1082" s="211">
        <v>10</v>
      </c>
      <c r="F1082" s="211">
        <v>20</v>
      </c>
      <c r="G1082" s="211">
        <v>30</v>
      </c>
      <c r="H1082" s="224">
        <v>10285440</v>
      </c>
      <c r="I1082" s="224">
        <v>9256896</v>
      </c>
      <c r="J1082" s="225">
        <v>8228352.0000000009</v>
      </c>
      <c r="K1082" s="221"/>
      <c r="L1082" s="221"/>
      <c r="M1082" s="221"/>
    </row>
    <row r="1083" spans="1:13" s="228" customFormat="1" ht="24" customHeight="1" x14ac:dyDescent="0.2">
      <c r="A1083" s="222">
        <v>1082</v>
      </c>
      <c r="B1083" s="218" t="s">
        <v>1162</v>
      </c>
      <c r="C1083" s="211" t="s">
        <v>1237</v>
      </c>
      <c r="D1083" s="223">
        <v>723120010030061</v>
      </c>
      <c r="E1083" s="211">
        <v>26</v>
      </c>
      <c r="F1083" s="211">
        <v>64</v>
      </c>
      <c r="G1083" s="211">
        <v>90</v>
      </c>
      <c r="H1083" s="224">
        <v>29492640</v>
      </c>
      <c r="I1083" s="224">
        <v>26543376</v>
      </c>
      <c r="J1083" s="225">
        <v>23594112</v>
      </c>
      <c r="K1083" s="221"/>
      <c r="L1083" s="221"/>
      <c r="M1083" s="221"/>
    </row>
    <row r="1084" spans="1:13" s="228" customFormat="1" ht="24" customHeight="1" x14ac:dyDescent="0.2">
      <c r="A1084" s="222">
        <v>1083</v>
      </c>
      <c r="B1084" s="218" t="s">
        <v>1162</v>
      </c>
      <c r="C1084" s="211" t="s">
        <v>1238</v>
      </c>
      <c r="D1084" s="223">
        <v>723120010370001</v>
      </c>
      <c r="E1084" s="211">
        <v>53</v>
      </c>
      <c r="F1084" s="211">
        <v>100</v>
      </c>
      <c r="G1084" s="211">
        <v>153</v>
      </c>
      <c r="H1084" s="224">
        <v>50395200</v>
      </c>
      <c r="I1084" s="224">
        <v>45355680</v>
      </c>
      <c r="J1084" s="225">
        <v>40316160</v>
      </c>
      <c r="K1084" s="221"/>
      <c r="L1084" s="221"/>
      <c r="M1084" s="221"/>
    </row>
    <row r="1085" spans="1:13" s="228" customFormat="1" ht="24" customHeight="1" x14ac:dyDescent="0.2">
      <c r="A1085" s="222">
        <v>1084</v>
      </c>
      <c r="B1085" s="218" t="s">
        <v>1162</v>
      </c>
      <c r="C1085" s="211" t="s">
        <v>1239</v>
      </c>
      <c r="D1085" s="223">
        <v>713220010020011</v>
      </c>
      <c r="E1085" s="211">
        <v>38</v>
      </c>
      <c r="F1085" s="211">
        <v>68</v>
      </c>
      <c r="G1085" s="211">
        <v>106</v>
      </c>
      <c r="H1085" s="224">
        <v>34906560</v>
      </c>
      <c r="I1085" s="224">
        <v>31415904</v>
      </c>
      <c r="J1085" s="225">
        <v>27925248.000000004</v>
      </c>
      <c r="K1085" s="221"/>
      <c r="L1085" s="221"/>
      <c r="M1085" s="221"/>
    </row>
    <row r="1086" spans="1:13" s="228" customFormat="1" ht="24" customHeight="1" x14ac:dyDescent="0.2">
      <c r="A1086" s="222">
        <v>1085</v>
      </c>
      <c r="B1086" s="218" t="s">
        <v>1162</v>
      </c>
      <c r="C1086" s="211" t="s">
        <v>1240</v>
      </c>
      <c r="D1086" s="223">
        <v>723120010070041</v>
      </c>
      <c r="E1086" s="211">
        <v>52</v>
      </c>
      <c r="F1086" s="211">
        <v>140</v>
      </c>
      <c r="G1086" s="211">
        <v>192</v>
      </c>
      <c r="H1086" s="224">
        <v>66867033.600000001</v>
      </c>
      <c r="I1086" s="224">
        <v>60180330.240000002</v>
      </c>
      <c r="J1086" s="225">
        <v>55722528.000000007</v>
      </c>
      <c r="K1086" s="221"/>
      <c r="L1086" s="221"/>
      <c r="M1086" s="221"/>
    </row>
    <row r="1087" spans="1:13" s="228" customFormat="1" ht="24" customHeight="1" x14ac:dyDescent="0.2">
      <c r="A1087" s="222">
        <v>1086</v>
      </c>
      <c r="B1087" s="218" t="s">
        <v>1162</v>
      </c>
      <c r="C1087" s="211" t="s">
        <v>1241</v>
      </c>
      <c r="D1087" s="223" t="s">
        <v>1242</v>
      </c>
      <c r="E1087" s="211">
        <v>147</v>
      </c>
      <c r="F1087" s="211">
        <v>573</v>
      </c>
      <c r="G1087" s="211">
        <v>720</v>
      </c>
      <c r="H1087" s="224">
        <v>252845798.40000001</v>
      </c>
      <c r="I1087" s="224">
        <v>227561218.56</v>
      </c>
      <c r="J1087" s="225">
        <v>202276638.72000003</v>
      </c>
      <c r="K1087" s="221"/>
      <c r="L1087" s="221"/>
      <c r="M1087" s="221"/>
    </row>
    <row r="1088" spans="1:13" s="228" customFormat="1" ht="24" customHeight="1" x14ac:dyDescent="0.2">
      <c r="A1088" s="222">
        <v>1087</v>
      </c>
      <c r="B1088" s="218" t="s">
        <v>1162</v>
      </c>
      <c r="C1088" s="211" t="s">
        <v>1243</v>
      </c>
      <c r="D1088" s="223">
        <v>742120010010011</v>
      </c>
      <c r="E1088" s="211">
        <v>10</v>
      </c>
      <c r="F1088" s="211">
        <v>20</v>
      </c>
      <c r="G1088" s="211">
        <v>30</v>
      </c>
      <c r="H1088" s="224">
        <v>10376160</v>
      </c>
      <c r="I1088" s="224">
        <v>9338544</v>
      </c>
      <c r="J1088" s="225">
        <v>8300928</v>
      </c>
      <c r="K1088" s="221"/>
      <c r="L1088" s="221"/>
      <c r="M1088" s="221"/>
    </row>
    <row r="1089" spans="1:13" s="228" customFormat="1" ht="24" customHeight="1" x14ac:dyDescent="0.2">
      <c r="A1089" s="222">
        <v>1088</v>
      </c>
      <c r="B1089" s="218" t="s">
        <v>1162</v>
      </c>
      <c r="C1089" s="211" t="s">
        <v>1244</v>
      </c>
      <c r="D1089" s="223">
        <v>723120010060071</v>
      </c>
      <c r="E1089" s="211">
        <v>7</v>
      </c>
      <c r="F1089" s="211">
        <v>25</v>
      </c>
      <c r="G1089" s="211">
        <v>32</v>
      </c>
      <c r="H1089" s="224">
        <v>11961000</v>
      </c>
      <c r="I1089" s="224">
        <v>10764900</v>
      </c>
      <c r="J1089" s="225">
        <v>9568800</v>
      </c>
      <c r="K1089" s="221"/>
      <c r="L1089" s="221"/>
      <c r="M1089" s="221"/>
    </row>
    <row r="1090" spans="1:13" s="228" customFormat="1" ht="24" customHeight="1" x14ac:dyDescent="0.2">
      <c r="A1090" s="222">
        <v>1089</v>
      </c>
      <c r="B1090" s="218" t="s">
        <v>1162</v>
      </c>
      <c r="C1090" s="211" t="s">
        <v>2484</v>
      </c>
      <c r="D1090" s="223"/>
      <c r="E1090" s="211"/>
      <c r="F1090" s="211"/>
      <c r="G1090" s="211">
        <v>360</v>
      </c>
      <c r="H1090" s="224">
        <v>144000000</v>
      </c>
      <c r="I1090" s="224">
        <v>129600000</v>
      </c>
      <c r="J1090" s="225">
        <v>115200000</v>
      </c>
      <c r="K1090" s="221"/>
      <c r="L1090" s="221"/>
      <c r="M1090" s="221"/>
    </row>
    <row r="1091" spans="1:13" s="228" customFormat="1" ht="24" customHeight="1" x14ac:dyDescent="0.2">
      <c r="A1091" s="222">
        <v>1090</v>
      </c>
      <c r="B1091" s="218" t="s">
        <v>1162</v>
      </c>
      <c r="C1091" s="211" t="s">
        <v>2485</v>
      </c>
      <c r="D1091" s="223"/>
      <c r="E1091" s="211"/>
      <c r="F1091" s="211"/>
      <c r="G1091" s="211">
        <v>60</v>
      </c>
      <c r="H1091" s="224">
        <v>30000000</v>
      </c>
      <c r="I1091" s="224">
        <v>27000000</v>
      </c>
      <c r="J1091" s="225">
        <v>24000000</v>
      </c>
      <c r="K1091" s="221"/>
      <c r="L1091" s="221"/>
      <c r="M1091" s="221"/>
    </row>
    <row r="1092" spans="1:13" s="228" customFormat="1" ht="24" customHeight="1" x14ac:dyDescent="0.2">
      <c r="A1092" s="222">
        <v>1091</v>
      </c>
      <c r="B1092" s="218" t="s">
        <v>1162</v>
      </c>
      <c r="C1092" s="211" t="s">
        <v>2486</v>
      </c>
      <c r="D1092" s="223"/>
      <c r="E1092" s="211"/>
      <c r="F1092" s="211"/>
      <c r="G1092" s="211">
        <v>60</v>
      </c>
      <c r="H1092" s="224">
        <v>30000000</v>
      </c>
      <c r="I1092" s="224">
        <v>27000000</v>
      </c>
      <c r="J1092" s="225">
        <v>24000000</v>
      </c>
      <c r="K1092" s="221"/>
      <c r="L1092" s="221"/>
      <c r="M1092" s="221"/>
    </row>
    <row r="1093" spans="1:13" s="228" customFormat="1" ht="24" customHeight="1" x14ac:dyDescent="0.2">
      <c r="A1093" s="222">
        <v>1092</v>
      </c>
      <c r="B1093" s="218" t="s">
        <v>1162</v>
      </c>
      <c r="C1093" s="211" t="s">
        <v>2487</v>
      </c>
      <c r="D1093" s="223"/>
      <c r="E1093" s="211"/>
      <c r="F1093" s="211"/>
      <c r="G1093" s="211">
        <v>175</v>
      </c>
      <c r="H1093" s="224">
        <v>70000000</v>
      </c>
      <c r="I1093" s="224">
        <v>63000000</v>
      </c>
      <c r="J1093" s="225">
        <v>56000000</v>
      </c>
      <c r="K1093" s="221"/>
      <c r="L1093" s="221"/>
      <c r="M1093" s="221"/>
    </row>
    <row r="1094" spans="1:13" s="228" customFormat="1" ht="24" customHeight="1" x14ac:dyDescent="0.2">
      <c r="A1094" s="222">
        <v>1093</v>
      </c>
      <c r="B1094" s="218" t="s">
        <v>1162</v>
      </c>
      <c r="C1094" s="211" t="s">
        <v>2488</v>
      </c>
      <c r="D1094" s="223"/>
      <c r="E1094" s="211"/>
      <c r="F1094" s="211"/>
      <c r="G1094" s="211">
        <v>480</v>
      </c>
      <c r="H1094" s="224">
        <v>120000000</v>
      </c>
      <c r="I1094" s="224">
        <v>108000000</v>
      </c>
      <c r="J1094" s="225">
        <v>96000000</v>
      </c>
      <c r="K1094" s="221"/>
      <c r="L1094" s="221"/>
      <c r="M1094" s="221"/>
    </row>
    <row r="1095" spans="1:13" s="228" customFormat="1" ht="24" customHeight="1" x14ac:dyDescent="0.2">
      <c r="A1095" s="222">
        <v>1094</v>
      </c>
      <c r="B1095" s="218" t="s">
        <v>1245</v>
      </c>
      <c r="C1095" s="211" t="s">
        <v>1246</v>
      </c>
      <c r="D1095" s="223">
        <v>754120210010001</v>
      </c>
      <c r="E1095" s="211">
        <v>48</v>
      </c>
      <c r="F1095" s="211">
        <v>120</v>
      </c>
      <c r="G1095" s="211">
        <v>168</v>
      </c>
      <c r="H1095" s="224">
        <v>64381132.799999997</v>
      </c>
      <c r="I1095" s="224">
        <v>60357312</v>
      </c>
      <c r="J1095" s="225">
        <v>53650944</v>
      </c>
      <c r="K1095" s="221"/>
      <c r="L1095" s="221"/>
      <c r="M1095" s="221"/>
    </row>
    <row r="1096" spans="1:13" s="228" customFormat="1" ht="24" customHeight="1" x14ac:dyDescent="0.2">
      <c r="A1096" s="222">
        <v>1095</v>
      </c>
      <c r="B1096" s="218" t="s">
        <v>1245</v>
      </c>
      <c r="C1096" s="211" t="s">
        <v>1247</v>
      </c>
      <c r="D1096" s="223">
        <v>754120210020001</v>
      </c>
      <c r="E1096" s="211">
        <v>42</v>
      </c>
      <c r="F1096" s="211">
        <v>126</v>
      </c>
      <c r="G1096" s="211">
        <v>168</v>
      </c>
      <c r="H1096" s="224">
        <v>64458892.799999997</v>
      </c>
      <c r="I1096" s="224">
        <v>60430212</v>
      </c>
      <c r="J1096" s="225">
        <v>53715744</v>
      </c>
      <c r="K1096" s="221"/>
      <c r="L1096" s="221"/>
      <c r="M1096" s="221"/>
    </row>
    <row r="1097" spans="1:13" s="228" customFormat="1" ht="24" customHeight="1" x14ac:dyDescent="0.2">
      <c r="A1097" s="222">
        <v>1096</v>
      </c>
      <c r="B1097" s="218" t="s">
        <v>1245</v>
      </c>
      <c r="C1097" s="211" t="s">
        <v>1248</v>
      </c>
      <c r="D1097" s="223">
        <v>754120210030001</v>
      </c>
      <c r="E1097" s="211">
        <v>42</v>
      </c>
      <c r="F1097" s="211">
        <v>166</v>
      </c>
      <c r="G1097" s="211">
        <v>208</v>
      </c>
      <c r="H1097" s="224">
        <v>79931750.400000006</v>
      </c>
      <c r="I1097" s="224">
        <v>71938575.360000014</v>
      </c>
      <c r="J1097" s="225">
        <v>63945400.32</v>
      </c>
      <c r="K1097" s="221"/>
      <c r="L1097" s="221"/>
      <c r="M1097" s="221"/>
    </row>
    <row r="1098" spans="1:13" s="228" customFormat="1" ht="24" customHeight="1" x14ac:dyDescent="0.2">
      <c r="A1098" s="222">
        <v>1097</v>
      </c>
      <c r="B1098" s="218" t="s">
        <v>1249</v>
      </c>
      <c r="C1098" s="211" t="s">
        <v>1250</v>
      </c>
      <c r="D1098" s="223">
        <v>313330400020041</v>
      </c>
      <c r="E1098" s="211">
        <v>16</v>
      </c>
      <c r="F1098" s="211">
        <v>14</v>
      </c>
      <c r="G1098" s="211">
        <v>30</v>
      </c>
      <c r="H1098" s="224">
        <v>13139130</v>
      </c>
      <c r="I1098" s="224">
        <v>11825217</v>
      </c>
      <c r="J1098" s="225">
        <v>10511304.000000002</v>
      </c>
      <c r="K1098" s="221"/>
      <c r="L1098" s="221"/>
      <c r="M1098" s="221"/>
    </row>
    <row r="1099" spans="1:13" s="228" customFormat="1" ht="24" customHeight="1" x14ac:dyDescent="0.2">
      <c r="A1099" s="222">
        <v>1098</v>
      </c>
      <c r="B1099" s="218" t="s">
        <v>1249</v>
      </c>
      <c r="C1099" s="211" t="s">
        <v>1251</v>
      </c>
      <c r="D1099" s="223">
        <v>313330400030091</v>
      </c>
      <c r="E1099" s="211">
        <v>15</v>
      </c>
      <c r="F1099" s="211">
        <v>45</v>
      </c>
      <c r="G1099" s="211">
        <v>60</v>
      </c>
      <c r="H1099" s="224">
        <v>27280650</v>
      </c>
      <c r="I1099" s="224">
        <v>24552585</v>
      </c>
      <c r="J1099" s="225">
        <v>21824520</v>
      </c>
      <c r="K1099" s="221"/>
      <c r="L1099" s="221"/>
      <c r="M1099" s="221"/>
    </row>
    <row r="1100" spans="1:13" s="228" customFormat="1" ht="24" customHeight="1" x14ac:dyDescent="0.2">
      <c r="A1100" s="222">
        <v>1099</v>
      </c>
      <c r="B1100" s="218" t="s">
        <v>1249</v>
      </c>
      <c r="C1100" s="211" t="s">
        <v>1252</v>
      </c>
      <c r="D1100" s="223">
        <v>214540400010051</v>
      </c>
      <c r="E1100" s="211">
        <v>8</v>
      </c>
      <c r="F1100" s="211">
        <v>8</v>
      </c>
      <c r="G1100" s="211">
        <v>16</v>
      </c>
      <c r="H1100" s="224">
        <v>8588310</v>
      </c>
      <c r="I1100" s="224">
        <v>7729479</v>
      </c>
      <c r="J1100" s="225">
        <v>6870648</v>
      </c>
      <c r="K1100" s="221"/>
      <c r="L1100" s="221"/>
      <c r="M1100" s="221"/>
    </row>
    <row r="1101" spans="1:13" s="228" customFormat="1" ht="24" customHeight="1" x14ac:dyDescent="0.2">
      <c r="A1101" s="222">
        <v>1100</v>
      </c>
      <c r="B1101" s="218" t="s">
        <v>1249</v>
      </c>
      <c r="C1101" s="211" t="s">
        <v>1253</v>
      </c>
      <c r="D1101" s="223">
        <v>214540400010001</v>
      </c>
      <c r="E1101" s="211">
        <v>104</v>
      </c>
      <c r="F1101" s="211">
        <v>104</v>
      </c>
      <c r="G1101" s="211">
        <v>208</v>
      </c>
      <c r="H1101" s="224">
        <v>104323017.59999999</v>
      </c>
      <c r="I1101" s="224">
        <v>93890715.840000004</v>
      </c>
      <c r="J1101" s="225">
        <v>83458414.080000013</v>
      </c>
      <c r="K1101" s="221"/>
      <c r="L1101" s="221"/>
      <c r="M1101" s="221"/>
    </row>
    <row r="1102" spans="1:13" s="228" customFormat="1" ht="24" customHeight="1" x14ac:dyDescent="0.2">
      <c r="A1102" s="222">
        <v>1101</v>
      </c>
      <c r="B1102" s="218" t="s">
        <v>1254</v>
      </c>
      <c r="C1102" s="211" t="s">
        <v>1255</v>
      </c>
      <c r="D1102" s="223" t="s">
        <v>1256</v>
      </c>
      <c r="E1102" s="211">
        <v>22</v>
      </c>
      <c r="F1102" s="211">
        <v>269</v>
      </c>
      <c r="G1102" s="211">
        <v>291</v>
      </c>
      <c r="H1102" s="224">
        <v>92221516.799999997</v>
      </c>
      <c r="I1102" s="224">
        <v>82999365.120000005</v>
      </c>
      <c r="J1102" s="225">
        <v>73777213.439999998</v>
      </c>
      <c r="K1102" s="221"/>
      <c r="L1102" s="221"/>
      <c r="M1102" s="221"/>
    </row>
    <row r="1103" spans="1:13" s="228" customFormat="1" ht="24" customHeight="1" x14ac:dyDescent="0.2">
      <c r="A1103" s="222">
        <v>1102</v>
      </c>
      <c r="B1103" s="218" t="s">
        <v>1254</v>
      </c>
      <c r="C1103" s="211" t="s">
        <v>1257</v>
      </c>
      <c r="D1103" s="223" t="s">
        <v>1258</v>
      </c>
      <c r="E1103" s="211">
        <v>57</v>
      </c>
      <c r="F1103" s="211">
        <v>583</v>
      </c>
      <c r="G1103" s="211">
        <v>640</v>
      </c>
      <c r="H1103" s="224">
        <v>203297817.59999999</v>
      </c>
      <c r="I1103" s="224">
        <v>182968035.84000003</v>
      </c>
      <c r="J1103" s="225">
        <v>162638254.08000001</v>
      </c>
      <c r="K1103" s="221"/>
      <c r="L1103" s="221"/>
      <c r="M1103" s="221"/>
    </row>
    <row r="1104" spans="1:13" s="228" customFormat="1" ht="24" customHeight="1" x14ac:dyDescent="0.2">
      <c r="A1104" s="222">
        <v>1103</v>
      </c>
      <c r="B1104" s="218" t="s">
        <v>1259</v>
      </c>
      <c r="C1104" s="211" t="s">
        <v>1260</v>
      </c>
      <c r="D1104" s="223">
        <v>731820270010001</v>
      </c>
      <c r="E1104" s="211">
        <v>59</v>
      </c>
      <c r="F1104" s="211">
        <v>206</v>
      </c>
      <c r="G1104" s="211">
        <v>265</v>
      </c>
      <c r="H1104" s="224">
        <v>84195072</v>
      </c>
      <c r="I1104" s="224">
        <v>75775564.799999997</v>
      </c>
      <c r="J1104" s="225">
        <v>67356057.599999994</v>
      </c>
      <c r="K1104" s="221"/>
      <c r="L1104" s="221"/>
      <c r="M1104" s="221"/>
    </row>
    <row r="1105" spans="1:13" s="228" customFormat="1" ht="24" customHeight="1" x14ac:dyDescent="0.2">
      <c r="A1105" s="222">
        <v>1104</v>
      </c>
      <c r="B1105" s="218" t="s">
        <v>1259</v>
      </c>
      <c r="C1105" s="211" t="s">
        <v>1261</v>
      </c>
      <c r="D1105" s="223">
        <v>731820270020001</v>
      </c>
      <c r="E1105" s="211">
        <v>66</v>
      </c>
      <c r="F1105" s="211">
        <v>194</v>
      </c>
      <c r="G1105" s="211">
        <v>260</v>
      </c>
      <c r="H1105" s="224">
        <v>82928563.200000003</v>
      </c>
      <c r="I1105" s="224">
        <v>74635706.879999995</v>
      </c>
      <c r="J1105" s="225">
        <v>66342850.560000002</v>
      </c>
      <c r="K1105" s="221"/>
      <c r="L1105" s="221"/>
      <c r="M1105" s="221"/>
    </row>
    <row r="1106" spans="1:13" s="228" customFormat="1" ht="24" customHeight="1" x14ac:dyDescent="0.2">
      <c r="A1106" s="222">
        <v>1105</v>
      </c>
      <c r="B1106" s="218" t="s">
        <v>1259</v>
      </c>
      <c r="C1106" s="211" t="s">
        <v>1262</v>
      </c>
      <c r="D1106" s="223">
        <v>815220270030001</v>
      </c>
      <c r="E1106" s="211">
        <v>47</v>
      </c>
      <c r="F1106" s="211">
        <v>192</v>
      </c>
      <c r="G1106" s="211">
        <v>239</v>
      </c>
      <c r="H1106" s="224">
        <v>76197196.799999997</v>
      </c>
      <c r="I1106" s="224">
        <v>68577477.120000005</v>
      </c>
      <c r="J1106" s="225">
        <v>60957757.440000005</v>
      </c>
      <c r="K1106" s="221"/>
      <c r="L1106" s="221"/>
      <c r="M1106" s="221"/>
    </row>
    <row r="1107" spans="1:13" s="228" customFormat="1" ht="24" customHeight="1" x14ac:dyDescent="0.2">
      <c r="A1107" s="222">
        <v>1106</v>
      </c>
      <c r="B1107" s="218" t="s">
        <v>1259</v>
      </c>
      <c r="C1107" s="211" t="s">
        <v>1263</v>
      </c>
      <c r="D1107" s="223">
        <v>732220270010001</v>
      </c>
      <c r="E1107" s="211">
        <v>33</v>
      </c>
      <c r="F1107" s="211">
        <v>102</v>
      </c>
      <c r="G1107" s="211">
        <v>135</v>
      </c>
      <c r="H1107" s="224">
        <v>44920800</v>
      </c>
      <c r="I1107" s="224">
        <v>40428720</v>
      </c>
      <c r="J1107" s="225">
        <v>35936640</v>
      </c>
      <c r="K1107" s="221"/>
      <c r="L1107" s="221"/>
      <c r="M1107" s="221"/>
    </row>
    <row r="1108" spans="1:13" s="228" customFormat="1" ht="24" customHeight="1" x14ac:dyDescent="0.2">
      <c r="A1108" s="222">
        <v>1107</v>
      </c>
      <c r="B1108" s="218" t="s">
        <v>1259</v>
      </c>
      <c r="C1108" s="211" t="s">
        <v>1264</v>
      </c>
      <c r="D1108" s="223" t="s">
        <v>1265</v>
      </c>
      <c r="E1108" s="211">
        <v>41</v>
      </c>
      <c r="F1108" s="211">
        <v>156</v>
      </c>
      <c r="G1108" s="211">
        <v>197</v>
      </c>
      <c r="H1108" s="224">
        <v>68778201.599999994</v>
      </c>
      <c r="I1108" s="224">
        <v>61900381.440000005</v>
      </c>
      <c r="J1108" s="225">
        <v>57315168.000000007</v>
      </c>
      <c r="K1108" s="221"/>
      <c r="L1108" s="221"/>
      <c r="M1108" s="221"/>
    </row>
    <row r="1109" spans="1:13" s="228" customFormat="1" ht="24" customHeight="1" x14ac:dyDescent="0.2">
      <c r="A1109" s="222">
        <v>1108</v>
      </c>
      <c r="B1109" s="218" t="s">
        <v>1259</v>
      </c>
      <c r="C1109" s="211" t="s">
        <v>1266</v>
      </c>
      <c r="D1109" s="223">
        <v>732220270050001</v>
      </c>
      <c r="E1109" s="211">
        <v>130</v>
      </c>
      <c r="F1109" s="211">
        <v>270</v>
      </c>
      <c r="G1109" s="211">
        <v>400</v>
      </c>
      <c r="H1109" s="224">
        <v>126879206.40000001</v>
      </c>
      <c r="I1109" s="224">
        <v>114191285.75999999</v>
      </c>
      <c r="J1109" s="225">
        <v>101503365.12</v>
      </c>
      <c r="K1109" s="221"/>
      <c r="L1109" s="221"/>
      <c r="M1109" s="221"/>
    </row>
    <row r="1110" spans="1:13" s="228" customFormat="1" ht="24" customHeight="1" x14ac:dyDescent="0.2">
      <c r="A1110" s="222">
        <v>1109</v>
      </c>
      <c r="B1110" s="218" t="s">
        <v>1259</v>
      </c>
      <c r="C1110" s="211" t="s">
        <v>1267</v>
      </c>
      <c r="D1110" s="223">
        <v>732220270030001</v>
      </c>
      <c r="E1110" s="211">
        <v>34</v>
      </c>
      <c r="F1110" s="211">
        <v>92</v>
      </c>
      <c r="G1110" s="211">
        <v>126</v>
      </c>
      <c r="H1110" s="224">
        <v>41771520</v>
      </c>
      <c r="I1110" s="224">
        <v>37594368</v>
      </c>
      <c r="J1110" s="225">
        <v>33417216</v>
      </c>
      <c r="K1110" s="221"/>
      <c r="L1110" s="221"/>
      <c r="M1110" s="221"/>
    </row>
    <row r="1111" spans="1:13" s="228" customFormat="1" ht="24" customHeight="1" x14ac:dyDescent="0.2">
      <c r="A1111" s="222">
        <v>1110</v>
      </c>
      <c r="B1111" s="218" t="s">
        <v>1259</v>
      </c>
      <c r="C1111" s="211" t="s">
        <v>1268</v>
      </c>
      <c r="D1111" s="223" t="s">
        <v>1269</v>
      </c>
      <c r="E1111" s="211">
        <v>216</v>
      </c>
      <c r="F1111" s="211">
        <v>384</v>
      </c>
      <c r="G1111" s="211">
        <v>600</v>
      </c>
      <c r="H1111" s="224">
        <v>213645772.80000001</v>
      </c>
      <c r="I1111" s="224">
        <v>192281195.51999998</v>
      </c>
      <c r="J1111" s="225">
        <v>170916618.24000001</v>
      </c>
      <c r="K1111" s="221"/>
      <c r="L1111" s="221"/>
      <c r="M1111" s="221"/>
    </row>
    <row r="1112" spans="1:13" s="228" customFormat="1" ht="24" customHeight="1" x14ac:dyDescent="0.2">
      <c r="A1112" s="222">
        <v>1111</v>
      </c>
      <c r="B1112" s="218" t="s">
        <v>1270</v>
      </c>
      <c r="C1112" s="211" t="s">
        <v>1271</v>
      </c>
      <c r="D1112" s="223">
        <v>742220350170001</v>
      </c>
      <c r="E1112" s="211">
        <v>128</v>
      </c>
      <c r="F1112" s="211">
        <v>228</v>
      </c>
      <c r="G1112" s="211">
        <v>356</v>
      </c>
      <c r="H1112" s="224">
        <v>115049779.2</v>
      </c>
      <c r="I1112" s="224">
        <v>103544801.28</v>
      </c>
      <c r="J1112" s="225">
        <v>92039823.359999999</v>
      </c>
      <c r="K1112" s="221"/>
      <c r="L1112" s="221"/>
      <c r="M1112" s="221"/>
    </row>
    <row r="1113" spans="1:13" s="228" customFormat="1" ht="24" customHeight="1" x14ac:dyDescent="0.2">
      <c r="A1113" s="222">
        <v>1112</v>
      </c>
      <c r="B1113" s="218" t="s">
        <v>1270</v>
      </c>
      <c r="C1113" s="211" t="s">
        <v>1272</v>
      </c>
      <c r="D1113" s="223">
        <v>742220350120001</v>
      </c>
      <c r="E1113" s="211">
        <v>60</v>
      </c>
      <c r="F1113" s="211">
        <v>140</v>
      </c>
      <c r="G1113" s="211">
        <v>200</v>
      </c>
      <c r="H1113" s="224">
        <v>66129868.799999997</v>
      </c>
      <c r="I1113" s="224">
        <v>61996752</v>
      </c>
      <c r="J1113" s="225">
        <v>55108224</v>
      </c>
      <c r="K1113" s="221"/>
      <c r="L1113" s="221"/>
      <c r="M1113" s="221"/>
    </row>
    <row r="1114" spans="1:13" s="228" customFormat="1" ht="24" customHeight="1" x14ac:dyDescent="0.2">
      <c r="A1114" s="222">
        <v>1113</v>
      </c>
      <c r="B1114" s="218" t="s">
        <v>1270</v>
      </c>
      <c r="C1114" s="211" t="s">
        <v>1273</v>
      </c>
      <c r="D1114" s="223">
        <v>742220350270001</v>
      </c>
      <c r="E1114" s="211">
        <v>33</v>
      </c>
      <c r="F1114" s="211">
        <v>71</v>
      </c>
      <c r="G1114" s="211">
        <v>104</v>
      </c>
      <c r="H1114" s="224">
        <v>39213000</v>
      </c>
      <c r="I1114" s="224">
        <v>35291700</v>
      </c>
      <c r="J1114" s="225">
        <v>31370400</v>
      </c>
      <c r="K1114" s="221"/>
      <c r="L1114" s="221"/>
      <c r="M1114" s="221"/>
    </row>
    <row r="1115" spans="1:13" s="228" customFormat="1" ht="24" customHeight="1" x14ac:dyDescent="0.2">
      <c r="A1115" s="222">
        <v>1114</v>
      </c>
      <c r="B1115" s="218" t="s">
        <v>1270</v>
      </c>
      <c r="C1115" s="211" t="s">
        <v>1274</v>
      </c>
      <c r="D1115" s="223">
        <v>742220350180001</v>
      </c>
      <c r="E1115" s="211">
        <v>73</v>
      </c>
      <c r="F1115" s="211">
        <v>129</v>
      </c>
      <c r="G1115" s="211">
        <v>202</v>
      </c>
      <c r="H1115" s="224">
        <v>65209651.200000003</v>
      </c>
      <c r="I1115" s="224">
        <v>61134048</v>
      </c>
      <c r="J1115" s="225">
        <v>54341376.000000007</v>
      </c>
      <c r="K1115" s="221"/>
      <c r="L1115" s="221"/>
      <c r="M1115" s="221"/>
    </row>
    <row r="1116" spans="1:13" s="228" customFormat="1" ht="24" customHeight="1" x14ac:dyDescent="0.2">
      <c r="A1116" s="222">
        <v>1115</v>
      </c>
      <c r="B1116" s="218" t="s">
        <v>1270</v>
      </c>
      <c r="C1116" s="211" t="s">
        <v>1275</v>
      </c>
      <c r="D1116" s="223">
        <v>742220350080001</v>
      </c>
      <c r="E1116" s="211">
        <v>66</v>
      </c>
      <c r="F1116" s="211">
        <v>104</v>
      </c>
      <c r="G1116" s="211">
        <v>170</v>
      </c>
      <c r="H1116" s="224">
        <v>57815520</v>
      </c>
      <c r="I1116" s="224">
        <v>52033968</v>
      </c>
      <c r="J1116" s="225">
        <v>46252416.000000007</v>
      </c>
      <c r="K1116" s="221"/>
      <c r="L1116" s="221"/>
      <c r="M1116" s="221"/>
    </row>
    <row r="1117" spans="1:13" s="228" customFormat="1" ht="24" customHeight="1" x14ac:dyDescent="0.2">
      <c r="A1117" s="222">
        <v>1116</v>
      </c>
      <c r="B1117" s="218" t="s">
        <v>1270</v>
      </c>
      <c r="C1117" s="211" t="s">
        <v>1276</v>
      </c>
      <c r="D1117" s="223">
        <v>742220350200001</v>
      </c>
      <c r="E1117" s="211">
        <v>68</v>
      </c>
      <c r="F1117" s="211">
        <v>115</v>
      </c>
      <c r="G1117" s="211">
        <v>183</v>
      </c>
      <c r="H1117" s="224">
        <v>61600560</v>
      </c>
      <c r="I1117" s="224">
        <v>55440504</v>
      </c>
      <c r="J1117" s="225">
        <v>49280448</v>
      </c>
      <c r="K1117" s="221"/>
      <c r="L1117" s="221"/>
      <c r="M1117" s="221"/>
    </row>
    <row r="1118" spans="1:13" s="228" customFormat="1" ht="24" customHeight="1" x14ac:dyDescent="0.2">
      <c r="A1118" s="222">
        <v>1117</v>
      </c>
      <c r="B1118" s="218" t="s">
        <v>1277</v>
      </c>
      <c r="C1118" s="211" t="s">
        <v>1278</v>
      </c>
      <c r="D1118" s="223">
        <v>215140070050091</v>
      </c>
      <c r="E1118" s="211">
        <v>58</v>
      </c>
      <c r="F1118" s="211">
        <v>92</v>
      </c>
      <c r="G1118" s="211">
        <v>150</v>
      </c>
      <c r="H1118" s="224">
        <v>75706156.799999997</v>
      </c>
      <c r="I1118" s="224">
        <v>68135541.120000005</v>
      </c>
      <c r="J1118" s="225">
        <v>60564925.440000005</v>
      </c>
      <c r="K1118" s="221"/>
      <c r="L1118" s="221"/>
      <c r="M1118" s="221"/>
    </row>
    <row r="1119" spans="1:13" s="228" customFormat="1" ht="24" customHeight="1" x14ac:dyDescent="0.2">
      <c r="A1119" s="222">
        <v>1118</v>
      </c>
      <c r="B1119" s="218" t="s">
        <v>1277</v>
      </c>
      <c r="C1119" s="211" t="s">
        <v>1279</v>
      </c>
      <c r="D1119" s="223">
        <v>313130070080001</v>
      </c>
      <c r="E1119" s="211">
        <v>33</v>
      </c>
      <c r="F1119" s="211">
        <v>75</v>
      </c>
      <c r="G1119" s="211">
        <v>108</v>
      </c>
      <c r="H1119" s="224">
        <v>49558890</v>
      </c>
      <c r="I1119" s="224">
        <v>44603001.000000007</v>
      </c>
      <c r="J1119" s="225">
        <v>39647112</v>
      </c>
      <c r="K1119" s="221"/>
      <c r="L1119" s="221"/>
      <c r="M1119" s="221"/>
    </row>
    <row r="1120" spans="1:13" s="228" customFormat="1" ht="24" customHeight="1" x14ac:dyDescent="0.2">
      <c r="A1120" s="222">
        <v>1119</v>
      </c>
      <c r="B1120" s="218" t="s">
        <v>1277</v>
      </c>
      <c r="C1120" s="211" t="s">
        <v>1280</v>
      </c>
      <c r="D1120" s="223">
        <v>215140070010001</v>
      </c>
      <c r="E1120" s="211">
        <v>89</v>
      </c>
      <c r="F1120" s="211">
        <v>213</v>
      </c>
      <c r="G1120" s="211">
        <v>302</v>
      </c>
      <c r="H1120" s="224">
        <v>149557507.19999999</v>
      </c>
      <c r="I1120" s="224">
        <v>134601756.48000002</v>
      </c>
      <c r="J1120" s="225">
        <v>119646005.76000002</v>
      </c>
      <c r="K1120" s="221"/>
      <c r="L1120" s="221"/>
      <c r="M1120" s="221"/>
    </row>
    <row r="1121" spans="1:13" s="228" customFormat="1" ht="24" customHeight="1" x14ac:dyDescent="0.2">
      <c r="A1121" s="222">
        <v>1120</v>
      </c>
      <c r="B1121" s="218" t="s">
        <v>1277</v>
      </c>
      <c r="C1121" s="211" t="s">
        <v>1281</v>
      </c>
      <c r="D1121" s="223">
        <v>215140070050001</v>
      </c>
      <c r="E1121" s="211">
        <v>87</v>
      </c>
      <c r="F1121" s="211">
        <v>233</v>
      </c>
      <c r="G1121" s="211">
        <v>320</v>
      </c>
      <c r="H1121" s="224">
        <v>158152492.80000001</v>
      </c>
      <c r="I1121" s="224">
        <v>142337243.52000001</v>
      </c>
      <c r="J1121" s="225">
        <v>126521994.24000001</v>
      </c>
      <c r="K1121" s="221"/>
      <c r="L1121" s="221"/>
      <c r="M1121" s="221"/>
    </row>
    <row r="1122" spans="1:13" s="228" customFormat="1" ht="24" customHeight="1" x14ac:dyDescent="0.2">
      <c r="A1122" s="222">
        <v>1121</v>
      </c>
      <c r="B1122" s="218" t="s">
        <v>1277</v>
      </c>
      <c r="C1122" s="211" t="s">
        <v>1282</v>
      </c>
      <c r="D1122" s="223">
        <v>215140070010021</v>
      </c>
      <c r="E1122" s="211">
        <v>17</v>
      </c>
      <c r="F1122" s="211">
        <v>43</v>
      </c>
      <c r="G1122" s="211">
        <v>60</v>
      </c>
      <c r="H1122" s="224">
        <v>31464720</v>
      </c>
      <c r="I1122" s="224">
        <v>28318248.000000004</v>
      </c>
      <c r="J1122" s="225">
        <v>25171776</v>
      </c>
      <c r="K1122" s="221"/>
      <c r="L1122" s="221"/>
      <c r="M1122" s="221"/>
    </row>
    <row r="1123" spans="1:13" s="228" customFormat="1" ht="24" customHeight="1" x14ac:dyDescent="0.2">
      <c r="A1123" s="222">
        <v>1122</v>
      </c>
      <c r="B1123" s="218" t="s">
        <v>1277</v>
      </c>
      <c r="C1123" s="211" t="s">
        <v>1283</v>
      </c>
      <c r="D1123" s="223">
        <v>215140070010011</v>
      </c>
      <c r="E1123" s="211">
        <v>48</v>
      </c>
      <c r="F1123" s="211">
        <v>92</v>
      </c>
      <c r="G1123" s="211">
        <v>140</v>
      </c>
      <c r="H1123" s="224">
        <v>70558099.200000003</v>
      </c>
      <c r="I1123" s="224">
        <v>63502289.280000001</v>
      </c>
      <c r="J1123" s="225">
        <v>58798416.000000007</v>
      </c>
      <c r="K1123" s="221"/>
      <c r="L1123" s="221"/>
      <c r="M1123" s="221"/>
    </row>
    <row r="1124" spans="1:13" s="228" customFormat="1" ht="24" customHeight="1" x14ac:dyDescent="0.2">
      <c r="A1124" s="222">
        <v>1123</v>
      </c>
      <c r="B1124" s="218" t="s">
        <v>1277</v>
      </c>
      <c r="C1124" s="211" t="s">
        <v>1284</v>
      </c>
      <c r="D1124" s="223">
        <v>313130070010011</v>
      </c>
      <c r="E1124" s="211">
        <v>26</v>
      </c>
      <c r="F1124" s="211">
        <v>74</v>
      </c>
      <c r="G1124" s="211">
        <v>100</v>
      </c>
      <c r="H1124" s="224">
        <v>46062300</v>
      </c>
      <c r="I1124" s="224">
        <v>41456070</v>
      </c>
      <c r="J1124" s="225">
        <v>36849840</v>
      </c>
      <c r="K1124" s="221"/>
      <c r="L1124" s="221"/>
      <c r="M1124" s="221"/>
    </row>
    <row r="1125" spans="1:13" s="228" customFormat="1" ht="24" customHeight="1" x14ac:dyDescent="0.2">
      <c r="A1125" s="222">
        <v>1124</v>
      </c>
      <c r="B1125" s="218" t="s">
        <v>1285</v>
      </c>
      <c r="C1125" s="211" t="s">
        <v>1286</v>
      </c>
      <c r="D1125" s="223">
        <v>311130950000021</v>
      </c>
      <c r="E1125" s="211">
        <v>22</v>
      </c>
      <c r="F1125" s="211">
        <v>54</v>
      </c>
      <c r="G1125" s="211">
        <v>76</v>
      </c>
      <c r="H1125" s="224">
        <v>34560150</v>
      </c>
      <c r="I1125" s="224">
        <v>31104135</v>
      </c>
      <c r="J1125" s="225">
        <v>27648120</v>
      </c>
      <c r="K1125" s="221"/>
      <c r="L1125" s="221"/>
      <c r="M1125" s="221"/>
    </row>
    <row r="1126" spans="1:13" s="228" customFormat="1" ht="24" customHeight="1" x14ac:dyDescent="0.2">
      <c r="A1126" s="222">
        <v>1125</v>
      </c>
      <c r="B1126" s="218" t="s">
        <v>1285</v>
      </c>
      <c r="C1126" s="211" t="s">
        <v>1287</v>
      </c>
      <c r="D1126" s="223">
        <v>314230950000011</v>
      </c>
      <c r="E1126" s="211">
        <v>16</v>
      </c>
      <c r="F1126" s="211">
        <v>22</v>
      </c>
      <c r="G1126" s="211">
        <v>38</v>
      </c>
      <c r="H1126" s="224">
        <v>16921290</v>
      </c>
      <c r="I1126" s="224">
        <v>15229161</v>
      </c>
      <c r="J1126" s="225">
        <v>13537032.000000002</v>
      </c>
      <c r="K1126" s="221"/>
      <c r="L1126" s="221"/>
      <c r="M1126" s="221"/>
    </row>
    <row r="1127" spans="1:13" s="228" customFormat="1" ht="24" customHeight="1" x14ac:dyDescent="0.2">
      <c r="A1127" s="222">
        <v>1126</v>
      </c>
      <c r="B1127" s="218" t="s">
        <v>1285</v>
      </c>
      <c r="C1127" s="211" t="s">
        <v>1288</v>
      </c>
      <c r="D1127" s="223">
        <v>311130950000061</v>
      </c>
      <c r="E1127" s="211">
        <v>36</v>
      </c>
      <c r="F1127" s="211">
        <v>82</v>
      </c>
      <c r="G1127" s="211">
        <v>118</v>
      </c>
      <c r="H1127" s="224">
        <v>52490010</v>
      </c>
      <c r="I1127" s="224">
        <v>47241009</v>
      </c>
      <c r="J1127" s="225">
        <v>41992008</v>
      </c>
      <c r="K1127" s="221"/>
      <c r="L1127" s="221"/>
      <c r="M1127" s="221"/>
    </row>
    <row r="1128" spans="1:13" s="228" customFormat="1" ht="24" customHeight="1" x14ac:dyDescent="0.2">
      <c r="A1128" s="222">
        <v>1127</v>
      </c>
      <c r="B1128" s="218" t="s">
        <v>1285</v>
      </c>
      <c r="C1128" s="211" t="s">
        <v>1289</v>
      </c>
      <c r="D1128" s="223">
        <v>311130950000071</v>
      </c>
      <c r="E1128" s="211">
        <v>36</v>
      </c>
      <c r="F1128" s="211">
        <v>82</v>
      </c>
      <c r="G1128" s="211">
        <v>118</v>
      </c>
      <c r="H1128" s="224">
        <v>52490010</v>
      </c>
      <c r="I1128" s="224">
        <v>47241009</v>
      </c>
      <c r="J1128" s="225">
        <v>41992008</v>
      </c>
      <c r="K1128" s="221"/>
      <c r="L1128" s="221"/>
      <c r="M1128" s="221"/>
    </row>
    <row r="1129" spans="1:13" s="228" customFormat="1" ht="24" customHeight="1" x14ac:dyDescent="0.2">
      <c r="A1129" s="222">
        <v>1128</v>
      </c>
      <c r="B1129" s="218" t="s">
        <v>1290</v>
      </c>
      <c r="C1129" s="211" t="s">
        <v>1291</v>
      </c>
      <c r="D1129" s="223">
        <v>313930310100001</v>
      </c>
      <c r="E1129" s="211">
        <v>130</v>
      </c>
      <c r="F1129" s="211">
        <v>70</v>
      </c>
      <c r="G1129" s="211">
        <v>200</v>
      </c>
      <c r="H1129" s="224">
        <v>79212902.400000006</v>
      </c>
      <c r="I1129" s="224">
        <v>71291612.160000011</v>
      </c>
      <c r="J1129" s="225">
        <v>63370321.920000002</v>
      </c>
      <c r="K1129" s="221"/>
      <c r="L1129" s="221"/>
      <c r="M1129" s="221"/>
    </row>
    <row r="1130" spans="1:13" s="228" customFormat="1" ht="24" customHeight="1" x14ac:dyDescent="0.2">
      <c r="A1130" s="222">
        <v>1129</v>
      </c>
      <c r="B1130" s="218" t="s">
        <v>1290</v>
      </c>
      <c r="C1130" s="211" t="s">
        <v>1292</v>
      </c>
      <c r="D1130" s="223">
        <v>313930310050001</v>
      </c>
      <c r="E1130" s="211">
        <v>172</v>
      </c>
      <c r="F1130" s="211">
        <v>339</v>
      </c>
      <c r="G1130" s="211">
        <v>511</v>
      </c>
      <c r="H1130" s="224">
        <v>193647782.40000001</v>
      </c>
      <c r="I1130" s="224">
        <v>174283004.16000003</v>
      </c>
      <c r="J1130" s="225">
        <v>154918225.92000002</v>
      </c>
      <c r="K1130" s="221"/>
      <c r="L1130" s="221"/>
      <c r="M1130" s="221"/>
    </row>
    <row r="1131" spans="1:13" s="228" customFormat="1" ht="24" customHeight="1" x14ac:dyDescent="0.2">
      <c r="A1131" s="222">
        <v>1130</v>
      </c>
      <c r="B1131" s="218" t="s">
        <v>1290</v>
      </c>
      <c r="C1131" s="211" t="s">
        <v>1293</v>
      </c>
      <c r="D1131" s="223">
        <v>313930310110001</v>
      </c>
      <c r="E1131" s="211">
        <v>84</v>
      </c>
      <c r="F1131" s="211">
        <v>252</v>
      </c>
      <c r="G1131" s="211">
        <v>336</v>
      </c>
      <c r="H1131" s="224">
        <v>128470675.2</v>
      </c>
      <c r="I1131" s="224">
        <v>115623607.68000001</v>
      </c>
      <c r="J1131" s="225">
        <v>102776540.16000001</v>
      </c>
      <c r="K1131" s="221"/>
      <c r="L1131" s="221"/>
      <c r="M1131" s="221"/>
    </row>
    <row r="1132" spans="1:13" s="228" customFormat="1" ht="24" customHeight="1" x14ac:dyDescent="0.2">
      <c r="A1132" s="222">
        <v>1131</v>
      </c>
      <c r="B1132" s="218" t="s">
        <v>1290</v>
      </c>
      <c r="C1132" s="211" t="s">
        <v>1294</v>
      </c>
      <c r="D1132" s="223">
        <v>313930310070001</v>
      </c>
      <c r="E1132" s="211">
        <v>84</v>
      </c>
      <c r="F1132" s="211">
        <v>252</v>
      </c>
      <c r="G1132" s="211">
        <v>336</v>
      </c>
      <c r="H1132" s="224">
        <v>128296492.8</v>
      </c>
      <c r="I1132" s="224">
        <v>115466843.52000001</v>
      </c>
      <c r="J1132" s="225">
        <v>102637194.24000001</v>
      </c>
      <c r="K1132" s="221"/>
      <c r="L1132" s="221"/>
      <c r="M1132" s="221"/>
    </row>
    <row r="1133" spans="1:13" s="228" customFormat="1" ht="24" customHeight="1" x14ac:dyDescent="0.2">
      <c r="A1133" s="222">
        <v>1132</v>
      </c>
      <c r="B1133" s="218" t="s">
        <v>1290</v>
      </c>
      <c r="C1133" s="211" t="s">
        <v>1295</v>
      </c>
      <c r="D1133" s="223">
        <v>313930310040061</v>
      </c>
      <c r="E1133" s="211">
        <v>20</v>
      </c>
      <c r="F1133" s="211">
        <v>60</v>
      </c>
      <c r="G1133" s="211">
        <v>80</v>
      </c>
      <c r="H1133" s="224">
        <v>35951340</v>
      </c>
      <c r="I1133" s="224">
        <v>32356206</v>
      </c>
      <c r="J1133" s="225">
        <v>28761072</v>
      </c>
      <c r="K1133" s="221"/>
      <c r="L1133" s="221"/>
      <c r="M1133" s="221"/>
    </row>
    <row r="1134" spans="1:13" s="228" customFormat="1" ht="24" customHeight="1" x14ac:dyDescent="0.2">
      <c r="A1134" s="222">
        <v>1133</v>
      </c>
      <c r="B1134" s="218" t="s">
        <v>1290</v>
      </c>
      <c r="C1134" s="211" t="s">
        <v>1296</v>
      </c>
      <c r="D1134" s="223">
        <v>311530310010021</v>
      </c>
      <c r="E1134" s="211">
        <v>33</v>
      </c>
      <c r="F1134" s="211">
        <v>57</v>
      </c>
      <c r="G1134" s="211">
        <v>90</v>
      </c>
      <c r="H1134" s="224">
        <v>36173720</v>
      </c>
      <c r="I1134" s="224">
        <v>32556348.000000004</v>
      </c>
      <c r="J1134" s="225">
        <v>28938976</v>
      </c>
      <c r="K1134" s="221"/>
      <c r="L1134" s="221"/>
      <c r="M1134" s="221"/>
    </row>
    <row r="1135" spans="1:13" s="228" customFormat="1" ht="24" customHeight="1" x14ac:dyDescent="0.2">
      <c r="A1135" s="222">
        <v>1134</v>
      </c>
      <c r="B1135" s="218" t="s">
        <v>1290</v>
      </c>
      <c r="C1135" s="211" t="s">
        <v>1297</v>
      </c>
      <c r="D1135" s="223">
        <v>313930310040021</v>
      </c>
      <c r="E1135" s="211">
        <v>20</v>
      </c>
      <c r="F1135" s="211">
        <v>60</v>
      </c>
      <c r="G1135" s="211">
        <v>80</v>
      </c>
      <c r="H1135" s="224">
        <v>36042060</v>
      </c>
      <c r="I1135" s="224">
        <v>32437854</v>
      </c>
      <c r="J1135" s="225">
        <v>28833648.000000004</v>
      </c>
      <c r="K1135" s="221"/>
      <c r="L1135" s="221"/>
      <c r="M1135" s="221"/>
    </row>
    <row r="1136" spans="1:13" s="228" customFormat="1" ht="24" customHeight="1" x14ac:dyDescent="0.2">
      <c r="A1136" s="222">
        <v>1135</v>
      </c>
      <c r="B1136" s="218" t="s">
        <v>1290</v>
      </c>
      <c r="C1136" s="211" t="s">
        <v>1298</v>
      </c>
      <c r="D1136" s="223">
        <v>313930310040031</v>
      </c>
      <c r="E1136" s="211">
        <v>16</v>
      </c>
      <c r="F1136" s="211">
        <v>48</v>
      </c>
      <c r="G1136" s="211">
        <v>64</v>
      </c>
      <c r="H1136" s="224">
        <v>28840020</v>
      </c>
      <c r="I1136" s="224">
        <v>25956018.000000004</v>
      </c>
      <c r="J1136" s="225">
        <v>23072016</v>
      </c>
      <c r="K1136" s="221"/>
      <c r="L1136" s="221"/>
      <c r="M1136" s="221"/>
    </row>
    <row r="1137" spans="1:13" s="228" customFormat="1" ht="24" customHeight="1" x14ac:dyDescent="0.2">
      <c r="A1137" s="222">
        <v>1136</v>
      </c>
      <c r="B1137" s="218" t="s">
        <v>1290</v>
      </c>
      <c r="C1137" s="211" t="s">
        <v>1299</v>
      </c>
      <c r="D1137" s="223">
        <v>313930310110011</v>
      </c>
      <c r="E1137" s="211">
        <v>16</v>
      </c>
      <c r="F1137" s="211">
        <v>48</v>
      </c>
      <c r="G1137" s="211">
        <v>64</v>
      </c>
      <c r="H1137" s="224">
        <v>26516680</v>
      </c>
      <c r="I1137" s="224">
        <v>23865012</v>
      </c>
      <c r="J1137" s="225">
        <v>21213344</v>
      </c>
      <c r="K1137" s="221"/>
      <c r="L1137" s="221"/>
      <c r="M1137" s="221"/>
    </row>
    <row r="1138" spans="1:13" s="228" customFormat="1" ht="24" customHeight="1" x14ac:dyDescent="0.2">
      <c r="A1138" s="222">
        <v>1137</v>
      </c>
      <c r="B1138" s="218" t="s">
        <v>1290</v>
      </c>
      <c r="C1138" s="211" t="s">
        <v>1300</v>
      </c>
      <c r="D1138" s="223">
        <v>311530310010001</v>
      </c>
      <c r="E1138" s="211">
        <v>142</v>
      </c>
      <c r="F1138" s="211">
        <v>268</v>
      </c>
      <c r="G1138" s="211">
        <v>410</v>
      </c>
      <c r="H1138" s="224">
        <v>154156262.40000001</v>
      </c>
      <c r="I1138" s="224">
        <v>138740636.16</v>
      </c>
      <c r="J1138" s="225">
        <v>123325009.92000002</v>
      </c>
      <c r="K1138" s="221"/>
      <c r="L1138" s="221"/>
      <c r="M1138" s="221"/>
    </row>
    <row r="1139" spans="1:13" s="228" customFormat="1" ht="24" customHeight="1" x14ac:dyDescent="0.2">
      <c r="A1139" s="222">
        <v>1138</v>
      </c>
      <c r="B1139" s="218" t="s">
        <v>1290</v>
      </c>
      <c r="C1139" s="211" t="s">
        <v>1301</v>
      </c>
      <c r="D1139" s="223" t="s">
        <v>1302</v>
      </c>
      <c r="E1139" s="211">
        <v>490</v>
      </c>
      <c r="F1139" s="211">
        <v>1050</v>
      </c>
      <c r="G1139" s="211">
        <v>1540</v>
      </c>
      <c r="H1139" s="224">
        <v>537406617.60000002</v>
      </c>
      <c r="I1139" s="224">
        <v>483665955.83999997</v>
      </c>
      <c r="J1139" s="225">
        <v>429925294.08000004</v>
      </c>
      <c r="K1139" s="221"/>
      <c r="L1139" s="221"/>
      <c r="M1139" s="221"/>
    </row>
    <row r="1140" spans="1:13" s="228" customFormat="1" ht="24" customHeight="1" x14ac:dyDescent="0.2">
      <c r="A1140" s="222">
        <v>1139</v>
      </c>
      <c r="B1140" s="218" t="s">
        <v>1290</v>
      </c>
      <c r="C1140" s="211" t="s">
        <v>1303</v>
      </c>
      <c r="D1140" s="223">
        <v>731120310010001</v>
      </c>
      <c r="E1140" s="211">
        <v>167</v>
      </c>
      <c r="F1140" s="211">
        <v>508</v>
      </c>
      <c r="G1140" s="211">
        <v>675</v>
      </c>
      <c r="H1140" s="224">
        <v>218260454.40000001</v>
      </c>
      <c r="I1140" s="224">
        <v>196434408.96000001</v>
      </c>
      <c r="J1140" s="225">
        <v>174608363.51999998</v>
      </c>
      <c r="K1140" s="221"/>
      <c r="L1140" s="221"/>
      <c r="M1140" s="221"/>
    </row>
    <row r="1141" spans="1:13" s="228" customFormat="1" ht="24" customHeight="1" x14ac:dyDescent="0.2">
      <c r="A1141" s="222">
        <v>1140</v>
      </c>
      <c r="B1141" s="218" t="s">
        <v>1290</v>
      </c>
      <c r="C1141" s="211" t="s">
        <v>1304</v>
      </c>
      <c r="D1141" s="223">
        <v>311430310040001</v>
      </c>
      <c r="E1141" s="211">
        <v>90</v>
      </c>
      <c r="F1141" s="211">
        <v>210</v>
      </c>
      <c r="G1141" s="211">
        <v>300</v>
      </c>
      <c r="H1141" s="224">
        <v>112796236.8</v>
      </c>
      <c r="I1141" s="224">
        <v>101516613.12</v>
      </c>
      <c r="J1141" s="225">
        <v>90236989.439999998</v>
      </c>
      <c r="K1141" s="221"/>
      <c r="L1141" s="221"/>
      <c r="M1141" s="221"/>
    </row>
    <row r="1142" spans="1:13" s="228" customFormat="1" ht="24" customHeight="1" x14ac:dyDescent="0.2">
      <c r="A1142" s="222">
        <v>1141</v>
      </c>
      <c r="B1142" s="218" t="s">
        <v>1290</v>
      </c>
      <c r="C1142" s="211" t="s">
        <v>1305</v>
      </c>
      <c r="D1142" s="223">
        <v>311430310050001</v>
      </c>
      <c r="E1142" s="211">
        <v>140</v>
      </c>
      <c r="F1142" s="211">
        <v>132</v>
      </c>
      <c r="G1142" s="211">
        <v>272</v>
      </c>
      <c r="H1142" s="224">
        <v>100480243.2</v>
      </c>
      <c r="I1142" s="224">
        <v>90432218.88000001</v>
      </c>
      <c r="J1142" s="225">
        <v>80384194.560000002</v>
      </c>
      <c r="K1142" s="221"/>
      <c r="L1142" s="221"/>
      <c r="M1142" s="221"/>
    </row>
    <row r="1143" spans="1:13" s="228" customFormat="1" ht="24" customHeight="1" x14ac:dyDescent="0.2">
      <c r="A1143" s="222">
        <v>1142</v>
      </c>
      <c r="B1143" s="218" t="s">
        <v>1290</v>
      </c>
      <c r="C1143" s="211" t="s">
        <v>1306</v>
      </c>
      <c r="D1143" s="223">
        <v>311430310050022</v>
      </c>
      <c r="E1143" s="211">
        <v>25</v>
      </c>
      <c r="F1143" s="211">
        <v>45</v>
      </c>
      <c r="G1143" s="211">
        <v>70</v>
      </c>
      <c r="H1143" s="224">
        <v>28088020</v>
      </c>
      <c r="I1143" s="224">
        <v>25279218.000000004</v>
      </c>
      <c r="J1143" s="225">
        <v>22470416</v>
      </c>
      <c r="K1143" s="221"/>
      <c r="L1143" s="221"/>
      <c r="M1143" s="221"/>
    </row>
    <row r="1144" spans="1:13" s="228" customFormat="1" ht="24" customHeight="1" x14ac:dyDescent="0.2">
      <c r="A1144" s="222">
        <v>1143</v>
      </c>
      <c r="B1144" s="218" t="s">
        <v>1290</v>
      </c>
      <c r="C1144" s="211" t="s">
        <v>1307</v>
      </c>
      <c r="D1144" s="223">
        <v>311430310050011</v>
      </c>
      <c r="E1144" s="211">
        <v>15</v>
      </c>
      <c r="F1144" s="211">
        <v>45</v>
      </c>
      <c r="G1144" s="211">
        <v>60</v>
      </c>
      <c r="H1144" s="224">
        <v>24057260</v>
      </c>
      <c r="I1144" s="224">
        <v>21651534</v>
      </c>
      <c r="J1144" s="225">
        <v>19245808</v>
      </c>
      <c r="K1144" s="221"/>
      <c r="L1144" s="221"/>
      <c r="M1144" s="221"/>
    </row>
    <row r="1145" spans="1:13" s="228" customFormat="1" ht="24" customHeight="1" x14ac:dyDescent="0.2">
      <c r="A1145" s="222">
        <v>1144</v>
      </c>
      <c r="B1145" s="218" t="s">
        <v>1290</v>
      </c>
      <c r="C1145" s="211" t="s">
        <v>1308</v>
      </c>
      <c r="D1145" s="223">
        <v>313930310080001</v>
      </c>
      <c r="E1145" s="211">
        <v>50</v>
      </c>
      <c r="F1145" s="211">
        <v>98</v>
      </c>
      <c r="G1145" s="211">
        <v>148</v>
      </c>
      <c r="H1145" s="224">
        <v>57833280</v>
      </c>
      <c r="I1145" s="224">
        <v>52049952</v>
      </c>
      <c r="J1145" s="225">
        <v>46266624</v>
      </c>
      <c r="K1145" s="221"/>
      <c r="L1145" s="221"/>
      <c r="M1145" s="221"/>
    </row>
    <row r="1146" spans="1:13" s="228" customFormat="1" ht="24" customHeight="1" x14ac:dyDescent="0.2">
      <c r="A1146" s="222">
        <v>1145</v>
      </c>
      <c r="B1146" s="218" t="s">
        <v>1290</v>
      </c>
      <c r="C1146" s="211" t="s">
        <v>1309</v>
      </c>
      <c r="D1146" s="223">
        <v>313930310010011</v>
      </c>
      <c r="E1146" s="211">
        <v>15</v>
      </c>
      <c r="F1146" s="211">
        <v>45</v>
      </c>
      <c r="G1146" s="211">
        <v>60</v>
      </c>
      <c r="H1146" s="224">
        <v>24168860</v>
      </c>
      <c r="I1146" s="224">
        <v>21751974</v>
      </c>
      <c r="J1146" s="225">
        <v>19335088</v>
      </c>
      <c r="K1146" s="221"/>
      <c r="L1146" s="221"/>
      <c r="M1146" s="221"/>
    </row>
    <row r="1147" spans="1:13" s="228" customFormat="1" ht="24" customHeight="1" x14ac:dyDescent="0.2">
      <c r="A1147" s="222">
        <v>1146</v>
      </c>
      <c r="B1147" s="218" t="s">
        <v>1290</v>
      </c>
      <c r="C1147" s="211" t="s">
        <v>1310</v>
      </c>
      <c r="D1147" s="223">
        <v>313930310050241</v>
      </c>
      <c r="E1147" s="211">
        <v>15</v>
      </c>
      <c r="F1147" s="211">
        <v>45</v>
      </c>
      <c r="G1147" s="211">
        <v>60</v>
      </c>
      <c r="H1147" s="224">
        <v>24491420</v>
      </c>
      <c r="I1147" s="224">
        <v>22042278.000000004</v>
      </c>
      <c r="J1147" s="225">
        <v>19593136</v>
      </c>
      <c r="K1147" s="221"/>
      <c r="L1147" s="221"/>
      <c r="M1147" s="221"/>
    </row>
    <row r="1148" spans="1:13" s="228" customFormat="1" ht="24" customHeight="1" x14ac:dyDescent="0.2">
      <c r="A1148" s="222">
        <v>1147</v>
      </c>
      <c r="B1148" s="218" t="s">
        <v>1290</v>
      </c>
      <c r="C1148" s="211" t="s">
        <v>1311</v>
      </c>
      <c r="D1148" s="223">
        <v>313930310050291</v>
      </c>
      <c r="E1148" s="211">
        <v>39</v>
      </c>
      <c r="F1148" s="211">
        <v>71</v>
      </c>
      <c r="G1148" s="211">
        <v>110</v>
      </c>
      <c r="H1148" s="224">
        <v>43301720</v>
      </c>
      <c r="I1148" s="224">
        <v>38971548</v>
      </c>
      <c r="J1148" s="225">
        <v>34641376</v>
      </c>
      <c r="K1148" s="221"/>
      <c r="L1148" s="221"/>
      <c r="M1148" s="221"/>
    </row>
    <row r="1149" spans="1:13" s="228" customFormat="1" ht="24" customHeight="1" x14ac:dyDescent="0.2">
      <c r="A1149" s="222">
        <v>1148</v>
      </c>
      <c r="B1149" s="218" t="s">
        <v>1290</v>
      </c>
      <c r="C1149" s="211" t="s">
        <v>1312</v>
      </c>
      <c r="D1149" s="223">
        <v>313930310050261</v>
      </c>
      <c r="E1149" s="211">
        <v>17</v>
      </c>
      <c r="F1149" s="211">
        <v>44</v>
      </c>
      <c r="G1149" s="211">
        <v>61</v>
      </c>
      <c r="H1149" s="224">
        <v>24316460</v>
      </c>
      <c r="I1149" s="224">
        <v>21884814</v>
      </c>
      <c r="J1149" s="225">
        <v>19453168</v>
      </c>
      <c r="K1149" s="221"/>
      <c r="L1149" s="221"/>
      <c r="M1149" s="221"/>
    </row>
    <row r="1150" spans="1:13" s="228" customFormat="1" ht="24" customHeight="1" x14ac:dyDescent="0.2">
      <c r="A1150" s="222">
        <v>1149</v>
      </c>
      <c r="B1150" s="218" t="s">
        <v>1290</v>
      </c>
      <c r="C1150" s="211" t="s">
        <v>1313</v>
      </c>
      <c r="D1150" s="223">
        <v>313930310050271</v>
      </c>
      <c r="E1150" s="211">
        <v>27</v>
      </c>
      <c r="F1150" s="211">
        <v>63</v>
      </c>
      <c r="G1150" s="211">
        <v>90</v>
      </c>
      <c r="H1150" s="224">
        <v>35174780</v>
      </c>
      <c r="I1150" s="224">
        <v>31657302</v>
      </c>
      <c r="J1150" s="225">
        <v>28139824.000000004</v>
      </c>
      <c r="K1150" s="221"/>
      <c r="L1150" s="221"/>
      <c r="M1150" s="221"/>
    </row>
    <row r="1151" spans="1:13" s="228" customFormat="1" ht="24" customHeight="1" x14ac:dyDescent="0.2">
      <c r="A1151" s="222">
        <v>1150</v>
      </c>
      <c r="B1151" s="218" t="s">
        <v>1290</v>
      </c>
      <c r="C1151" s="211" t="s">
        <v>1314</v>
      </c>
      <c r="D1151" s="223">
        <v>313930310050301</v>
      </c>
      <c r="E1151" s="211">
        <v>17</v>
      </c>
      <c r="F1151" s="211">
        <v>30</v>
      </c>
      <c r="G1151" s="211">
        <v>47</v>
      </c>
      <c r="H1151" s="224">
        <v>19263500</v>
      </c>
      <c r="I1151" s="224">
        <v>17337150</v>
      </c>
      <c r="J1151" s="225">
        <v>15410800</v>
      </c>
      <c r="K1151" s="221"/>
      <c r="L1151" s="221"/>
      <c r="M1151" s="221"/>
    </row>
    <row r="1152" spans="1:13" s="228" customFormat="1" ht="24" customHeight="1" x14ac:dyDescent="0.2">
      <c r="A1152" s="222">
        <v>1151</v>
      </c>
      <c r="B1152" s="218" t="s">
        <v>1290</v>
      </c>
      <c r="C1152" s="211" t="s">
        <v>1315</v>
      </c>
      <c r="D1152" s="223">
        <v>313930310010031</v>
      </c>
      <c r="E1152" s="211">
        <v>21</v>
      </c>
      <c r="F1152" s="211">
        <v>33</v>
      </c>
      <c r="G1152" s="211">
        <v>54</v>
      </c>
      <c r="H1152" s="224">
        <v>21306440</v>
      </c>
      <c r="I1152" s="224">
        <v>19175796</v>
      </c>
      <c r="J1152" s="225">
        <v>17045152</v>
      </c>
      <c r="K1152" s="221"/>
      <c r="L1152" s="221"/>
      <c r="M1152" s="221"/>
    </row>
    <row r="1153" spans="1:13" s="228" customFormat="1" ht="24" customHeight="1" x14ac:dyDescent="0.2">
      <c r="A1153" s="222">
        <v>1152</v>
      </c>
      <c r="B1153" s="218" t="s">
        <v>1290</v>
      </c>
      <c r="C1153" s="211" t="s">
        <v>1316</v>
      </c>
      <c r="D1153" s="223">
        <v>313930310040001</v>
      </c>
      <c r="E1153" s="211">
        <v>82</v>
      </c>
      <c r="F1153" s="211">
        <v>230</v>
      </c>
      <c r="G1153" s="211">
        <v>312</v>
      </c>
      <c r="H1153" s="224">
        <v>115994918.40000001</v>
      </c>
      <c r="I1153" s="224">
        <v>104395426.56</v>
      </c>
      <c r="J1153" s="225">
        <v>92795934.720000014</v>
      </c>
      <c r="K1153" s="221"/>
      <c r="L1153" s="221"/>
      <c r="M1153" s="221"/>
    </row>
    <row r="1154" spans="1:13" s="228" customFormat="1" ht="24" customHeight="1" x14ac:dyDescent="0.2">
      <c r="A1154" s="222">
        <v>1153</v>
      </c>
      <c r="B1154" s="218" t="s">
        <v>1290</v>
      </c>
      <c r="C1154" s="211" t="s">
        <v>1317</v>
      </c>
      <c r="D1154" s="223">
        <v>313930310090001</v>
      </c>
      <c r="E1154" s="211">
        <v>100</v>
      </c>
      <c r="F1154" s="211">
        <v>172</v>
      </c>
      <c r="G1154" s="211">
        <v>272</v>
      </c>
      <c r="H1154" s="224">
        <v>101853945.59999999</v>
      </c>
      <c r="I1154" s="224">
        <v>91668551.040000007</v>
      </c>
      <c r="J1154" s="225">
        <v>81483156.480000004</v>
      </c>
      <c r="K1154" s="221"/>
      <c r="L1154" s="221"/>
      <c r="M1154" s="221"/>
    </row>
    <row r="1155" spans="1:13" s="228" customFormat="1" ht="24" customHeight="1" x14ac:dyDescent="0.2">
      <c r="A1155" s="222">
        <v>1154</v>
      </c>
      <c r="B1155" s="218" t="s">
        <v>1290</v>
      </c>
      <c r="C1155" s="211" t="s">
        <v>1318</v>
      </c>
      <c r="D1155" s="223" t="s">
        <v>1319</v>
      </c>
      <c r="E1155" s="211">
        <v>101</v>
      </c>
      <c r="F1155" s="211">
        <v>171</v>
      </c>
      <c r="G1155" s="211">
        <v>272</v>
      </c>
      <c r="H1155" s="224">
        <v>98662579.200000003</v>
      </c>
      <c r="I1155" s="224">
        <v>88796321.280000001</v>
      </c>
      <c r="J1155" s="225">
        <v>78930063.360000014</v>
      </c>
      <c r="K1155" s="221"/>
      <c r="L1155" s="221"/>
      <c r="M1155" s="221"/>
    </row>
    <row r="1156" spans="1:13" s="228" customFormat="1" ht="24" customHeight="1" x14ac:dyDescent="0.2">
      <c r="A1156" s="222">
        <v>1155</v>
      </c>
      <c r="B1156" s="218" t="s">
        <v>1290</v>
      </c>
      <c r="C1156" s="211" t="s">
        <v>1320</v>
      </c>
      <c r="D1156" s="223" t="s">
        <v>1321</v>
      </c>
      <c r="E1156" s="211">
        <v>86</v>
      </c>
      <c r="F1156" s="211">
        <v>186</v>
      </c>
      <c r="G1156" s="211">
        <v>272</v>
      </c>
      <c r="H1156" s="224">
        <v>98861299.200000003</v>
      </c>
      <c r="I1156" s="224">
        <v>88975169.280000001</v>
      </c>
      <c r="J1156" s="225">
        <v>79089039.360000014</v>
      </c>
      <c r="K1156" s="221"/>
      <c r="L1156" s="221"/>
      <c r="M1156" s="221"/>
    </row>
    <row r="1157" spans="1:13" s="228" customFormat="1" ht="24" customHeight="1" x14ac:dyDescent="0.2">
      <c r="A1157" s="222">
        <v>1156</v>
      </c>
      <c r="B1157" s="218" t="s">
        <v>1290</v>
      </c>
      <c r="C1157" s="211" t="s">
        <v>1322</v>
      </c>
      <c r="D1157" s="223">
        <v>313930310050251</v>
      </c>
      <c r="E1157" s="211">
        <v>25</v>
      </c>
      <c r="F1157" s="211">
        <v>48</v>
      </c>
      <c r="G1157" s="211">
        <v>73</v>
      </c>
      <c r="H1157" s="224">
        <v>29195280</v>
      </c>
      <c r="I1157" s="224">
        <v>26275752</v>
      </c>
      <c r="J1157" s="225">
        <v>23356224</v>
      </c>
      <c r="K1157" s="221"/>
      <c r="L1157" s="221"/>
      <c r="M1157" s="221"/>
    </row>
    <row r="1158" spans="1:13" s="228" customFormat="1" ht="24" customHeight="1" x14ac:dyDescent="0.2">
      <c r="A1158" s="222">
        <v>1157</v>
      </c>
      <c r="B1158" s="218" t="s">
        <v>1290</v>
      </c>
      <c r="C1158" s="211" t="s">
        <v>1323</v>
      </c>
      <c r="D1158" s="223">
        <v>313930310050221</v>
      </c>
      <c r="E1158" s="211">
        <v>15</v>
      </c>
      <c r="F1158" s="211">
        <v>45</v>
      </c>
      <c r="G1158" s="211">
        <v>60</v>
      </c>
      <c r="H1158" s="224">
        <v>24140780</v>
      </c>
      <c r="I1158" s="224">
        <v>21726702</v>
      </c>
      <c r="J1158" s="225">
        <v>19312624</v>
      </c>
      <c r="K1158" s="221"/>
      <c r="L1158" s="221"/>
      <c r="M1158" s="221"/>
    </row>
    <row r="1159" spans="1:13" s="228" customFormat="1" ht="24" customHeight="1" x14ac:dyDescent="0.2">
      <c r="A1159" s="222">
        <v>1158</v>
      </c>
      <c r="B1159" s="218" t="s">
        <v>1290</v>
      </c>
      <c r="C1159" s="211" t="s">
        <v>1324</v>
      </c>
      <c r="D1159" s="223">
        <v>313930310050201</v>
      </c>
      <c r="E1159" s="211">
        <v>25</v>
      </c>
      <c r="F1159" s="211">
        <v>65</v>
      </c>
      <c r="G1159" s="211">
        <v>90</v>
      </c>
      <c r="H1159" s="224">
        <v>35401480</v>
      </c>
      <c r="I1159" s="224">
        <v>31861332</v>
      </c>
      <c r="J1159" s="225">
        <v>28321184.000000004</v>
      </c>
      <c r="K1159" s="221"/>
      <c r="L1159" s="221"/>
      <c r="M1159" s="221"/>
    </row>
    <row r="1160" spans="1:13" s="228" customFormat="1" ht="24" customHeight="1" x14ac:dyDescent="0.2">
      <c r="A1160" s="222">
        <v>1159</v>
      </c>
      <c r="B1160" s="218" t="s">
        <v>1290</v>
      </c>
      <c r="C1160" s="211" t="s">
        <v>1325</v>
      </c>
      <c r="D1160" s="223">
        <v>311530310020001</v>
      </c>
      <c r="E1160" s="211">
        <v>56</v>
      </c>
      <c r="F1160" s="211">
        <v>208</v>
      </c>
      <c r="G1160" s="211">
        <v>264</v>
      </c>
      <c r="H1160" s="224">
        <v>99782515.200000003</v>
      </c>
      <c r="I1160" s="224">
        <v>89804263.680000007</v>
      </c>
      <c r="J1160" s="225">
        <v>79826012.160000011</v>
      </c>
      <c r="K1160" s="221"/>
      <c r="L1160" s="221"/>
      <c r="M1160" s="221"/>
    </row>
    <row r="1161" spans="1:13" s="228" customFormat="1" ht="24" customHeight="1" x14ac:dyDescent="0.2">
      <c r="A1161" s="222">
        <v>1160</v>
      </c>
      <c r="B1161" s="218" t="s">
        <v>1326</v>
      </c>
      <c r="C1161" s="211" t="s">
        <v>1327</v>
      </c>
      <c r="D1161" s="223">
        <v>721120330020001</v>
      </c>
      <c r="E1161" s="211">
        <v>128</v>
      </c>
      <c r="F1161" s="211">
        <v>506</v>
      </c>
      <c r="G1161" s="211">
        <v>634</v>
      </c>
      <c r="H1161" s="224">
        <v>226319270.40000001</v>
      </c>
      <c r="I1161" s="224">
        <v>203687343.36000001</v>
      </c>
      <c r="J1161" s="225">
        <v>181055416.31999999</v>
      </c>
      <c r="K1161" s="221"/>
      <c r="L1161" s="221"/>
      <c r="M1161" s="221"/>
    </row>
    <row r="1162" spans="1:13" s="228" customFormat="1" ht="24" customHeight="1" x14ac:dyDescent="0.2">
      <c r="A1162" s="222">
        <v>1161</v>
      </c>
      <c r="B1162" s="218" t="s">
        <v>1326</v>
      </c>
      <c r="C1162" s="211" t="s">
        <v>1328</v>
      </c>
      <c r="D1162" s="223" t="s">
        <v>1329</v>
      </c>
      <c r="E1162" s="211">
        <v>128</v>
      </c>
      <c r="F1162" s="211">
        <v>506</v>
      </c>
      <c r="G1162" s="211">
        <v>634</v>
      </c>
      <c r="H1162" s="224">
        <v>226696665.59999999</v>
      </c>
      <c r="I1162" s="224">
        <v>204026999.04000002</v>
      </c>
      <c r="J1162" s="225">
        <v>181357332.48000002</v>
      </c>
      <c r="K1162" s="221"/>
      <c r="L1162" s="221"/>
      <c r="M1162" s="221"/>
    </row>
    <row r="1163" spans="1:13" s="228" customFormat="1" ht="24" customHeight="1" x14ac:dyDescent="0.2">
      <c r="A1163" s="222">
        <v>1162</v>
      </c>
      <c r="B1163" s="218" t="s">
        <v>1326</v>
      </c>
      <c r="C1163" s="211" t="s">
        <v>1330</v>
      </c>
      <c r="D1163" s="223">
        <v>721120330030001</v>
      </c>
      <c r="E1163" s="211">
        <v>128</v>
      </c>
      <c r="F1163" s="211">
        <v>778</v>
      </c>
      <c r="G1163" s="211">
        <v>906</v>
      </c>
      <c r="H1163" s="224">
        <v>320933145.60000002</v>
      </c>
      <c r="I1163" s="224">
        <v>288839831.04000002</v>
      </c>
      <c r="J1163" s="225">
        <v>256746516.48000002</v>
      </c>
      <c r="K1163" s="221"/>
      <c r="L1163" s="221"/>
      <c r="M1163" s="221"/>
    </row>
    <row r="1164" spans="1:13" s="228" customFormat="1" ht="24" customHeight="1" x14ac:dyDescent="0.2">
      <c r="A1164" s="222">
        <v>1163</v>
      </c>
      <c r="B1164" s="218" t="s">
        <v>1326</v>
      </c>
      <c r="C1164" s="211" t="s">
        <v>1331</v>
      </c>
      <c r="D1164" s="223" t="s">
        <v>1332</v>
      </c>
      <c r="E1164" s="211">
        <v>128</v>
      </c>
      <c r="F1164" s="211">
        <v>778</v>
      </c>
      <c r="G1164" s="211">
        <v>906</v>
      </c>
      <c r="H1164" s="224">
        <v>312688512</v>
      </c>
      <c r="I1164" s="224">
        <v>281419660.80000001</v>
      </c>
      <c r="J1164" s="225">
        <v>250150809.59999999</v>
      </c>
      <c r="K1164" s="221"/>
      <c r="L1164" s="221"/>
      <c r="M1164" s="221"/>
    </row>
    <row r="1165" spans="1:13" s="228" customFormat="1" ht="24" customHeight="1" x14ac:dyDescent="0.2">
      <c r="A1165" s="222">
        <v>1164</v>
      </c>
      <c r="B1165" s="218" t="s">
        <v>1326</v>
      </c>
      <c r="C1165" s="211" t="s">
        <v>1333</v>
      </c>
      <c r="D1165" s="223">
        <v>721120330020021</v>
      </c>
      <c r="E1165" s="211">
        <v>27</v>
      </c>
      <c r="F1165" s="211">
        <v>38</v>
      </c>
      <c r="G1165" s="211">
        <v>65</v>
      </c>
      <c r="H1165" s="224">
        <v>24009120</v>
      </c>
      <c r="I1165" s="224">
        <v>21608208.000000004</v>
      </c>
      <c r="J1165" s="225">
        <v>19207296</v>
      </c>
      <c r="K1165" s="221"/>
      <c r="L1165" s="221"/>
      <c r="M1165" s="221"/>
    </row>
    <row r="1166" spans="1:13" s="228" customFormat="1" ht="24" customHeight="1" x14ac:dyDescent="0.2">
      <c r="A1166" s="222">
        <v>1165</v>
      </c>
      <c r="B1166" s="218" t="s">
        <v>1334</v>
      </c>
      <c r="C1166" s="211" t="s">
        <v>1335</v>
      </c>
      <c r="D1166" s="223">
        <v>313231070010151</v>
      </c>
      <c r="E1166" s="211">
        <v>12</v>
      </c>
      <c r="F1166" s="211">
        <v>26</v>
      </c>
      <c r="G1166" s="211">
        <v>38</v>
      </c>
      <c r="H1166" s="224">
        <v>17228460</v>
      </c>
      <c r="I1166" s="224">
        <v>15505614.000000002</v>
      </c>
      <c r="J1166" s="225">
        <v>13782768</v>
      </c>
      <c r="K1166" s="221"/>
      <c r="L1166" s="221"/>
      <c r="M1166" s="221"/>
    </row>
    <row r="1167" spans="1:13" s="228" customFormat="1" ht="24" customHeight="1" x14ac:dyDescent="0.2">
      <c r="A1167" s="222">
        <v>1166</v>
      </c>
      <c r="B1167" s="218" t="s">
        <v>1334</v>
      </c>
      <c r="C1167" s="211" t="s">
        <v>1336</v>
      </c>
      <c r="D1167" s="223">
        <v>313231070010051</v>
      </c>
      <c r="E1167" s="211">
        <v>42</v>
      </c>
      <c r="F1167" s="211">
        <v>12</v>
      </c>
      <c r="G1167" s="211">
        <v>54</v>
      </c>
      <c r="H1167" s="224">
        <v>23403450</v>
      </c>
      <c r="I1167" s="224">
        <v>21063105</v>
      </c>
      <c r="J1167" s="225">
        <v>18722760</v>
      </c>
      <c r="K1167" s="221"/>
      <c r="L1167" s="221"/>
      <c r="M1167" s="221"/>
    </row>
    <row r="1168" spans="1:13" s="228" customFormat="1" ht="24" customHeight="1" x14ac:dyDescent="0.2">
      <c r="A1168" s="222">
        <v>1167</v>
      </c>
      <c r="B1168" s="218" t="s">
        <v>1337</v>
      </c>
      <c r="C1168" s="211" t="s">
        <v>1338</v>
      </c>
      <c r="D1168" s="223">
        <v>242140370010081</v>
      </c>
      <c r="E1168" s="211">
        <v>30</v>
      </c>
      <c r="F1168" s="211">
        <v>55</v>
      </c>
      <c r="G1168" s="211">
        <v>85</v>
      </c>
      <c r="H1168" s="224">
        <v>44468070</v>
      </c>
      <c r="I1168" s="224">
        <v>40021263</v>
      </c>
      <c r="J1168" s="225">
        <v>35574456</v>
      </c>
      <c r="K1168" s="221"/>
      <c r="L1168" s="221"/>
      <c r="M1168" s="221"/>
    </row>
    <row r="1169" spans="1:13" s="228" customFormat="1" ht="24" customHeight="1" x14ac:dyDescent="0.2">
      <c r="A1169" s="222">
        <v>1168</v>
      </c>
      <c r="B1169" s="218" t="s">
        <v>1337</v>
      </c>
      <c r="C1169" s="211" t="s">
        <v>1339</v>
      </c>
      <c r="D1169" s="223">
        <v>122340370010011</v>
      </c>
      <c r="E1169" s="211">
        <v>15</v>
      </c>
      <c r="F1169" s="211">
        <v>31</v>
      </c>
      <c r="G1169" s="211">
        <v>46</v>
      </c>
      <c r="H1169" s="224">
        <v>22594220</v>
      </c>
      <c r="I1169" s="224">
        <v>20334798</v>
      </c>
      <c r="J1169" s="225">
        <v>18075376</v>
      </c>
      <c r="K1169" s="221"/>
      <c r="L1169" s="221"/>
      <c r="M1169" s="221"/>
    </row>
    <row r="1170" spans="1:13" s="228" customFormat="1" ht="24" customHeight="1" x14ac:dyDescent="0.2">
      <c r="A1170" s="222">
        <v>1169</v>
      </c>
      <c r="B1170" s="218" t="s">
        <v>1337</v>
      </c>
      <c r="C1170" s="211" t="s">
        <v>1340</v>
      </c>
      <c r="D1170" s="223">
        <v>333930370000011</v>
      </c>
      <c r="E1170" s="211">
        <v>53</v>
      </c>
      <c r="F1170" s="211">
        <v>64</v>
      </c>
      <c r="G1170" s="211">
        <v>117</v>
      </c>
      <c r="H1170" s="224">
        <v>45858240</v>
      </c>
      <c r="I1170" s="224">
        <v>41272416</v>
      </c>
      <c r="J1170" s="225">
        <v>36686592</v>
      </c>
      <c r="K1170" s="221"/>
      <c r="L1170" s="221"/>
      <c r="M1170" s="221"/>
    </row>
    <row r="1171" spans="1:13" s="228" customFormat="1" ht="24" customHeight="1" x14ac:dyDescent="0.2">
      <c r="A1171" s="222">
        <v>1170</v>
      </c>
      <c r="B1171" s="218" t="s">
        <v>1337</v>
      </c>
      <c r="C1171" s="211" t="s">
        <v>1341</v>
      </c>
      <c r="D1171" s="223">
        <v>242140370010021</v>
      </c>
      <c r="E1171" s="211">
        <v>11</v>
      </c>
      <c r="F1171" s="211">
        <v>26</v>
      </c>
      <c r="G1171" s="211">
        <v>37</v>
      </c>
      <c r="H1171" s="224">
        <v>17462200</v>
      </c>
      <c r="I1171" s="224">
        <v>15715980</v>
      </c>
      <c r="J1171" s="225">
        <v>13969760</v>
      </c>
      <c r="K1171" s="221"/>
      <c r="L1171" s="221"/>
      <c r="M1171" s="221"/>
    </row>
    <row r="1172" spans="1:13" s="228" customFormat="1" ht="24" customHeight="1" x14ac:dyDescent="0.2">
      <c r="A1172" s="222">
        <v>1171</v>
      </c>
      <c r="B1172" s="218" t="s">
        <v>1337</v>
      </c>
      <c r="C1172" s="211" t="s">
        <v>1342</v>
      </c>
      <c r="D1172" s="223">
        <v>214140370060071</v>
      </c>
      <c r="E1172" s="211">
        <v>38</v>
      </c>
      <c r="F1172" s="211">
        <v>56</v>
      </c>
      <c r="G1172" s="211">
        <v>94</v>
      </c>
      <c r="H1172" s="224">
        <v>44230900</v>
      </c>
      <c r="I1172" s="224">
        <v>39807810</v>
      </c>
      <c r="J1172" s="225">
        <v>35384720</v>
      </c>
      <c r="K1172" s="221"/>
      <c r="L1172" s="221"/>
      <c r="M1172" s="221"/>
    </row>
    <row r="1173" spans="1:13" s="228" customFormat="1" ht="24" customHeight="1" x14ac:dyDescent="0.2">
      <c r="A1173" s="222">
        <v>1172</v>
      </c>
      <c r="B1173" s="218" t="s">
        <v>1337</v>
      </c>
      <c r="C1173" s="211" t="s">
        <v>1343</v>
      </c>
      <c r="D1173" s="223">
        <v>132140370010011</v>
      </c>
      <c r="E1173" s="211">
        <v>11</v>
      </c>
      <c r="F1173" s="211">
        <v>25</v>
      </c>
      <c r="G1173" s="211">
        <v>36</v>
      </c>
      <c r="H1173" s="224">
        <v>17310580</v>
      </c>
      <c r="I1173" s="224">
        <v>15579522</v>
      </c>
      <c r="J1173" s="225">
        <v>13848464.000000002</v>
      </c>
      <c r="K1173" s="221"/>
      <c r="L1173" s="221"/>
      <c r="M1173" s="221"/>
    </row>
    <row r="1174" spans="1:13" s="228" customFormat="1" ht="24" customHeight="1" x14ac:dyDescent="0.2">
      <c r="A1174" s="222">
        <v>1173</v>
      </c>
      <c r="B1174" s="218" t="s">
        <v>1337</v>
      </c>
      <c r="C1174" s="211" t="s">
        <v>1344</v>
      </c>
      <c r="D1174" s="223">
        <v>214140370050011</v>
      </c>
      <c r="E1174" s="211">
        <v>25</v>
      </c>
      <c r="F1174" s="211">
        <v>50</v>
      </c>
      <c r="G1174" s="211">
        <v>75</v>
      </c>
      <c r="H1174" s="224">
        <v>35722560</v>
      </c>
      <c r="I1174" s="224">
        <v>32150304</v>
      </c>
      <c r="J1174" s="225">
        <v>28578048.000000004</v>
      </c>
      <c r="K1174" s="221"/>
      <c r="L1174" s="221"/>
      <c r="M1174" s="221"/>
    </row>
    <row r="1175" spans="1:13" s="228" customFormat="1" ht="24" customHeight="1" x14ac:dyDescent="0.2">
      <c r="A1175" s="222">
        <v>1174</v>
      </c>
      <c r="B1175" s="218" t="s">
        <v>1337</v>
      </c>
      <c r="C1175" s="211" t="s">
        <v>1345</v>
      </c>
      <c r="D1175" s="223">
        <v>214140370080011</v>
      </c>
      <c r="E1175" s="211">
        <v>15</v>
      </c>
      <c r="F1175" s="211">
        <v>43</v>
      </c>
      <c r="G1175" s="211">
        <v>58</v>
      </c>
      <c r="H1175" s="224">
        <v>27926680</v>
      </c>
      <c r="I1175" s="224">
        <v>25134012</v>
      </c>
      <c r="J1175" s="225">
        <v>22341344</v>
      </c>
      <c r="K1175" s="221"/>
      <c r="L1175" s="221"/>
      <c r="M1175" s="221"/>
    </row>
    <row r="1176" spans="1:13" s="228" customFormat="1" ht="24" customHeight="1" x14ac:dyDescent="0.2">
      <c r="A1176" s="222">
        <v>1175</v>
      </c>
      <c r="B1176" s="218" t="s">
        <v>1337</v>
      </c>
      <c r="C1176" s="211" t="s">
        <v>1346</v>
      </c>
      <c r="D1176" s="223">
        <v>214140370050061</v>
      </c>
      <c r="E1176" s="211">
        <v>17</v>
      </c>
      <c r="F1176" s="211">
        <v>23</v>
      </c>
      <c r="G1176" s="211">
        <v>40</v>
      </c>
      <c r="H1176" s="224">
        <v>19170100</v>
      </c>
      <c r="I1176" s="224">
        <v>17253090</v>
      </c>
      <c r="J1176" s="225">
        <v>15336080</v>
      </c>
      <c r="K1176" s="221"/>
      <c r="L1176" s="221"/>
      <c r="M1176" s="221"/>
    </row>
    <row r="1177" spans="1:13" s="228" customFormat="1" ht="24" customHeight="1" x14ac:dyDescent="0.2">
      <c r="A1177" s="222">
        <v>1176</v>
      </c>
      <c r="B1177" s="218" t="s">
        <v>1337</v>
      </c>
      <c r="C1177" s="211" t="s">
        <v>1347</v>
      </c>
      <c r="D1177" s="223">
        <v>214140370120041</v>
      </c>
      <c r="E1177" s="211">
        <v>25</v>
      </c>
      <c r="F1177" s="211">
        <v>15</v>
      </c>
      <c r="G1177" s="211">
        <v>40</v>
      </c>
      <c r="H1177" s="224">
        <v>19048220</v>
      </c>
      <c r="I1177" s="224">
        <v>17143398</v>
      </c>
      <c r="J1177" s="225">
        <v>15238576</v>
      </c>
      <c r="K1177" s="221"/>
      <c r="L1177" s="221"/>
      <c r="M1177" s="221"/>
    </row>
    <row r="1178" spans="1:13" s="228" customFormat="1" ht="24" customHeight="1" x14ac:dyDescent="0.2">
      <c r="A1178" s="222">
        <v>1177</v>
      </c>
      <c r="B1178" s="218" t="s">
        <v>1337</v>
      </c>
      <c r="C1178" s="211" t="s">
        <v>1348</v>
      </c>
      <c r="D1178" s="223">
        <v>432120370010001</v>
      </c>
      <c r="E1178" s="211">
        <v>70</v>
      </c>
      <c r="F1178" s="211">
        <v>150</v>
      </c>
      <c r="G1178" s="211">
        <v>220</v>
      </c>
      <c r="H1178" s="224">
        <v>73145318.400000006</v>
      </c>
      <c r="I1178" s="224">
        <v>65830786.560000002</v>
      </c>
      <c r="J1178" s="225">
        <v>60954432</v>
      </c>
      <c r="K1178" s="221"/>
      <c r="L1178" s="221"/>
      <c r="M1178" s="221"/>
    </row>
    <row r="1179" spans="1:13" s="228" customFormat="1" ht="24" customHeight="1" x14ac:dyDescent="0.2">
      <c r="A1179" s="222">
        <v>1178</v>
      </c>
      <c r="B1179" s="218" t="s">
        <v>1337</v>
      </c>
      <c r="C1179" s="211" t="s">
        <v>1349</v>
      </c>
      <c r="D1179" s="223">
        <v>214140370010001</v>
      </c>
      <c r="E1179" s="211">
        <v>76</v>
      </c>
      <c r="F1179" s="211">
        <v>214</v>
      </c>
      <c r="G1179" s="211">
        <v>290</v>
      </c>
      <c r="H1179" s="224">
        <v>132033216</v>
      </c>
      <c r="I1179" s="224">
        <v>118829894.40000001</v>
      </c>
      <c r="J1179" s="225">
        <v>105626572.8</v>
      </c>
      <c r="K1179" s="221"/>
      <c r="L1179" s="221"/>
      <c r="M1179" s="221"/>
    </row>
    <row r="1180" spans="1:13" s="228" customFormat="1" ht="24" customHeight="1" x14ac:dyDescent="0.2">
      <c r="A1180" s="222">
        <v>1179</v>
      </c>
      <c r="B1180" s="218" t="s">
        <v>1337</v>
      </c>
      <c r="C1180" s="211" t="s">
        <v>1350</v>
      </c>
      <c r="D1180" s="223">
        <v>214140370050021</v>
      </c>
      <c r="E1180" s="211">
        <v>30</v>
      </c>
      <c r="F1180" s="211">
        <v>60</v>
      </c>
      <c r="G1180" s="211">
        <v>90</v>
      </c>
      <c r="H1180" s="224">
        <v>42533180</v>
      </c>
      <c r="I1180" s="224">
        <v>38279862</v>
      </c>
      <c r="J1180" s="225">
        <v>34026544</v>
      </c>
      <c r="K1180" s="221"/>
      <c r="L1180" s="221"/>
      <c r="M1180" s="221"/>
    </row>
    <row r="1181" spans="1:13" s="228" customFormat="1" ht="24" customHeight="1" x14ac:dyDescent="0.2">
      <c r="A1181" s="222">
        <v>1180</v>
      </c>
      <c r="B1181" s="218" t="s">
        <v>1337</v>
      </c>
      <c r="C1181" s="211" t="s">
        <v>1351</v>
      </c>
      <c r="D1181" s="223">
        <v>214140370120011</v>
      </c>
      <c r="E1181" s="211">
        <v>18</v>
      </c>
      <c r="F1181" s="211">
        <v>36</v>
      </c>
      <c r="G1181" s="211">
        <v>54</v>
      </c>
      <c r="H1181" s="224">
        <v>26038220</v>
      </c>
      <c r="I1181" s="224">
        <v>23434398.000000004</v>
      </c>
      <c r="J1181" s="225">
        <v>20830576</v>
      </c>
      <c r="K1181" s="221"/>
      <c r="L1181" s="221"/>
      <c r="M1181" s="221"/>
    </row>
    <row r="1182" spans="1:13" s="228" customFormat="1" ht="24" customHeight="1" x14ac:dyDescent="0.2">
      <c r="A1182" s="222">
        <v>1181</v>
      </c>
      <c r="B1182" s="218" t="s">
        <v>1337</v>
      </c>
      <c r="C1182" s="211" t="s">
        <v>1352</v>
      </c>
      <c r="D1182" s="223">
        <v>132140370020011</v>
      </c>
      <c r="E1182" s="211">
        <v>30</v>
      </c>
      <c r="F1182" s="211">
        <v>50</v>
      </c>
      <c r="G1182" s="211">
        <v>80</v>
      </c>
      <c r="H1182" s="224">
        <v>37837820</v>
      </c>
      <c r="I1182" s="224">
        <v>34054038</v>
      </c>
      <c r="J1182" s="225">
        <v>30270256</v>
      </c>
      <c r="K1182" s="221"/>
      <c r="L1182" s="221"/>
      <c r="M1182" s="221"/>
    </row>
    <row r="1183" spans="1:13" s="228" customFormat="1" ht="24" customHeight="1" x14ac:dyDescent="0.2">
      <c r="A1183" s="222">
        <v>1182</v>
      </c>
      <c r="B1183" s="218" t="s">
        <v>1337</v>
      </c>
      <c r="C1183" s="211" t="s">
        <v>1353</v>
      </c>
      <c r="D1183" s="223">
        <v>311930370010001</v>
      </c>
      <c r="E1183" s="211">
        <v>130</v>
      </c>
      <c r="F1183" s="211">
        <v>240</v>
      </c>
      <c r="G1183" s="211">
        <v>370</v>
      </c>
      <c r="H1183" s="224">
        <v>135849139.19999999</v>
      </c>
      <c r="I1183" s="224">
        <v>122264225.28</v>
      </c>
      <c r="J1183" s="225">
        <v>108679311.36000001</v>
      </c>
      <c r="K1183" s="221"/>
      <c r="L1183" s="221"/>
      <c r="M1183" s="221"/>
    </row>
    <row r="1184" spans="1:13" s="228" customFormat="1" ht="24" customHeight="1" x14ac:dyDescent="0.2">
      <c r="A1184" s="222">
        <v>1183</v>
      </c>
      <c r="B1184" s="218" t="s">
        <v>1337</v>
      </c>
      <c r="C1184" s="211" t="s">
        <v>1354</v>
      </c>
      <c r="D1184" s="223">
        <v>242140370040001</v>
      </c>
      <c r="E1184" s="211">
        <v>56</v>
      </c>
      <c r="F1184" s="211">
        <v>98</v>
      </c>
      <c r="G1184" s="211">
        <v>154</v>
      </c>
      <c r="H1184" s="224">
        <v>72333388.799999997</v>
      </c>
      <c r="I1184" s="224">
        <v>65100049.920000002</v>
      </c>
      <c r="J1184" s="225">
        <v>60277824</v>
      </c>
      <c r="K1184" s="221"/>
      <c r="L1184" s="221"/>
      <c r="M1184" s="221"/>
    </row>
    <row r="1185" spans="1:13" s="228" customFormat="1" ht="24" customHeight="1" x14ac:dyDescent="0.2">
      <c r="A1185" s="222">
        <v>1184</v>
      </c>
      <c r="B1185" s="218" t="s">
        <v>1337</v>
      </c>
      <c r="C1185" s="211" t="s">
        <v>1355</v>
      </c>
      <c r="D1185" s="223">
        <v>311930370050001</v>
      </c>
      <c r="E1185" s="211">
        <v>50</v>
      </c>
      <c r="F1185" s="211">
        <v>100</v>
      </c>
      <c r="G1185" s="211">
        <v>150</v>
      </c>
      <c r="H1185" s="224">
        <v>58931280</v>
      </c>
      <c r="I1185" s="224">
        <v>53038152</v>
      </c>
      <c r="J1185" s="225">
        <v>47145024</v>
      </c>
      <c r="K1185" s="221"/>
      <c r="L1185" s="221"/>
      <c r="M1185" s="221"/>
    </row>
    <row r="1186" spans="1:13" s="228" customFormat="1" ht="24" customHeight="1" x14ac:dyDescent="0.2">
      <c r="A1186" s="222">
        <v>1185</v>
      </c>
      <c r="B1186" s="218" t="s">
        <v>1337</v>
      </c>
      <c r="C1186" s="211" t="s">
        <v>1356</v>
      </c>
      <c r="D1186" s="223">
        <v>214140370020001</v>
      </c>
      <c r="E1186" s="211">
        <v>80</v>
      </c>
      <c r="F1186" s="211">
        <v>130</v>
      </c>
      <c r="G1186" s="211">
        <v>210</v>
      </c>
      <c r="H1186" s="224">
        <v>98330668.799999997</v>
      </c>
      <c r="I1186" s="224">
        <v>88497601.920000017</v>
      </c>
      <c r="J1186" s="225">
        <v>78664535.040000007</v>
      </c>
      <c r="K1186" s="221"/>
      <c r="L1186" s="221"/>
      <c r="M1186" s="221"/>
    </row>
    <row r="1187" spans="1:13" s="228" customFormat="1" ht="24" customHeight="1" x14ac:dyDescent="0.2">
      <c r="A1187" s="222">
        <v>1186</v>
      </c>
      <c r="B1187" s="218" t="s">
        <v>1337</v>
      </c>
      <c r="C1187" s="211" t="s">
        <v>1357</v>
      </c>
      <c r="D1187" s="223">
        <v>132140370030001</v>
      </c>
      <c r="E1187" s="211">
        <v>75</v>
      </c>
      <c r="F1187" s="211">
        <v>155</v>
      </c>
      <c r="G1187" s="211">
        <v>230</v>
      </c>
      <c r="H1187" s="224">
        <v>104970892.8</v>
      </c>
      <c r="I1187" s="224">
        <v>94473803.520000011</v>
      </c>
      <c r="J1187" s="225">
        <v>83976714.24000001</v>
      </c>
      <c r="K1187" s="221"/>
      <c r="L1187" s="221"/>
      <c r="M1187" s="221"/>
    </row>
    <row r="1188" spans="1:13" s="228" customFormat="1" ht="24" customHeight="1" x14ac:dyDescent="0.2">
      <c r="A1188" s="222">
        <v>1187</v>
      </c>
      <c r="B1188" s="218" t="s">
        <v>1337</v>
      </c>
      <c r="C1188" s="211" t="s">
        <v>1358</v>
      </c>
      <c r="D1188" s="223">
        <v>214140370050001</v>
      </c>
      <c r="E1188" s="211">
        <v>45</v>
      </c>
      <c r="F1188" s="211">
        <v>66</v>
      </c>
      <c r="G1188" s="211">
        <v>111</v>
      </c>
      <c r="H1188" s="224">
        <v>51412280</v>
      </c>
      <c r="I1188" s="224">
        <v>46271052</v>
      </c>
      <c r="J1188" s="225">
        <v>41129824</v>
      </c>
      <c r="K1188" s="221"/>
      <c r="L1188" s="221"/>
      <c r="M1188" s="221"/>
    </row>
    <row r="1189" spans="1:13" s="228" customFormat="1" ht="24" customHeight="1" x14ac:dyDescent="0.2">
      <c r="A1189" s="222">
        <v>1188</v>
      </c>
      <c r="B1189" s="218" t="s">
        <v>1337</v>
      </c>
      <c r="C1189" s="211" t="s">
        <v>1359</v>
      </c>
      <c r="D1189" s="223">
        <v>214140370050051</v>
      </c>
      <c r="E1189" s="211">
        <v>22</v>
      </c>
      <c r="F1189" s="211">
        <v>33</v>
      </c>
      <c r="G1189" s="211">
        <v>55</v>
      </c>
      <c r="H1189" s="224">
        <v>26242800</v>
      </c>
      <c r="I1189" s="224">
        <v>23618520</v>
      </c>
      <c r="J1189" s="225">
        <v>20994240</v>
      </c>
      <c r="K1189" s="221"/>
      <c r="L1189" s="221"/>
      <c r="M1189" s="221"/>
    </row>
    <row r="1190" spans="1:13" s="228" customFormat="1" ht="24" customHeight="1" x14ac:dyDescent="0.2">
      <c r="A1190" s="222">
        <v>1189</v>
      </c>
      <c r="B1190" s="218" t="s">
        <v>1337</v>
      </c>
      <c r="C1190" s="211" t="s">
        <v>1360</v>
      </c>
      <c r="D1190" s="223">
        <v>214140370060041</v>
      </c>
      <c r="E1190" s="211">
        <v>23</v>
      </c>
      <c r="F1190" s="211">
        <v>37</v>
      </c>
      <c r="G1190" s="211">
        <v>60</v>
      </c>
      <c r="H1190" s="224">
        <v>28460260</v>
      </c>
      <c r="I1190" s="224">
        <v>25614234</v>
      </c>
      <c r="J1190" s="225">
        <v>22768208.000000004</v>
      </c>
      <c r="K1190" s="221"/>
      <c r="L1190" s="221"/>
      <c r="M1190" s="221"/>
    </row>
    <row r="1191" spans="1:13" s="228" customFormat="1" ht="24" customHeight="1" x14ac:dyDescent="0.2">
      <c r="A1191" s="222">
        <v>1190</v>
      </c>
      <c r="B1191" s="218" t="s">
        <v>1337</v>
      </c>
      <c r="C1191" s="211" t="s">
        <v>1361</v>
      </c>
      <c r="D1191" s="223">
        <v>214140370060052</v>
      </c>
      <c r="E1191" s="211">
        <v>12</v>
      </c>
      <c r="F1191" s="211">
        <v>30</v>
      </c>
      <c r="G1191" s="211">
        <v>42</v>
      </c>
      <c r="H1191" s="224">
        <v>20460860</v>
      </c>
      <c r="I1191" s="224">
        <v>18414774</v>
      </c>
      <c r="J1191" s="225">
        <v>16368688</v>
      </c>
      <c r="K1191" s="221"/>
      <c r="L1191" s="221"/>
      <c r="M1191" s="221"/>
    </row>
    <row r="1192" spans="1:13" s="228" customFormat="1" ht="24" customHeight="1" x14ac:dyDescent="0.2">
      <c r="A1192" s="222">
        <v>1191</v>
      </c>
      <c r="B1192" s="218" t="s">
        <v>1337</v>
      </c>
      <c r="C1192" s="211" t="s">
        <v>1362</v>
      </c>
      <c r="D1192" s="223">
        <v>132140370010021</v>
      </c>
      <c r="E1192" s="211">
        <v>17</v>
      </c>
      <c r="F1192" s="211">
        <v>23</v>
      </c>
      <c r="G1192" s="211">
        <v>40</v>
      </c>
      <c r="H1192" s="224">
        <v>19370980</v>
      </c>
      <c r="I1192" s="224">
        <v>17433882</v>
      </c>
      <c r="J1192" s="225">
        <v>15496784.000000002</v>
      </c>
      <c r="K1192" s="221"/>
      <c r="L1192" s="221"/>
      <c r="M1192" s="221"/>
    </row>
    <row r="1193" spans="1:13" s="228" customFormat="1" ht="24" customHeight="1" x14ac:dyDescent="0.2">
      <c r="A1193" s="222">
        <v>1192</v>
      </c>
      <c r="B1193" s="218" t="s">
        <v>1337</v>
      </c>
      <c r="C1193" s="211" t="s">
        <v>1363</v>
      </c>
      <c r="D1193" s="223">
        <v>214140370060011</v>
      </c>
      <c r="E1193" s="211">
        <v>10</v>
      </c>
      <c r="F1193" s="211">
        <v>30</v>
      </c>
      <c r="G1193" s="211">
        <v>40</v>
      </c>
      <c r="H1193" s="224">
        <v>19323080</v>
      </c>
      <c r="I1193" s="224">
        <v>17390772</v>
      </c>
      <c r="J1193" s="225">
        <v>15458464.000000002</v>
      </c>
      <c r="K1193" s="221"/>
      <c r="L1193" s="221"/>
      <c r="M1193" s="221"/>
    </row>
    <row r="1194" spans="1:13" s="228" customFormat="1" ht="24" customHeight="1" x14ac:dyDescent="0.2">
      <c r="A1194" s="222">
        <v>1193</v>
      </c>
      <c r="B1194" s="218" t="s">
        <v>1337</v>
      </c>
      <c r="C1194" s="211" t="s">
        <v>1364</v>
      </c>
      <c r="D1194" s="223">
        <v>214140370060031</v>
      </c>
      <c r="E1194" s="211">
        <v>18</v>
      </c>
      <c r="F1194" s="211">
        <v>22</v>
      </c>
      <c r="G1194" s="211">
        <v>40</v>
      </c>
      <c r="H1194" s="224">
        <v>19254480</v>
      </c>
      <c r="I1194" s="224">
        <v>17329032</v>
      </c>
      <c r="J1194" s="225">
        <v>15403584.000000002</v>
      </c>
      <c r="K1194" s="221"/>
      <c r="L1194" s="221"/>
      <c r="M1194" s="221"/>
    </row>
    <row r="1195" spans="1:13" s="228" customFormat="1" ht="24" customHeight="1" x14ac:dyDescent="0.2">
      <c r="A1195" s="222">
        <v>1194</v>
      </c>
      <c r="B1195" s="218" t="s">
        <v>1337</v>
      </c>
      <c r="C1195" s="211" t="s">
        <v>1365</v>
      </c>
      <c r="D1195" s="223">
        <v>214140370060001</v>
      </c>
      <c r="E1195" s="211">
        <v>43</v>
      </c>
      <c r="F1195" s="211">
        <v>71</v>
      </c>
      <c r="G1195" s="211">
        <v>114</v>
      </c>
      <c r="H1195" s="224">
        <v>53768600</v>
      </c>
      <c r="I1195" s="224">
        <v>48391740</v>
      </c>
      <c r="J1195" s="225">
        <v>43014880</v>
      </c>
      <c r="K1195" s="221"/>
      <c r="L1195" s="221"/>
      <c r="M1195" s="221"/>
    </row>
    <row r="1196" spans="1:13" s="228" customFormat="1" ht="24" customHeight="1" x14ac:dyDescent="0.2">
      <c r="A1196" s="222">
        <v>1195</v>
      </c>
      <c r="B1196" s="218" t="s">
        <v>1337</v>
      </c>
      <c r="C1196" s="211" t="s">
        <v>1366</v>
      </c>
      <c r="D1196" s="223">
        <v>311930370080011</v>
      </c>
      <c r="E1196" s="211">
        <v>20</v>
      </c>
      <c r="F1196" s="211">
        <v>30</v>
      </c>
      <c r="G1196" s="211">
        <v>50</v>
      </c>
      <c r="H1196" s="224">
        <v>20581000</v>
      </c>
      <c r="I1196" s="224">
        <v>18522900</v>
      </c>
      <c r="J1196" s="225">
        <v>16464800</v>
      </c>
      <c r="K1196" s="221"/>
      <c r="L1196" s="221"/>
      <c r="M1196" s="221"/>
    </row>
    <row r="1197" spans="1:13" s="228" customFormat="1" ht="24" customHeight="1" x14ac:dyDescent="0.2">
      <c r="A1197" s="222">
        <v>1196</v>
      </c>
      <c r="B1197" s="218" t="s">
        <v>1337</v>
      </c>
      <c r="C1197" s="211" t="s">
        <v>1367</v>
      </c>
      <c r="D1197" s="223">
        <v>214140370080001</v>
      </c>
      <c r="E1197" s="211">
        <v>135</v>
      </c>
      <c r="F1197" s="211">
        <v>297</v>
      </c>
      <c r="G1197" s="211">
        <v>432</v>
      </c>
      <c r="H1197" s="224">
        <v>194546438.40000001</v>
      </c>
      <c r="I1197" s="224">
        <v>175091794.56</v>
      </c>
      <c r="J1197" s="225">
        <v>155637150.72000003</v>
      </c>
      <c r="K1197" s="221"/>
      <c r="L1197" s="221"/>
      <c r="M1197" s="221"/>
    </row>
    <row r="1198" spans="1:13" s="228" customFormat="1" ht="24" customHeight="1" x14ac:dyDescent="0.2">
      <c r="A1198" s="222">
        <v>1197</v>
      </c>
      <c r="B1198" s="218" t="s">
        <v>1368</v>
      </c>
      <c r="C1198" s="211" t="s">
        <v>1369</v>
      </c>
      <c r="D1198" s="223" t="s">
        <v>1370</v>
      </c>
      <c r="E1198" s="211">
        <v>252</v>
      </c>
      <c r="F1198" s="211">
        <v>468</v>
      </c>
      <c r="G1198" s="211">
        <v>720</v>
      </c>
      <c r="H1198" s="224">
        <v>253960012.80000001</v>
      </c>
      <c r="I1198" s="224">
        <v>228564011.51999998</v>
      </c>
      <c r="J1198" s="225">
        <v>203168010.24000001</v>
      </c>
      <c r="K1198" s="221"/>
      <c r="L1198" s="221"/>
      <c r="M1198" s="221"/>
    </row>
    <row r="1199" spans="1:13" s="228" customFormat="1" ht="24" customHeight="1" x14ac:dyDescent="0.2">
      <c r="A1199" s="222">
        <v>1198</v>
      </c>
      <c r="B1199" s="218" t="s">
        <v>1368</v>
      </c>
      <c r="C1199" s="211" t="s">
        <v>1371</v>
      </c>
      <c r="D1199" s="223" t="s">
        <v>1372</v>
      </c>
      <c r="E1199" s="211">
        <v>42</v>
      </c>
      <c r="F1199" s="211">
        <v>180</v>
      </c>
      <c r="G1199" s="211">
        <v>222</v>
      </c>
      <c r="H1199" s="224">
        <v>80052710.400000006</v>
      </c>
      <c r="I1199" s="224">
        <v>72047439.360000014</v>
      </c>
      <c r="J1199" s="225">
        <v>64042168.32</v>
      </c>
      <c r="K1199" s="221"/>
      <c r="L1199" s="221"/>
      <c r="M1199" s="221"/>
    </row>
    <row r="1200" spans="1:13" s="228" customFormat="1" ht="24" customHeight="1" x14ac:dyDescent="0.2">
      <c r="A1200" s="222">
        <v>1199</v>
      </c>
      <c r="B1200" s="218" t="s">
        <v>1368</v>
      </c>
      <c r="C1200" s="211" t="s">
        <v>1373</v>
      </c>
      <c r="D1200" s="223">
        <v>754220390020001</v>
      </c>
      <c r="E1200" s="211">
        <v>42</v>
      </c>
      <c r="F1200" s="211">
        <v>86</v>
      </c>
      <c r="G1200" s="211">
        <v>128</v>
      </c>
      <c r="H1200" s="224">
        <v>47437200</v>
      </c>
      <c r="I1200" s="224">
        <v>42693480</v>
      </c>
      <c r="J1200" s="225">
        <v>37949760</v>
      </c>
      <c r="K1200" s="221"/>
      <c r="L1200" s="221"/>
      <c r="M1200" s="221"/>
    </row>
    <row r="1201" spans="1:13" s="228" customFormat="1" ht="24" customHeight="1" x14ac:dyDescent="0.2">
      <c r="A1201" s="222">
        <v>1200</v>
      </c>
      <c r="B1201" s="218" t="s">
        <v>1368</v>
      </c>
      <c r="C1201" s="211" t="s">
        <v>1374</v>
      </c>
      <c r="D1201" s="223">
        <v>811220390130001</v>
      </c>
      <c r="E1201" s="211">
        <v>51</v>
      </c>
      <c r="F1201" s="211">
        <v>195</v>
      </c>
      <c r="G1201" s="211">
        <v>246</v>
      </c>
      <c r="H1201" s="224">
        <v>87503846.400000006</v>
      </c>
      <c r="I1201" s="224">
        <v>78753461.760000005</v>
      </c>
      <c r="J1201" s="225">
        <v>70003077.120000005</v>
      </c>
      <c r="K1201" s="221"/>
      <c r="L1201" s="221"/>
      <c r="M1201" s="221"/>
    </row>
    <row r="1202" spans="1:13" s="228" customFormat="1" ht="24" customHeight="1" x14ac:dyDescent="0.2">
      <c r="A1202" s="222">
        <v>1201</v>
      </c>
      <c r="B1202" s="218" t="s">
        <v>1368</v>
      </c>
      <c r="C1202" s="211" t="s">
        <v>1375</v>
      </c>
      <c r="D1202" s="223" t="s">
        <v>1376</v>
      </c>
      <c r="E1202" s="211">
        <v>51</v>
      </c>
      <c r="F1202" s="211">
        <v>195</v>
      </c>
      <c r="G1202" s="211">
        <v>246</v>
      </c>
      <c r="H1202" s="224">
        <v>87213542.400000006</v>
      </c>
      <c r="I1202" s="224">
        <v>78492188.160000011</v>
      </c>
      <c r="J1202" s="225">
        <v>69770833.920000002</v>
      </c>
      <c r="K1202" s="221"/>
      <c r="L1202" s="221"/>
      <c r="M1202" s="221"/>
    </row>
    <row r="1203" spans="1:13" s="228" customFormat="1" ht="24" customHeight="1" x14ac:dyDescent="0.2">
      <c r="A1203" s="222">
        <v>1202</v>
      </c>
      <c r="B1203" s="218" t="s">
        <v>1368</v>
      </c>
      <c r="C1203" s="211" t="s">
        <v>1377</v>
      </c>
      <c r="D1203" s="223">
        <v>811120390290001</v>
      </c>
      <c r="E1203" s="211">
        <v>21</v>
      </c>
      <c r="F1203" s="211">
        <v>86</v>
      </c>
      <c r="G1203" s="211">
        <v>107</v>
      </c>
      <c r="H1203" s="224">
        <v>39653280</v>
      </c>
      <c r="I1203" s="224">
        <v>35687952</v>
      </c>
      <c r="J1203" s="225">
        <v>31722624.000000004</v>
      </c>
      <c r="K1203" s="221"/>
      <c r="L1203" s="221"/>
      <c r="M1203" s="221"/>
    </row>
    <row r="1204" spans="1:13" s="228" customFormat="1" ht="24" customHeight="1" x14ac:dyDescent="0.2">
      <c r="A1204" s="222">
        <v>1203</v>
      </c>
      <c r="B1204" s="218" t="s">
        <v>1368</v>
      </c>
      <c r="C1204" s="211" t="s">
        <v>1378</v>
      </c>
      <c r="D1204" s="223" t="s">
        <v>1379</v>
      </c>
      <c r="E1204" s="211">
        <v>21</v>
      </c>
      <c r="F1204" s="211">
        <v>86</v>
      </c>
      <c r="G1204" s="211">
        <v>107</v>
      </c>
      <c r="H1204" s="224">
        <v>39532320</v>
      </c>
      <c r="I1204" s="224">
        <v>35579088</v>
      </c>
      <c r="J1204" s="225">
        <v>31625856</v>
      </c>
      <c r="K1204" s="221"/>
      <c r="L1204" s="221"/>
      <c r="M1204" s="221"/>
    </row>
    <row r="1205" spans="1:13" s="228" customFormat="1" ht="24" customHeight="1" x14ac:dyDescent="0.2">
      <c r="A1205" s="222">
        <v>1204</v>
      </c>
      <c r="B1205" s="218" t="s">
        <v>1368</v>
      </c>
      <c r="C1205" s="211" t="s">
        <v>1380</v>
      </c>
      <c r="D1205" s="223">
        <v>931120390040001</v>
      </c>
      <c r="E1205" s="211">
        <v>100</v>
      </c>
      <c r="F1205" s="211">
        <v>300</v>
      </c>
      <c r="G1205" s="211">
        <v>400</v>
      </c>
      <c r="H1205" s="224">
        <v>141825945.59999999</v>
      </c>
      <c r="I1205" s="224">
        <v>127643351.04000001</v>
      </c>
      <c r="J1205" s="225">
        <v>113460756.48</v>
      </c>
      <c r="K1205" s="221"/>
      <c r="L1205" s="221"/>
      <c r="M1205" s="221"/>
    </row>
    <row r="1206" spans="1:13" s="228" customFormat="1" ht="24" customHeight="1" x14ac:dyDescent="0.2">
      <c r="A1206" s="222">
        <v>1205</v>
      </c>
      <c r="B1206" s="218" t="s">
        <v>1368</v>
      </c>
      <c r="C1206" s="211" t="s">
        <v>1381</v>
      </c>
      <c r="D1206" s="223" t="s">
        <v>1382</v>
      </c>
      <c r="E1206" s="211">
        <v>100</v>
      </c>
      <c r="F1206" s="211">
        <v>300</v>
      </c>
      <c r="G1206" s="211">
        <v>400</v>
      </c>
      <c r="H1206" s="224">
        <v>141608217.59999999</v>
      </c>
      <c r="I1206" s="224">
        <v>127447395.84</v>
      </c>
      <c r="J1206" s="225">
        <v>113286574.08000001</v>
      </c>
      <c r="K1206" s="221"/>
      <c r="L1206" s="221"/>
      <c r="M1206" s="221"/>
    </row>
    <row r="1207" spans="1:13" s="228" customFormat="1" ht="24" customHeight="1" x14ac:dyDescent="0.2">
      <c r="A1207" s="222">
        <v>1206</v>
      </c>
      <c r="B1207" s="218" t="s">
        <v>1383</v>
      </c>
      <c r="C1207" s="211" t="s">
        <v>1384</v>
      </c>
      <c r="D1207" s="223">
        <v>343230300020011</v>
      </c>
      <c r="E1207" s="211">
        <v>60</v>
      </c>
      <c r="F1207" s="211">
        <v>190</v>
      </c>
      <c r="G1207" s="211">
        <v>250</v>
      </c>
      <c r="H1207" s="224">
        <v>95446339.5</v>
      </c>
      <c r="I1207" s="224">
        <v>85901705.549999997</v>
      </c>
      <c r="J1207" s="225">
        <v>76357071.599999994</v>
      </c>
      <c r="K1207" s="221"/>
      <c r="L1207" s="221"/>
      <c r="M1207" s="221"/>
    </row>
    <row r="1208" spans="1:13" s="228" customFormat="1" ht="24" customHeight="1" x14ac:dyDescent="0.2">
      <c r="A1208" s="222">
        <v>1207</v>
      </c>
      <c r="B1208" s="218" t="s">
        <v>1383</v>
      </c>
      <c r="C1208" s="211" t="s">
        <v>773</v>
      </c>
      <c r="D1208" s="223">
        <v>741120300010001</v>
      </c>
      <c r="E1208" s="211">
        <v>59</v>
      </c>
      <c r="F1208" s="211">
        <v>78</v>
      </c>
      <c r="G1208" s="211">
        <v>137</v>
      </c>
      <c r="H1208" s="224">
        <v>53006222.8125</v>
      </c>
      <c r="I1208" s="224">
        <v>47705600.531250007</v>
      </c>
      <c r="J1208" s="225">
        <v>42404978.25</v>
      </c>
      <c r="K1208" s="221"/>
      <c r="L1208" s="221"/>
      <c r="M1208" s="221"/>
    </row>
    <row r="1209" spans="1:13" s="228" customFormat="1" ht="24" customHeight="1" x14ac:dyDescent="0.2">
      <c r="A1209" s="222">
        <v>1208</v>
      </c>
      <c r="B1209" s="218" t="s">
        <v>1383</v>
      </c>
      <c r="C1209" s="211" t="s">
        <v>1385</v>
      </c>
      <c r="D1209" s="223">
        <v>343230300020021</v>
      </c>
      <c r="E1209" s="211">
        <v>18</v>
      </c>
      <c r="F1209" s="211">
        <v>42</v>
      </c>
      <c r="G1209" s="211">
        <v>60</v>
      </c>
      <c r="H1209" s="224">
        <v>27474570.3125</v>
      </c>
      <c r="I1209" s="224">
        <v>24727113.28125</v>
      </c>
      <c r="J1209" s="225">
        <v>21979656.25</v>
      </c>
      <c r="K1209" s="221"/>
      <c r="L1209" s="221"/>
      <c r="M1209" s="221"/>
    </row>
    <row r="1210" spans="1:13" s="228" customFormat="1" ht="24" customHeight="1" x14ac:dyDescent="0.2">
      <c r="A1210" s="222">
        <v>1209</v>
      </c>
      <c r="B1210" s="218" t="s">
        <v>1383</v>
      </c>
      <c r="C1210" s="211" t="s">
        <v>1386</v>
      </c>
      <c r="D1210" s="223">
        <v>343230300020061</v>
      </c>
      <c r="E1210" s="211">
        <v>21</v>
      </c>
      <c r="F1210" s="211">
        <v>9</v>
      </c>
      <c r="G1210" s="211">
        <v>30</v>
      </c>
      <c r="H1210" s="224">
        <v>13583097.8125</v>
      </c>
      <c r="I1210" s="224">
        <v>12224788.03125</v>
      </c>
      <c r="J1210" s="225">
        <v>10866478.25</v>
      </c>
      <c r="K1210" s="221"/>
      <c r="L1210" s="221"/>
      <c r="M1210" s="221"/>
    </row>
    <row r="1211" spans="1:13" s="228" customFormat="1" ht="24" customHeight="1" x14ac:dyDescent="0.2">
      <c r="A1211" s="222">
        <v>1210</v>
      </c>
      <c r="B1211" s="218" t="s">
        <v>1383</v>
      </c>
      <c r="C1211" s="211" t="s">
        <v>1387</v>
      </c>
      <c r="D1211" s="223">
        <v>711120300060001</v>
      </c>
      <c r="E1211" s="211">
        <v>76</v>
      </c>
      <c r="F1211" s="211">
        <v>171</v>
      </c>
      <c r="G1211" s="211">
        <v>247</v>
      </c>
      <c r="H1211" s="224">
        <v>86623289.099999994</v>
      </c>
      <c r="I1211" s="224">
        <v>77960960.189999998</v>
      </c>
      <c r="J1211" s="225">
        <v>69298631.280000001</v>
      </c>
      <c r="K1211" s="221"/>
      <c r="L1211" s="221"/>
      <c r="M1211" s="221"/>
    </row>
    <row r="1212" spans="1:13" s="228" customFormat="1" ht="24" customHeight="1" x14ac:dyDescent="0.2">
      <c r="A1212" s="222">
        <v>1211</v>
      </c>
      <c r="B1212" s="218" t="s">
        <v>1383</v>
      </c>
      <c r="C1212" s="211" t="s">
        <v>1388</v>
      </c>
      <c r="D1212" s="223" t="s">
        <v>1389</v>
      </c>
      <c r="E1212" s="211">
        <v>50</v>
      </c>
      <c r="F1212" s="211">
        <v>296</v>
      </c>
      <c r="G1212" s="211">
        <v>346</v>
      </c>
      <c r="H1212" s="224">
        <v>122391475.2</v>
      </c>
      <c r="I1212" s="224">
        <v>110152327.68000001</v>
      </c>
      <c r="J1212" s="225">
        <v>97913180.160000011</v>
      </c>
      <c r="K1212" s="221"/>
      <c r="L1212" s="221"/>
      <c r="M1212" s="221"/>
    </row>
    <row r="1213" spans="1:13" s="228" customFormat="1" ht="24" customHeight="1" x14ac:dyDescent="0.2">
      <c r="A1213" s="222">
        <v>1212</v>
      </c>
      <c r="B1213" s="218" t="s">
        <v>1383</v>
      </c>
      <c r="C1213" s="211" t="s">
        <v>1390</v>
      </c>
      <c r="D1213" s="223">
        <v>711120300020002</v>
      </c>
      <c r="E1213" s="211">
        <v>23</v>
      </c>
      <c r="F1213" s="211">
        <v>97</v>
      </c>
      <c r="G1213" s="211">
        <v>120</v>
      </c>
      <c r="H1213" s="224">
        <v>46691425.3125</v>
      </c>
      <c r="I1213" s="224">
        <v>42022282.78125</v>
      </c>
      <c r="J1213" s="225">
        <v>37353140.25</v>
      </c>
      <c r="K1213" s="221"/>
      <c r="L1213" s="221"/>
      <c r="M1213" s="221"/>
    </row>
    <row r="1214" spans="1:13" s="228" customFormat="1" ht="24" customHeight="1" x14ac:dyDescent="0.2">
      <c r="A1214" s="222">
        <v>1213</v>
      </c>
      <c r="B1214" s="218" t="s">
        <v>1383</v>
      </c>
      <c r="C1214" s="211" t="s">
        <v>1391</v>
      </c>
      <c r="D1214" s="223">
        <v>343230300020031</v>
      </c>
      <c r="E1214" s="211">
        <v>8</v>
      </c>
      <c r="F1214" s="211">
        <v>32</v>
      </c>
      <c r="G1214" s="211">
        <v>40</v>
      </c>
      <c r="H1214" s="224">
        <v>20295745.3125</v>
      </c>
      <c r="I1214" s="224">
        <v>18266170.78125</v>
      </c>
      <c r="J1214" s="225">
        <v>16236596.25</v>
      </c>
      <c r="K1214" s="221"/>
      <c r="L1214" s="221"/>
      <c r="M1214" s="221"/>
    </row>
    <row r="1215" spans="1:13" s="228" customFormat="1" ht="24" customHeight="1" x14ac:dyDescent="0.2">
      <c r="A1215" s="222">
        <v>1214</v>
      </c>
      <c r="B1215" s="218" t="s">
        <v>1383</v>
      </c>
      <c r="C1215" s="211" t="s">
        <v>1392</v>
      </c>
      <c r="D1215" s="223">
        <v>311830300020011</v>
      </c>
      <c r="E1215" s="211">
        <v>10</v>
      </c>
      <c r="F1215" s="211">
        <v>60</v>
      </c>
      <c r="G1215" s="211">
        <v>70</v>
      </c>
      <c r="H1215" s="224">
        <v>32520872.8125</v>
      </c>
      <c r="I1215" s="224">
        <v>29268785.53125</v>
      </c>
      <c r="J1215" s="225">
        <v>26016698.25</v>
      </c>
      <c r="K1215" s="221"/>
      <c r="L1215" s="221"/>
      <c r="M1215" s="221"/>
    </row>
    <row r="1216" spans="1:13" s="228" customFormat="1" ht="24" customHeight="1" x14ac:dyDescent="0.2">
      <c r="A1216" s="222">
        <v>1215</v>
      </c>
      <c r="B1216" s="218" t="s">
        <v>1383</v>
      </c>
      <c r="C1216" s="211" t="s">
        <v>1393</v>
      </c>
      <c r="D1216" s="223" t="s">
        <v>1394</v>
      </c>
      <c r="E1216" s="211">
        <v>30</v>
      </c>
      <c r="F1216" s="211">
        <v>146</v>
      </c>
      <c r="G1216" s="211">
        <v>176</v>
      </c>
      <c r="H1216" s="224">
        <v>63512985.600000001</v>
      </c>
      <c r="I1216" s="224">
        <v>59543424</v>
      </c>
      <c r="J1216" s="225">
        <v>52927488.000000007</v>
      </c>
      <c r="K1216" s="221"/>
      <c r="L1216" s="221"/>
      <c r="M1216" s="221"/>
    </row>
    <row r="1217" spans="1:13" s="228" customFormat="1" ht="24" customHeight="1" x14ac:dyDescent="0.2">
      <c r="A1217" s="222">
        <v>1216</v>
      </c>
      <c r="B1217" s="218" t="s">
        <v>1383</v>
      </c>
      <c r="C1217" s="211" t="s">
        <v>1395</v>
      </c>
      <c r="D1217" s="223">
        <v>343230300080041</v>
      </c>
      <c r="E1217" s="211">
        <v>30</v>
      </c>
      <c r="F1217" s="211">
        <v>80</v>
      </c>
      <c r="G1217" s="211">
        <v>110</v>
      </c>
      <c r="H1217" s="224">
        <v>49976765.3125</v>
      </c>
      <c r="I1217" s="224">
        <v>44979088.78125</v>
      </c>
      <c r="J1217" s="225">
        <v>39981412.25</v>
      </c>
      <c r="K1217" s="221"/>
      <c r="L1217" s="221"/>
      <c r="M1217" s="221"/>
    </row>
    <row r="1218" spans="1:13" s="228" customFormat="1" ht="24" customHeight="1" x14ac:dyDescent="0.2">
      <c r="A1218" s="222">
        <v>1217</v>
      </c>
      <c r="B1218" s="218" t="s">
        <v>1383</v>
      </c>
      <c r="C1218" s="211" t="s">
        <v>1396</v>
      </c>
      <c r="D1218" s="223">
        <v>343230300020091</v>
      </c>
      <c r="E1218" s="211">
        <v>22</v>
      </c>
      <c r="F1218" s="211">
        <v>77</v>
      </c>
      <c r="G1218" s="211">
        <v>99</v>
      </c>
      <c r="H1218" s="224">
        <v>45257437.8125</v>
      </c>
      <c r="I1218" s="224">
        <v>40731694.03125</v>
      </c>
      <c r="J1218" s="225">
        <v>36205950.25</v>
      </c>
      <c r="K1218" s="221"/>
      <c r="L1218" s="221"/>
      <c r="M1218" s="221"/>
    </row>
    <row r="1219" spans="1:13" s="228" customFormat="1" ht="24" customHeight="1" x14ac:dyDescent="0.2">
      <c r="A1219" s="222">
        <v>1218</v>
      </c>
      <c r="B1219" s="218" t="s">
        <v>1383</v>
      </c>
      <c r="C1219" s="211" t="s">
        <v>1397</v>
      </c>
      <c r="D1219" s="223">
        <v>711320300030001</v>
      </c>
      <c r="E1219" s="211">
        <v>43</v>
      </c>
      <c r="F1219" s="211">
        <v>119</v>
      </c>
      <c r="G1219" s="211">
        <v>162</v>
      </c>
      <c r="H1219" s="224">
        <v>61867420.3125</v>
      </c>
      <c r="I1219" s="224">
        <v>55680678.28125</v>
      </c>
      <c r="J1219" s="225">
        <v>49493936.25</v>
      </c>
      <c r="K1219" s="221"/>
      <c r="L1219" s="221"/>
      <c r="M1219" s="221"/>
    </row>
    <row r="1220" spans="1:13" s="228" customFormat="1" ht="24" customHeight="1" x14ac:dyDescent="0.2">
      <c r="A1220" s="222">
        <v>1219</v>
      </c>
      <c r="B1220" s="218" t="s">
        <v>1383</v>
      </c>
      <c r="C1220" s="211" t="s">
        <v>1398</v>
      </c>
      <c r="D1220" s="223" t="s">
        <v>1399</v>
      </c>
      <c r="E1220" s="211">
        <v>34</v>
      </c>
      <c r="F1220" s="211">
        <v>103</v>
      </c>
      <c r="G1220" s="211">
        <v>137</v>
      </c>
      <c r="H1220" s="224">
        <v>50584680</v>
      </c>
      <c r="I1220" s="224">
        <v>45526212</v>
      </c>
      <c r="J1220" s="225">
        <v>40467744</v>
      </c>
      <c r="K1220" s="221"/>
      <c r="L1220" s="221"/>
      <c r="M1220" s="221"/>
    </row>
    <row r="1221" spans="1:13" s="228" customFormat="1" ht="24" customHeight="1" x14ac:dyDescent="0.2">
      <c r="A1221" s="222">
        <v>1220</v>
      </c>
      <c r="B1221" s="218" t="s">
        <v>1383</v>
      </c>
      <c r="C1221" s="211" t="s">
        <v>1400</v>
      </c>
      <c r="D1221" s="223">
        <v>712320300090001</v>
      </c>
      <c r="E1221" s="211">
        <v>46</v>
      </c>
      <c r="F1221" s="211">
        <v>250</v>
      </c>
      <c r="G1221" s="211">
        <v>296</v>
      </c>
      <c r="H1221" s="224">
        <v>100830206.7</v>
      </c>
      <c r="I1221" s="224">
        <v>90747186.030000001</v>
      </c>
      <c r="J1221" s="225">
        <v>80664165.359999999</v>
      </c>
      <c r="K1221" s="221"/>
      <c r="L1221" s="221"/>
      <c r="M1221" s="221"/>
    </row>
    <row r="1222" spans="1:13" s="228" customFormat="1" ht="24" customHeight="1" x14ac:dyDescent="0.2">
      <c r="A1222" s="222">
        <v>1221</v>
      </c>
      <c r="B1222" s="218" t="s">
        <v>1383</v>
      </c>
      <c r="C1222" s="211" t="s">
        <v>1401</v>
      </c>
      <c r="D1222" s="223" t="s">
        <v>1402</v>
      </c>
      <c r="E1222" s="211">
        <v>46</v>
      </c>
      <c r="F1222" s="211">
        <v>250</v>
      </c>
      <c r="G1222" s="211">
        <v>296</v>
      </c>
      <c r="H1222" s="224">
        <v>101720448</v>
      </c>
      <c r="I1222" s="224">
        <v>91548403.200000003</v>
      </c>
      <c r="J1222" s="225">
        <v>81376358.400000006</v>
      </c>
      <c r="K1222" s="221"/>
      <c r="L1222" s="221"/>
      <c r="M1222" s="221"/>
    </row>
    <row r="1223" spans="1:13" s="228" customFormat="1" ht="24" customHeight="1" x14ac:dyDescent="0.2">
      <c r="A1223" s="222">
        <v>1222</v>
      </c>
      <c r="B1223" s="218" t="s">
        <v>1383</v>
      </c>
      <c r="C1223" s="211" t="s">
        <v>1403</v>
      </c>
      <c r="D1223" s="223">
        <v>343230300080002</v>
      </c>
      <c r="E1223" s="211">
        <v>42</v>
      </c>
      <c r="F1223" s="211">
        <v>138</v>
      </c>
      <c r="G1223" s="211">
        <v>180</v>
      </c>
      <c r="H1223" s="224">
        <v>86923435.5</v>
      </c>
      <c r="I1223" s="224">
        <v>78231091.950000003</v>
      </c>
      <c r="J1223" s="225">
        <v>69538748.400000006</v>
      </c>
      <c r="K1223" s="221"/>
      <c r="L1223" s="221"/>
      <c r="M1223" s="221"/>
    </row>
    <row r="1224" spans="1:13" s="228" customFormat="1" ht="24" customHeight="1" x14ac:dyDescent="0.2">
      <c r="A1224" s="222">
        <v>1223</v>
      </c>
      <c r="B1224" s="218" t="s">
        <v>1383</v>
      </c>
      <c r="C1224" s="211" t="s">
        <v>1404</v>
      </c>
      <c r="D1224" s="223" t="s">
        <v>1405</v>
      </c>
      <c r="E1224" s="211">
        <v>104</v>
      </c>
      <c r="F1224" s="211">
        <v>624</v>
      </c>
      <c r="G1224" s="211">
        <v>728</v>
      </c>
      <c r="H1224" s="224">
        <v>260379878.40000001</v>
      </c>
      <c r="I1224" s="224">
        <v>234341890.56</v>
      </c>
      <c r="J1224" s="225">
        <v>208303902.72000003</v>
      </c>
      <c r="K1224" s="221"/>
      <c r="L1224" s="221"/>
      <c r="M1224" s="221"/>
    </row>
    <row r="1225" spans="1:13" s="228" customFormat="1" ht="24" customHeight="1" x14ac:dyDescent="0.2">
      <c r="A1225" s="222">
        <v>1224</v>
      </c>
      <c r="B1225" s="218" t="s">
        <v>1383</v>
      </c>
      <c r="C1225" s="211" t="s">
        <v>1406</v>
      </c>
      <c r="D1225" s="223">
        <v>343230300020001</v>
      </c>
      <c r="E1225" s="211">
        <v>104</v>
      </c>
      <c r="F1225" s="211">
        <v>624</v>
      </c>
      <c r="G1225" s="211">
        <v>728</v>
      </c>
      <c r="H1225" s="224">
        <v>264841934.69999999</v>
      </c>
      <c r="I1225" s="224">
        <v>238357741.23000002</v>
      </c>
      <c r="J1225" s="225">
        <v>211873547.76000002</v>
      </c>
      <c r="K1225" s="221"/>
      <c r="L1225" s="221"/>
      <c r="M1225" s="221"/>
    </row>
    <row r="1226" spans="1:13" s="228" customFormat="1" ht="24" customHeight="1" x14ac:dyDescent="0.2">
      <c r="A1226" s="222">
        <v>1225</v>
      </c>
      <c r="B1226" s="218" t="s">
        <v>1383</v>
      </c>
      <c r="C1226" s="211" t="s">
        <v>1407</v>
      </c>
      <c r="D1226" s="223">
        <v>712520300000011</v>
      </c>
      <c r="E1226" s="211">
        <v>13</v>
      </c>
      <c r="F1226" s="211">
        <v>35</v>
      </c>
      <c r="G1226" s="211">
        <v>48</v>
      </c>
      <c r="H1226" s="224">
        <v>19061545.3125</v>
      </c>
      <c r="I1226" s="224">
        <v>17155390.78125</v>
      </c>
      <c r="J1226" s="225">
        <v>15249236.25</v>
      </c>
      <c r="K1226" s="221"/>
      <c r="L1226" s="221"/>
      <c r="M1226" s="221"/>
    </row>
    <row r="1227" spans="1:13" s="228" customFormat="1" ht="24" customHeight="1" x14ac:dyDescent="0.2">
      <c r="A1227" s="222">
        <v>1226</v>
      </c>
      <c r="B1227" s="218" t="s">
        <v>1383</v>
      </c>
      <c r="C1227" s="211" t="s">
        <v>1408</v>
      </c>
      <c r="D1227" s="223">
        <v>343230300000061</v>
      </c>
      <c r="E1227" s="211">
        <v>10</v>
      </c>
      <c r="F1227" s="211">
        <v>38</v>
      </c>
      <c r="G1227" s="211">
        <v>48</v>
      </c>
      <c r="H1227" s="224">
        <v>22112465.3125</v>
      </c>
      <c r="I1227" s="224">
        <v>19901218.78125</v>
      </c>
      <c r="J1227" s="225">
        <v>17689972.25</v>
      </c>
      <c r="K1227" s="221"/>
      <c r="L1227" s="221"/>
      <c r="M1227" s="221"/>
    </row>
    <row r="1228" spans="1:13" s="228" customFormat="1" ht="24" customHeight="1" x14ac:dyDescent="0.2">
      <c r="A1228" s="222">
        <v>1227</v>
      </c>
      <c r="B1228" s="218" t="s">
        <v>1383</v>
      </c>
      <c r="C1228" s="211" t="s">
        <v>1409</v>
      </c>
      <c r="D1228" s="223">
        <v>343230300000071</v>
      </c>
      <c r="E1228" s="211">
        <v>17</v>
      </c>
      <c r="F1228" s="211">
        <v>48</v>
      </c>
      <c r="G1228" s="211">
        <v>65</v>
      </c>
      <c r="H1228" s="224">
        <v>39477072.8125</v>
      </c>
      <c r="I1228" s="224">
        <v>35529365.53125</v>
      </c>
      <c r="J1228" s="225">
        <v>31581658.25</v>
      </c>
      <c r="K1228" s="221"/>
      <c r="L1228" s="221"/>
      <c r="M1228" s="221"/>
    </row>
    <row r="1229" spans="1:13" s="228" customFormat="1" ht="24" customHeight="1" x14ac:dyDescent="0.2">
      <c r="A1229" s="222">
        <v>1228</v>
      </c>
      <c r="B1229" s="218" t="s">
        <v>1383</v>
      </c>
      <c r="C1229" s="211" t="s">
        <v>1410</v>
      </c>
      <c r="D1229" s="223">
        <v>323430300140011</v>
      </c>
      <c r="E1229" s="211">
        <v>80</v>
      </c>
      <c r="F1229" s="211">
        <v>160</v>
      </c>
      <c r="G1229" s="211">
        <v>240</v>
      </c>
      <c r="H1229" s="224">
        <v>94789656.299999997</v>
      </c>
      <c r="I1229" s="224">
        <v>85310690.670000017</v>
      </c>
      <c r="J1229" s="225">
        <v>75831725.040000007</v>
      </c>
      <c r="K1229" s="221"/>
      <c r="L1229" s="221"/>
      <c r="M1229" s="221"/>
    </row>
    <row r="1230" spans="1:13" s="228" customFormat="1" ht="24" customHeight="1" x14ac:dyDescent="0.2">
      <c r="A1230" s="222">
        <v>1229</v>
      </c>
      <c r="B1230" s="218" t="s">
        <v>1383</v>
      </c>
      <c r="C1230" s="211" t="s">
        <v>1411</v>
      </c>
      <c r="D1230" s="223">
        <v>343230300160001</v>
      </c>
      <c r="E1230" s="211">
        <v>57</v>
      </c>
      <c r="F1230" s="211">
        <v>240</v>
      </c>
      <c r="G1230" s="211">
        <v>297</v>
      </c>
      <c r="H1230" s="224">
        <v>114511248.3</v>
      </c>
      <c r="I1230" s="224">
        <v>103060123.47000001</v>
      </c>
      <c r="J1230" s="225">
        <v>91608998.640000001</v>
      </c>
      <c r="K1230" s="221"/>
      <c r="L1230" s="221"/>
      <c r="M1230" s="221"/>
    </row>
    <row r="1231" spans="1:13" s="228" customFormat="1" ht="24" customHeight="1" x14ac:dyDescent="0.2">
      <c r="A1231" s="222">
        <v>1230</v>
      </c>
      <c r="B1231" s="218" t="s">
        <v>1383</v>
      </c>
      <c r="C1231" s="211" t="s">
        <v>1412</v>
      </c>
      <c r="D1231" s="223">
        <v>343230300000041</v>
      </c>
      <c r="E1231" s="211">
        <v>28</v>
      </c>
      <c r="F1231" s="211">
        <v>52</v>
      </c>
      <c r="G1231" s="211">
        <v>80</v>
      </c>
      <c r="H1231" s="224">
        <v>35201670</v>
      </c>
      <c r="I1231" s="224">
        <v>31681503.000000004</v>
      </c>
      <c r="J1231" s="225">
        <v>28161336</v>
      </c>
      <c r="K1231" s="221"/>
      <c r="L1231" s="221"/>
      <c r="M1231" s="221"/>
    </row>
    <row r="1232" spans="1:13" s="228" customFormat="1" ht="24" customHeight="1" x14ac:dyDescent="0.2">
      <c r="A1232" s="222">
        <v>1231</v>
      </c>
      <c r="B1232" s="218" t="s">
        <v>1383</v>
      </c>
      <c r="C1232" s="211" t="s">
        <v>1413</v>
      </c>
      <c r="D1232" s="223">
        <v>343230300130001</v>
      </c>
      <c r="E1232" s="211">
        <v>60</v>
      </c>
      <c r="F1232" s="211">
        <v>235</v>
      </c>
      <c r="G1232" s="211">
        <v>295</v>
      </c>
      <c r="H1232" s="224">
        <v>116911915.5</v>
      </c>
      <c r="I1232" s="224">
        <v>105220723.95</v>
      </c>
      <c r="J1232" s="225">
        <v>93529532.400000006</v>
      </c>
      <c r="K1232" s="221"/>
      <c r="L1232" s="221"/>
      <c r="M1232" s="221"/>
    </row>
    <row r="1233" spans="1:13" s="228" customFormat="1" ht="24" customHeight="1" x14ac:dyDescent="0.2">
      <c r="A1233" s="222">
        <v>1232</v>
      </c>
      <c r="B1233" s="218" t="s">
        <v>1383</v>
      </c>
      <c r="C1233" s="211" t="s">
        <v>1414</v>
      </c>
      <c r="D1233" s="223">
        <v>343230300000081</v>
      </c>
      <c r="E1233" s="211">
        <v>30</v>
      </c>
      <c r="F1233" s="211">
        <v>70</v>
      </c>
      <c r="G1233" s="211">
        <v>100</v>
      </c>
      <c r="H1233" s="224">
        <v>45466710.3125</v>
      </c>
      <c r="I1233" s="224">
        <v>40920039.28125</v>
      </c>
      <c r="J1233" s="225">
        <v>36373368.25</v>
      </c>
      <c r="K1233" s="221"/>
      <c r="L1233" s="221"/>
      <c r="M1233" s="221"/>
    </row>
    <row r="1234" spans="1:13" s="228" customFormat="1" ht="24" customHeight="1" x14ac:dyDescent="0.2">
      <c r="A1234" s="222">
        <v>1233</v>
      </c>
      <c r="B1234" s="218" t="s">
        <v>1383</v>
      </c>
      <c r="C1234" s="211" t="s">
        <v>1415</v>
      </c>
      <c r="D1234" s="223">
        <v>216140300030001</v>
      </c>
      <c r="E1234" s="211">
        <v>20</v>
      </c>
      <c r="F1234" s="211">
        <v>74</v>
      </c>
      <c r="G1234" s="211">
        <v>94</v>
      </c>
      <c r="H1234" s="224">
        <v>58361295.3125</v>
      </c>
      <c r="I1234" s="224">
        <v>52525165.78125</v>
      </c>
      <c r="J1234" s="225">
        <v>46689036.25</v>
      </c>
      <c r="K1234" s="221"/>
      <c r="L1234" s="221"/>
      <c r="M1234" s="221"/>
    </row>
    <row r="1235" spans="1:13" s="228" customFormat="1" ht="24" customHeight="1" x14ac:dyDescent="0.2">
      <c r="A1235" s="222">
        <v>1234</v>
      </c>
      <c r="B1235" s="218" t="s">
        <v>1383</v>
      </c>
      <c r="C1235" s="211" t="s">
        <v>1416</v>
      </c>
      <c r="D1235" s="223">
        <v>343230300080021</v>
      </c>
      <c r="E1235" s="211">
        <v>18</v>
      </c>
      <c r="F1235" s="211">
        <v>72</v>
      </c>
      <c r="G1235" s="211">
        <v>90</v>
      </c>
      <c r="H1235" s="224">
        <v>52747500</v>
      </c>
      <c r="I1235" s="224">
        <v>47472750</v>
      </c>
      <c r="J1235" s="225">
        <v>42198000</v>
      </c>
      <c r="K1235" s="221"/>
      <c r="L1235" s="221"/>
      <c r="M1235" s="221"/>
    </row>
    <row r="1236" spans="1:13" s="228" customFormat="1" ht="24" customHeight="1" x14ac:dyDescent="0.2">
      <c r="A1236" s="222">
        <v>1235</v>
      </c>
      <c r="B1236" s="218" t="s">
        <v>1383</v>
      </c>
      <c r="C1236" s="211" t="s">
        <v>1417</v>
      </c>
      <c r="D1236" s="223">
        <v>343230300080051</v>
      </c>
      <c r="E1236" s="211">
        <v>14</v>
      </c>
      <c r="F1236" s="211">
        <v>61</v>
      </c>
      <c r="G1236" s="211">
        <v>75</v>
      </c>
      <c r="H1236" s="224">
        <v>43977000</v>
      </c>
      <c r="I1236" s="224">
        <v>39579300</v>
      </c>
      <c r="J1236" s="225">
        <v>35181600</v>
      </c>
      <c r="K1236" s="221"/>
      <c r="L1236" s="221"/>
      <c r="M1236" s="221"/>
    </row>
    <row r="1237" spans="1:13" s="228" customFormat="1" ht="24" customHeight="1" x14ac:dyDescent="0.2">
      <c r="A1237" s="222">
        <v>1236</v>
      </c>
      <c r="B1237" s="218" t="s">
        <v>1383</v>
      </c>
      <c r="C1237" s="211" t="s">
        <v>1418</v>
      </c>
      <c r="D1237" s="223">
        <v>343230300000091</v>
      </c>
      <c r="E1237" s="211">
        <v>6</v>
      </c>
      <c r="F1237" s="211">
        <v>34</v>
      </c>
      <c r="G1237" s="211">
        <v>40</v>
      </c>
      <c r="H1237" s="224">
        <v>18601215.3125</v>
      </c>
      <c r="I1237" s="224">
        <v>16741093.78125</v>
      </c>
      <c r="J1237" s="225">
        <v>14880972.25</v>
      </c>
      <c r="K1237" s="221"/>
      <c r="L1237" s="221"/>
      <c r="M1237" s="221"/>
    </row>
    <row r="1238" spans="1:13" s="228" customFormat="1" ht="24" customHeight="1" x14ac:dyDescent="0.2">
      <c r="A1238" s="222">
        <v>1237</v>
      </c>
      <c r="B1238" s="218" t="s">
        <v>1383</v>
      </c>
      <c r="C1238" s="211" t="s">
        <v>1419</v>
      </c>
      <c r="D1238" s="223">
        <v>712420300010001</v>
      </c>
      <c r="E1238" s="211">
        <v>40</v>
      </c>
      <c r="F1238" s="211">
        <v>75</v>
      </c>
      <c r="G1238" s="211">
        <v>115</v>
      </c>
      <c r="H1238" s="224">
        <v>44323712.8125</v>
      </c>
      <c r="I1238" s="224">
        <v>39891341.53125</v>
      </c>
      <c r="J1238" s="225">
        <v>35458970.25</v>
      </c>
      <c r="K1238" s="221"/>
      <c r="L1238" s="221"/>
      <c r="M1238" s="221"/>
    </row>
    <row r="1239" spans="1:13" s="228" customFormat="1" ht="24" customHeight="1" x14ac:dyDescent="0.2">
      <c r="A1239" s="222">
        <v>1238</v>
      </c>
      <c r="B1239" s="218" t="s">
        <v>1383</v>
      </c>
      <c r="C1239" s="211" t="s">
        <v>1420</v>
      </c>
      <c r="D1239" s="223">
        <v>713120300080001</v>
      </c>
      <c r="E1239" s="211">
        <v>31</v>
      </c>
      <c r="F1239" s="211">
        <v>119</v>
      </c>
      <c r="G1239" s="211">
        <v>150</v>
      </c>
      <c r="H1239" s="224">
        <v>51705625.3125</v>
      </c>
      <c r="I1239" s="224">
        <v>46535062.78125</v>
      </c>
      <c r="J1239" s="225">
        <v>41364500.25</v>
      </c>
      <c r="K1239" s="221"/>
      <c r="L1239" s="221"/>
      <c r="M1239" s="221"/>
    </row>
    <row r="1240" spans="1:13" s="228" customFormat="1" ht="24" customHeight="1" x14ac:dyDescent="0.2">
      <c r="A1240" s="222">
        <v>1239</v>
      </c>
      <c r="B1240" s="218" t="s">
        <v>1383</v>
      </c>
      <c r="C1240" s="211" t="s">
        <v>1421</v>
      </c>
      <c r="D1240" s="223">
        <v>343230300000051</v>
      </c>
      <c r="E1240" s="211">
        <v>18</v>
      </c>
      <c r="F1240" s="211">
        <v>82</v>
      </c>
      <c r="G1240" s="211">
        <v>100</v>
      </c>
      <c r="H1240" s="224">
        <v>45825440.3125</v>
      </c>
      <c r="I1240" s="224">
        <v>41242896.28125</v>
      </c>
      <c r="J1240" s="225">
        <v>36660352.25</v>
      </c>
      <c r="K1240" s="221"/>
      <c r="L1240" s="221"/>
      <c r="M1240" s="221"/>
    </row>
    <row r="1241" spans="1:13" s="228" customFormat="1" ht="24" customHeight="1" x14ac:dyDescent="0.2">
      <c r="A1241" s="222">
        <v>1240</v>
      </c>
      <c r="B1241" s="218" t="s">
        <v>1383</v>
      </c>
      <c r="C1241" s="211" t="s">
        <v>1422</v>
      </c>
      <c r="D1241" s="223">
        <v>741120300030001</v>
      </c>
      <c r="E1241" s="211">
        <v>6</v>
      </c>
      <c r="F1241" s="211">
        <v>14</v>
      </c>
      <c r="G1241" s="211">
        <v>20</v>
      </c>
      <c r="H1241" s="224">
        <v>7977025.3125</v>
      </c>
      <c r="I1241" s="224">
        <v>7179322.7812500009</v>
      </c>
      <c r="J1241" s="225">
        <v>6381620.25</v>
      </c>
      <c r="K1241" s="221"/>
      <c r="L1241" s="221"/>
      <c r="M1241" s="221"/>
    </row>
    <row r="1242" spans="1:13" s="228" customFormat="1" ht="24" customHeight="1" x14ac:dyDescent="0.2">
      <c r="A1242" s="222">
        <v>1241</v>
      </c>
      <c r="B1242" s="218" t="s">
        <v>1383</v>
      </c>
      <c r="C1242" s="211" t="s">
        <v>1423</v>
      </c>
      <c r="D1242" s="223">
        <v>711120300080001</v>
      </c>
      <c r="E1242" s="211">
        <v>7</v>
      </c>
      <c r="F1242" s="211">
        <v>9</v>
      </c>
      <c r="G1242" s="211">
        <v>16</v>
      </c>
      <c r="H1242" s="224">
        <v>6398425.3125</v>
      </c>
      <c r="I1242" s="224">
        <v>5758582.7812500009</v>
      </c>
      <c r="J1242" s="225">
        <v>5118740.25</v>
      </c>
      <c r="K1242" s="221"/>
      <c r="L1242" s="221"/>
      <c r="M1242" s="221"/>
    </row>
    <row r="1243" spans="1:13" s="228" customFormat="1" ht="24" customHeight="1" x14ac:dyDescent="0.2">
      <c r="A1243" s="222">
        <v>1242</v>
      </c>
      <c r="B1243" s="218" t="s">
        <v>1383</v>
      </c>
      <c r="C1243" s="211" t="s">
        <v>1424</v>
      </c>
      <c r="D1243" s="223">
        <v>711320300060001</v>
      </c>
      <c r="E1243" s="211">
        <v>8</v>
      </c>
      <c r="F1243" s="211">
        <v>16</v>
      </c>
      <c r="G1243" s="211">
        <v>24</v>
      </c>
      <c r="H1243" s="224">
        <v>9748075.3125</v>
      </c>
      <c r="I1243" s="224">
        <v>8773267.78125</v>
      </c>
      <c r="J1243" s="225">
        <v>7798460.25</v>
      </c>
      <c r="K1243" s="221"/>
      <c r="L1243" s="221"/>
      <c r="M1243" s="221"/>
    </row>
    <row r="1244" spans="1:13" s="228" customFormat="1" ht="24" customHeight="1" x14ac:dyDescent="0.2">
      <c r="A1244" s="222">
        <v>1243</v>
      </c>
      <c r="B1244" s="218" t="s">
        <v>1383</v>
      </c>
      <c r="C1244" s="211" t="s">
        <v>1425</v>
      </c>
      <c r="D1244" s="223">
        <v>712220300040001</v>
      </c>
      <c r="E1244" s="211">
        <v>8</v>
      </c>
      <c r="F1244" s="211">
        <v>8</v>
      </c>
      <c r="G1244" s="211">
        <v>16</v>
      </c>
      <c r="H1244" s="224">
        <v>6386425.3125</v>
      </c>
      <c r="I1244" s="224">
        <v>5747782.7812500009</v>
      </c>
      <c r="J1244" s="225">
        <v>5109140.25</v>
      </c>
      <c r="K1244" s="221"/>
      <c r="L1244" s="221"/>
      <c r="M1244" s="221"/>
    </row>
    <row r="1245" spans="1:13" s="228" customFormat="1" ht="24" customHeight="1" x14ac:dyDescent="0.2">
      <c r="A1245" s="222">
        <v>1244</v>
      </c>
      <c r="B1245" s="218" t="s">
        <v>1383</v>
      </c>
      <c r="C1245" s="211" t="s">
        <v>1426</v>
      </c>
      <c r="D1245" s="223">
        <v>712320300080001</v>
      </c>
      <c r="E1245" s="211">
        <v>6</v>
      </c>
      <c r="F1245" s="211">
        <v>10</v>
      </c>
      <c r="G1245" s="211">
        <v>16</v>
      </c>
      <c r="H1245" s="224">
        <v>6434665.3125</v>
      </c>
      <c r="I1245" s="224">
        <v>5791198.78125</v>
      </c>
      <c r="J1245" s="225">
        <v>5147732.25</v>
      </c>
      <c r="K1245" s="221"/>
      <c r="L1245" s="221"/>
      <c r="M1245" s="221"/>
    </row>
    <row r="1246" spans="1:13" s="228" customFormat="1" ht="24" customHeight="1" x14ac:dyDescent="0.2">
      <c r="A1246" s="222">
        <v>1245</v>
      </c>
      <c r="B1246" s="218" t="s">
        <v>1383</v>
      </c>
      <c r="C1246" s="211" t="s">
        <v>1427</v>
      </c>
      <c r="D1246" s="223">
        <v>713120300070001</v>
      </c>
      <c r="E1246" s="211">
        <v>8</v>
      </c>
      <c r="F1246" s="211">
        <v>8</v>
      </c>
      <c r="G1246" s="211">
        <v>16</v>
      </c>
      <c r="H1246" s="224">
        <v>6408745.3125</v>
      </c>
      <c r="I1246" s="224">
        <v>5767870.78125</v>
      </c>
      <c r="J1246" s="225">
        <v>5126996.25</v>
      </c>
      <c r="K1246" s="221"/>
      <c r="L1246" s="221"/>
      <c r="M1246" s="221"/>
    </row>
    <row r="1247" spans="1:13" s="228" customFormat="1" ht="24" customHeight="1" x14ac:dyDescent="0.2">
      <c r="A1247" s="222">
        <v>1246</v>
      </c>
      <c r="B1247" s="218" t="s">
        <v>1383</v>
      </c>
      <c r="C1247" s="211" t="s">
        <v>1428</v>
      </c>
      <c r="D1247" s="223">
        <v>712420300030001</v>
      </c>
      <c r="E1247" s="211">
        <v>6</v>
      </c>
      <c r="F1247" s="211">
        <v>10</v>
      </c>
      <c r="G1247" s="211">
        <v>16</v>
      </c>
      <c r="H1247" s="224">
        <v>6483985.3125</v>
      </c>
      <c r="I1247" s="224">
        <v>5835586.78125</v>
      </c>
      <c r="J1247" s="225">
        <v>5187188.25</v>
      </c>
      <c r="K1247" s="221"/>
      <c r="L1247" s="221"/>
      <c r="M1247" s="221"/>
    </row>
    <row r="1248" spans="1:13" s="228" customFormat="1" ht="24" customHeight="1" x14ac:dyDescent="0.2">
      <c r="A1248" s="222">
        <v>1247</v>
      </c>
      <c r="B1248" s="218" t="s">
        <v>1383</v>
      </c>
      <c r="C1248" s="211" t="s">
        <v>1429</v>
      </c>
      <c r="D1248" s="223">
        <v>712220300020001</v>
      </c>
      <c r="E1248" s="211">
        <v>54</v>
      </c>
      <c r="F1248" s="211">
        <v>123</v>
      </c>
      <c r="G1248" s="211">
        <v>177</v>
      </c>
      <c r="H1248" s="224">
        <v>64515138.299999997</v>
      </c>
      <c r="I1248" s="224">
        <v>60482942.15625</v>
      </c>
      <c r="J1248" s="225">
        <v>53762615.25</v>
      </c>
      <c r="K1248" s="221"/>
      <c r="L1248" s="221"/>
      <c r="M1248" s="221"/>
    </row>
    <row r="1249" spans="1:13" s="228" customFormat="1" ht="24" customHeight="1" x14ac:dyDescent="0.2">
      <c r="A1249" s="222">
        <v>1248</v>
      </c>
      <c r="B1249" s="218" t="s">
        <v>1383</v>
      </c>
      <c r="C1249" s="211" t="s">
        <v>1430</v>
      </c>
      <c r="D1249" s="223" t="s">
        <v>1431</v>
      </c>
      <c r="E1249" s="211">
        <v>54</v>
      </c>
      <c r="F1249" s="211">
        <v>123</v>
      </c>
      <c r="G1249" s="211">
        <v>177</v>
      </c>
      <c r="H1249" s="224">
        <v>60648307.200000003</v>
      </c>
      <c r="I1249" s="224">
        <v>56857788</v>
      </c>
      <c r="J1249" s="225">
        <v>50540256.000000007</v>
      </c>
      <c r="K1249" s="221"/>
      <c r="L1249" s="221"/>
      <c r="M1249" s="221"/>
    </row>
    <row r="1250" spans="1:13" s="228" customFormat="1" ht="24" customHeight="1" x14ac:dyDescent="0.2">
      <c r="A1250" s="222">
        <v>1249</v>
      </c>
      <c r="B1250" s="218" t="s">
        <v>1383</v>
      </c>
      <c r="C1250" s="211" t="s">
        <v>1432</v>
      </c>
      <c r="D1250" s="223">
        <v>741120300020001</v>
      </c>
      <c r="E1250" s="211">
        <v>119</v>
      </c>
      <c r="F1250" s="211">
        <v>184</v>
      </c>
      <c r="G1250" s="211">
        <v>303</v>
      </c>
      <c r="H1250" s="224">
        <v>110146567.5</v>
      </c>
      <c r="I1250" s="224">
        <v>99131910.75</v>
      </c>
      <c r="J1250" s="225">
        <v>88117254</v>
      </c>
      <c r="K1250" s="221"/>
      <c r="L1250" s="221"/>
      <c r="M1250" s="221"/>
    </row>
    <row r="1251" spans="1:13" s="228" customFormat="1" ht="24" customHeight="1" x14ac:dyDescent="0.2">
      <c r="A1251" s="222">
        <v>1250</v>
      </c>
      <c r="B1251" s="218" t="s">
        <v>1383</v>
      </c>
      <c r="C1251" s="211" t="s">
        <v>1433</v>
      </c>
      <c r="D1251" s="223">
        <v>711120300070001</v>
      </c>
      <c r="E1251" s="211">
        <v>85</v>
      </c>
      <c r="F1251" s="211">
        <v>136</v>
      </c>
      <c r="G1251" s="211">
        <v>221</v>
      </c>
      <c r="H1251" s="224">
        <v>77880739.5</v>
      </c>
      <c r="I1251" s="224">
        <v>70092665.549999997</v>
      </c>
      <c r="J1251" s="225">
        <v>62304591.600000001</v>
      </c>
      <c r="K1251" s="221"/>
      <c r="L1251" s="221"/>
      <c r="M1251" s="221"/>
    </row>
    <row r="1252" spans="1:13" s="228" customFormat="1" ht="24" customHeight="1" x14ac:dyDescent="0.2">
      <c r="A1252" s="222">
        <v>1251</v>
      </c>
      <c r="B1252" s="218" t="s">
        <v>1383</v>
      </c>
      <c r="C1252" s="211" t="s">
        <v>1434</v>
      </c>
      <c r="D1252" s="223">
        <v>711320300020001</v>
      </c>
      <c r="E1252" s="211">
        <v>36</v>
      </c>
      <c r="F1252" s="211">
        <v>94</v>
      </c>
      <c r="G1252" s="211">
        <v>130</v>
      </c>
      <c r="H1252" s="224">
        <v>48787705.3125</v>
      </c>
      <c r="I1252" s="224">
        <v>43908934.78125</v>
      </c>
      <c r="J1252" s="225">
        <v>39030164.25</v>
      </c>
      <c r="K1252" s="221"/>
      <c r="L1252" s="221"/>
      <c r="M1252" s="221"/>
    </row>
    <row r="1253" spans="1:13" s="228" customFormat="1" ht="24" customHeight="1" x14ac:dyDescent="0.2">
      <c r="A1253" s="222">
        <v>1252</v>
      </c>
      <c r="B1253" s="218" t="s">
        <v>1383</v>
      </c>
      <c r="C1253" s="211" t="s">
        <v>1435</v>
      </c>
      <c r="D1253" s="223" t="s">
        <v>1436</v>
      </c>
      <c r="E1253" s="211">
        <v>36</v>
      </c>
      <c r="F1253" s="211">
        <v>94</v>
      </c>
      <c r="G1253" s="211">
        <v>130</v>
      </c>
      <c r="H1253" s="224">
        <v>46410480</v>
      </c>
      <c r="I1253" s="224">
        <v>41769432</v>
      </c>
      <c r="J1253" s="225">
        <v>37128384</v>
      </c>
      <c r="K1253" s="221"/>
      <c r="L1253" s="221"/>
      <c r="M1253" s="221"/>
    </row>
    <row r="1254" spans="1:13" s="228" customFormat="1" ht="24" customHeight="1" x14ac:dyDescent="0.2">
      <c r="A1254" s="222">
        <v>1253</v>
      </c>
      <c r="B1254" s="218" t="s">
        <v>1383</v>
      </c>
      <c r="C1254" s="211" t="s">
        <v>1437</v>
      </c>
      <c r="D1254" s="223">
        <v>712420300020001</v>
      </c>
      <c r="E1254" s="211">
        <v>40</v>
      </c>
      <c r="F1254" s="211">
        <v>67</v>
      </c>
      <c r="G1254" s="211">
        <v>107</v>
      </c>
      <c r="H1254" s="224">
        <v>41040490.3125</v>
      </c>
      <c r="I1254" s="224">
        <v>36936441.28125</v>
      </c>
      <c r="J1254" s="225">
        <v>32832392.25</v>
      </c>
      <c r="K1254" s="221"/>
      <c r="L1254" s="221"/>
      <c r="M1254" s="221"/>
    </row>
    <row r="1255" spans="1:13" s="228" customFormat="1" ht="24" customHeight="1" x14ac:dyDescent="0.2">
      <c r="A1255" s="222">
        <v>1254</v>
      </c>
      <c r="B1255" s="218" t="s">
        <v>1383</v>
      </c>
      <c r="C1255" s="211" t="s">
        <v>1438</v>
      </c>
      <c r="D1255" s="223" t="s">
        <v>1439</v>
      </c>
      <c r="E1255" s="211">
        <v>22</v>
      </c>
      <c r="F1255" s="211">
        <v>38</v>
      </c>
      <c r="G1255" s="211">
        <v>60</v>
      </c>
      <c r="H1255" s="224">
        <v>22001400</v>
      </c>
      <c r="I1255" s="224">
        <v>19801260</v>
      </c>
      <c r="J1255" s="225">
        <v>17601120</v>
      </c>
      <c r="K1255" s="221"/>
      <c r="L1255" s="221"/>
      <c r="M1255" s="221"/>
    </row>
    <row r="1256" spans="1:13" s="228" customFormat="1" ht="24" customHeight="1" x14ac:dyDescent="0.2">
      <c r="A1256" s="222">
        <v>1255</v>
      </c>
      <c r="B1256" s="218" t="s">
        <v>1383</v>
      </c>
      <c r="C1256" s="211" t="s">
        <v>1440</v>
      </c>
      <c r="D1256" s="223">
        <v>712320300030001</v>
      </c>
      <c r="E1256" s="211">
        <v>47</v>
      </c>
      <c r="F1256" s="211">
        <v>120</v>
      </c>
      <c r="G1256" s="211">
        <v>167</v>
      </c>
      <c r="H1256" s="224">
        <v>61916442.299999997</v>
      </c>
      <c r="I1256" s="224">
        <v>58046664.65625</v>
      </c>
      <c r="J1256" s="225">
        <v>51597035.25</v>
      </c>
      <c r="K1256" s="221"/>
      <c r="L1256" s="221"/>
      <c r="M1256" s="221"/>
    </row>
    <row r="1257" spans="1:13" s="228" customFormat="1" ht="24" customHeight="1" x14ac:dyDescent="0.2">
      <c r="A1257" s="222">
        <v>1256</v>
      </c>
      <c r="B1257" s="218" t="s">
        <v>1383</v>
      </c>
      <c r="C1257" s="211" t="s">
        <v>1441</v>
      </c>
      <c r="D1257" s="223" t="s">
        <v>1442</v>
      </c>
      <c r="E1257" s="211">
        <v>37</v>
      </c>
      <c r="F1257" s="211">
        <v>125</v>
      </c>
      <c r="G1257" s="211">
        <v>162</v>
      </c>
      <c r="H1257" s="224">
        <v>58053240</v>
      </c>
      <c r="I1257" s="224">
        <v>52247916.000000007</v>
      </c>
      <c r="J1257" s="225">
        <v>46442592</v>
      </c>
      <c r="K1257" s="221"/>
      <c r="L1257" s="221"/>
      <c r="M1257" s="221"/>
    </row>
    <row r="1258" spans="1:13" s="228" customFormat="1" ht="24" customHeight="1" x14ac:dyDescent="0.2">
      <c r="A1258" s="222">
        <v>1257</v>
      </c>
      <c r="B1258" s="218" t="s">
        <v>1383</v>
      </c>
      <c r="C1258" s="211" t="s">
        <v>1443</v>
      </c>
      <c r="D1258" s="223">
        <v>713120300020001</v>
      </c>
      <c r="E1258" s="211">
        <v>45</v>
      </c>
      <c r="F1258" s="211">
        <v>132</v>
      </c>
      <c r="G1258" s="211">
        <v>177</v>
      </c>
      <c r="H1258" s="224">
        <v>65243407.5</v>
      </c>
      <c r="I1258" s="224">
        <v>61165694.53125</v>
      </c>
      <c r="J1258" s="225">
        <v>54369506.25</v>
      </c>
      <c r="K1258" s="221"/>
      <c r="L1258" s="221"/>
      <c r="M1258" s="221"/>
    </row>
    <row r="1259" spans="1:13" s="228" customFormat="1" ht="24" customHeight="1" x14ac:dyDescent="0.2">
      <c r="A1259" s="222">
        <v>1258</v>
      </c>
      <c r="B1259" s="218" t="s">
        <v>1383</v>
      </c>
      <c r="C1259" s="211" t="s">
        <v>1444</v>
      </c>
      <c r="D1259" s="223" t="s">
        <v>1445</v>
      </c>
      <c r="E1259" s="211">
        <v>45</v>
      </c>
      <c r="F1259" s="211">
        <v>132</v>
      </c>
      <c r="G1259" s="211">
        <v>177</v>
      </c>
      <c r="H1259" s="224">
        <v>61138022.399999999</v>
      </c>
      <c r="I1259" s="224">
        <v>57316896.000000007</v>
      </c>
      <c r="J1259" s="225">
        <v>50948352</v>
      </c>
      <c r="K1259" s="221"/>
      <c r="L1259" s="221"/>
      <c r="M1259" s="221"/>
    </row>
    <row r="1260" spans="1:13" s="228" customFormat="1" ht="24" customHeight="1" x14ac:dyDescent="0.2">
      <c r="A1260" s="222">
        <v>1259</v>
      </c>
      <c r="B1260" s="218" t="s">
        <v>1383</v>
      </c>
      <c r="C1260" s="211" t="s">
        <v>1446</v>
      </c>
      <c r="D1260" s="223" t="s">
        <v>1447</v>
      </c>
      <c r="E1260" s="211">
        <v>68</v>
      </c>
      <c r="F1260" s="211">
        <v>426</v>
      </c>
      <c r="G1260" s="211">
        <v>494</v>
      </c>
      <c r="H1260" s="224">
        <v>170657280</v>
      </c>
      <c r="I1260" s="224">
        <v>153591552</v>
      </c>
      <c r="J1260" s="225">
        <v>136525824</v>
      </c>
      <c r="K1260" s="221"/>
      <c r="L1260" s="221"/>
      <c r="M1260" s="221"/>
    </row>
    <row r="1261" spans="1:13" s="228" customFormat="1" ht="24" customHeight="1" x14ac:dyDescent="0.2">
      <c r="A1261" s="222">
        <v>1260</v>
      </c>
      <c r="B1261" s="218" t="s">
        <v>1383</v>
      </c>
      <c r="C1261" s="211" t="s">
        <v>1448</v>
      </c>
      <c r="D1261" s="223">
        <v>712320300050001</v>
      </c>
      <c r="E1261" s="211">
        <v>52</v>
      </c>
      <c r="F1261" s="211">
        <v>141</v>
      </c>
      <c r="G1261" s="211">
        <v>193</v>
      </c>
      <c r="H1261" s="224">
        <v>67864011.299999997</v>
      </c>
      <c r="I1261" s="224">
        <v>61077610.170000002</v>
      </c>
      <c r="J1261" s="225">
        <v>56553342.75</v>
      </c>
      <c r="K1261" s="221"/>
      <c r="L1261" s="221"/>
      <c r="M1261" s="221"/>
    </row>
    <row r="1262" spans="1:13" s="228" customFormat="1" ht="24" customHeight="1" x14ac:dyDescent="0.2">
      <c r="A1262" s="222">
        <v>1261</v>
      </c>
      <c r="B1262" s="218" t="s">
        <v>1383</v>
      </c>
      <c r="C1262" s="211" t="s">
        <v>1449</v>
      </c>
      <c r="D1262" s="223">
        <v>216140300020001</v>
      </c>
      <c r="E1262" s="211">
        <v>42</v>
      </c>
      <c r="F1262" s="211">
        <v>58</v>
      </c>
      <c r="G1262" s="211">
        <v>100</v>
      </c>
      <c r="H1262" s="224">
        <v>48137185.3125</v>
      </c>
      <c r="I1262" s="224">
        <v>43323466.781250007</v>
      </c>
      <c r="J1262" s="225">
        <v>38509748.25</v>
      </c>
      <c r="K1262" s="221"/>
      <c r="L1262" s="221"/>
      <c r="M1262" s="221"/>
    </row>
    <row r="1263" spans="1:13" s="228" customFormat="1" ht="24" customHeight="1" x14ac:dyDescent="0.2">
      <c r="A1263" s="222">
        <v>1262</v>
      </c>
      <c r="B1263" s="218" t="s">
        <v>1383</v>
      </c>
      <c r="C1263" s="211" t="s">
        <v>1450</v>
      </c>
      <c r="D1263" s="223">
        <v>711120300040001</v>
      </c>
      <c r="E1263" s="211">
        <v>64</v>
      </c>
      <c r="F1263" s="211">
        <v>208</v>
      </c>
      <c r="G1263" s="211">
        <v>272</v>
      </c>
      <c r="H1263" s="224">
        <v>93772939.5</v>
      </c>
      <c r="I1263" s="224">
        <v>84395645.549999997</v>
      </c>
      <c r="J1263" s="225">
        <v>75018351.599999994</v>
      </c>
      <c r="K1263" s="221"/>
      <c r="L1263" s="221"/>
      <c r="M1263" s="221"/>
    </row>
    <row r="1264" spans="1:13" s="228" customFormat="1" ht="24" customHeight="1" x14ac:dyDescent="0.2">
      <c r="A1264" s="222">
        <v>1263</v>
      </c>
      <c r="B1264" s="218" t="s">
        <v>1383</v>
      </c>
      <c r="C1264" s="211" t="s">
        <v>1451</v>
      </c>
      <c r="D1264" s="223">
        <v>713120300010002</v>
      </c>
      <c r="E1264" s="211">
        <v>21</v>
      </c>
      <c r="F1264" s="211">
        <v>99</v>
      </c>
      <c r="G1264" s="211">
        <v>120</v>
      </c>
      <c r="H1264" s="224">
        <v>45142705.3125</v>
      </c>
      <c r="I1264" s="224">
        <v>40628434.78125</v>
      </c>
      <c r="J1264" s="225">
        <v>36114164.25</v>
      </c>
      <c r="K1264" s="221"/>
      <c r="L1264" s="221"/>
      <c r="M1264" s="221"/>
    </row>
    <row r="1265" spans="1:13" s="228" customFormat="1" ht="24" customHeight="1" x14ac:dyDescent="0.2">
      <c r="A1265" s="222">
        <v>1264</v>
      </c>
      <c r="B1265" s="218" t="s">
        <v>1383</v>
      </c>
      <c r="C1265" s="211" t="s">
        <v>1452</v>
      </c>
      <c r="D1265" s="223" t="s">
        <v>1453</v>
      </c>
      <c r="E1265" s="211">
        <v>16</v>
      </c>
      <c r="F1265" s="211">
        <v>101</v>
      </c>
      <c r="G1265" s="211">
        <v>117</v>
      </c>
      <c r="H1265" s="224">
        <v>42644880</v>
      </c>
      <c r="I1265" s="224">
        <v>38380392</v>
      </c>
      <c r="J1265" s="225">
        <v>34115904</v>
      </c>
      <c r="K1265" s="221"/>
      <c r="L1265" s="221"/>
      <c r="M1265" s="221"/>
    </row>
    <row r="1266" spans="1:13" s="228" customFormat="1" ht="24" customHeight="1" x14ac:dyDescent="0.2">
      <c r="A1266" s="222">
        <v>1265</v>
      </c>
      <c r="B1266" s="218" t="s">
        <v>1383</v>
      </c>
      <c r="C1266" s="211" t="s">
        <v>1454</v>
      </c>
      <c r="D1266" s="223">
        <v>713120300060001</v>
      </c>
      <c r="E1266" s="211">
        <v>35</v>
      </c>
      <c r="F1266" s="211">
        <v>65</v>
      </c>
      <c r="G1266" s="211">
        <v>100</v>
      </c>
      <c r="H1266" s="224">
        <v>38353375.3125</v>
      </c>
      <c r="I1266" s="224">
        <v>34518037.78125</v>
      </c>
      <c r="J1266" s="225">
        <v>30682700.250000004</v>
      </c>
      <c r="K1266" s="221"/>
      <c r="L1266" s="221"/>
      <c r="M1266" s="221"/>
    </row>
    <row r="1267" spans="1:13" s="228" customFormat="1" ht="24" customHeight="1" x14ac:dyDescent="0.2">
      <c r="A1267" s="222">
        <v>1266</v>
      </c>
      <c r="B1267" s="218" t="s">
        <v>1383</v>
      </c>
      <c r="C1267" s="211" t="s">
        <v>1455</v>
      </c>
      <c r="D1267" s="223">
        <v>713120300030001</v>
      </c>
      <c r="E1267" s="211">
        <v>60</v>
      </c>
      <c r="F1267" s="211">
        <v>193</v>
      </c>
      <c r="G1267" s="211">
        <v>253</v>
      </c>
      <c r="H1267" s="224">
        <v>88283853.900000006</v>
      </c>
      <c r="I1267" s="224">
        <v>79455468.510000005</v>
      </c>
      <c r="J1267" s="225">
        <v>70627083.120000005</v>
      </c>
      <c r="K1267" s="221"/>
      <c r="L1267" s="221"/>
      <c r="M1267" s="221"/>
    </row>
    <row r="1268" spans="1:13" s="228" customFormat="1" ht="24" customHeight="1" x14ac:dyDescent="0.2">
      <c r="A1268" s="222">
        <v>1267</v>
      </c>
      <c r="B1268" s="218" t="s">
        <v>1383</v>
      </c>
      <c r="C1268" s="211" t="s">
        <v>1456</v>
      </c>
      <c r="D1268" s="223" t="s">
        <v>1457</v>
      </c>
      <c r="E1268" s="211">
        <v>60</v>
      </c>
      <c r="F1268" s="211">
        <v>193</v>
      </c>
      <c r="G1268" s="211">
        <v>253</v>
      </c>
      <c r="H1268" s="224">
        <v>87642432</v>
      </c>
      <c r="I1268" s="224">
        <v>78878188.799999997</v>
      </c>
      <c r="J1268" s="225">
        <v>70113945.599999994</v>
      </c>
      <c r="K1268" s="221"/>
      <c r="L1268" s="221"/>
      <c r="M1268" s="221"/>
    </row>
    <row r="1269" spans="1:13" s="228" customFormat="1" ht="24" customHeight="1" x14ac:dyDescent="0.2">
      <c r="A1269" s="222">
        <v>1268</v>
      </c>
      <c r="B1269" s="218" t="s">
        <v>1383</v>
      </c>
      <c r="C1269" s="211" t="s">
        <v>1458</v>
      </c>
      <c r="D1269" s="223">
        <v>713120300050001</v>
      </c>
      <c r="E1269" s="211">
        <v>330</v>
      </c>
      <c r="F1269" s="211">
        <v>1215</v>
      </c>
      <c r="G1269" s="211">
        <v>1545</v>
      </c>
      <c r="H1269" s="224">
        <v>560909484.89999998</v>
      </c>
      <c r="I1269" s="224">
        <v>504818536.41000003</v>
      </c>
      <c r="J1269" s="225">
        <v>448727587.92000002</v>
      </c>
      <c r="K1269" s="221"/>
      <c r="L1269" s="221"/>
      <c r="M1269" s="221"/>
    </row>
    <row r="1270" spans="1:13" s="228" customFormat="1" ht="24" customHeight="1" x14ac:dyDescent="0.2">
      <c r="A1270" s="222">
        <v>1269</v>
      </c>
      <c r="B1270" s="218" t="s">
        <v>1383</v>
      </c>
      <c r="C1270" s="211" t="s">
        <v>1459</v>
      </c>
      <c r="D1270" s="223">
        <v>311830300040001</v>
      </c>
      <c r="E1270" s="211">
        <v>102</v>
      </c>
      <c r="F1270" s="211">
        <v>220</v>
      </c>
      <c r="G1270" s="211">
        <v>322</v>
      </c>
      <c r="H1270" s="224">
        <v>136652880.30000001</v>
      </c>
      <c r="I1270" s="224">
        <v>122987592.27000001</v>
      </c>
      <c r="J1270" s="225">
        <v>109322304.24000001</v>
      </c>
      <c r="K1270" s="221"/>
      <c r="L1270" s="221"/>
      <c r="M1270" s="221"/>
    </row>
    <row r="1271" spans="1:13" s="228" customFormat="1" ht="24" customHeight="1" x14ac:dyDescent="0.2">
      <c r="A1271" s="222">
        <v>1270</v>
      </c>
      <c r="B1271" s="218" t="s">
        <v>1383</v>
      </c>
      <c r="C1271" s="211" t="s">
        <v>1460</v>
      </c>
      <c r="D1271" s="223">
        <v>311830300010001</v>
      </c>
      <c r="E1271" s="211">
        <v>136</v>
      </c>
      <c r="F1271" s="211">
        <v>266</v>
      </c>
      <c r="G1271" s="211">
        <v>402</v>
      </c>
      <c r="H1271" s="224">
        <v>158326963.5</v>
      </c>
      <c r="I1271" s="224">
        <v>142494267.15000001</v>
      </c>
      <c r="J1271" s="225">
        <v>126661570.8</v>
      </c>
      <c r="K1271" s="221"/>
      <c r="L1271" s="221"/>
      <c r="M1271" s="221"/>
    </row>
    <row r="1272" spans="1:13" s="228" customFormat="1" ht="24" customHeight="1" x14ac:dyDescent="0.2">
      <c r="A1272" s="222">
        <v>1271</v>
      </c>
      <c r="B1272" s="218" t="s">
        <v>1383</v>
      </c>
      <c r="C1272" s="211" t="s">
        <v>1461</v>
      </c>
      <c r="D1272" s="223" t="s">
        <v>1462</v>
      </c>
      <c r="E1272" s="211">
        <v>150</v>
      </c>
      <c r="F1272" s="211">
        <v>250</v>
      </c>
      <c r="G1272" s="211">
        <v>400</v>
      </c>
      <c r="H1272" s="224">
        <v>138425932.80000001</v>
      </c>
      <c r="I1272" s="224">
        <v>124583339.52000001</v>
      </c>
      <c r="J1272" s="225">
        <v>110740746.24000001</v>
      </c>
      <c r="K1272" s="221"/>
      <c r="L1272" s="221"/>
      <c r="M1272" s="221"/>
    </row>
    <row r="1273" spans="1:13" s="228" customFormat="1" ht="24" customHeight="1" x14ac:dyDescent="0.2">
      <c r="A1273" s="222">
        <v>1272</v>
      </c>
      <c r="B1273" s="218" t="s">
        <v>1383</v>
      </c>
      <c r="C1273" s="211" t="s">
        <v>1463</v>
      </c>
      <c r="D1273" s="223">
        <v>311830300020001</v>
      </c>
      <c r="E1273" s="211">
        <v>148</v>
      </c>
      <c r="F1273" s="211">
        <v>271</v>
      </c>
      <c r="G1273" s="211">
        <v>419</v>
      </c>
      <c r="H1273" s="224">
        <v>161994266.69999999</v>
      </c>
      <c r="I1273" s="224">
        <v>145794840.03</v>
      </c>
      <c r="J1273" s="225">
        <v>129595413.36000001</v>
      </c>
      <c r="K1273" s="221"/>
      <c r="L1273" s="221"/>
      <c r="M1273" s="221"/>
    </row>
    <row r="1274" spans="1:13" s="228" customFormat="1" ht="24" customHeight="1" x14ac:dyDescent="0.2">
      <c r="A1274" s="222">
        <v>1273</v>
      </c>
      <c r="B1274" s="218" t="s">
        <v>1383</v>
      </c>
      <c r="C1274" s="211" t="s">
        <v>1464</v>
      </c>
      <c r="D1274" s="223">
        <v>343230300080031</v>
      </c>
      <c r="E1274" s="211">
        <v>13</v>
      </c>
      <c r="F1274" s="211">
        <v>32</v>
      </c>
      <c r="G1274" s="211">
        <v>45</v>
      </c>
      <c r="H1274" s="224">
        <v>21740672.8125</v>
      </c>
      <c r="I1274" s="224">
        <v>19566605.53125</v>
      </c>
      <c r="J1274" s="225">
        <v>17392538.25</v>
      </c>
      <c r="K1274" s="221"/>
      <c r="L1274" s="221"/>
      <c r="M1274" s="221"/>
    </row>
    <row r="1275" spans="1:13" s="228" customFormat="1" ht="24" customHeight="1" x14ac:dyDescent="0.2">
      <c r="A1275" s="222">
        <v>1274</v>
      </c>
      <c r="B1275" s="218" t="s">
        <v>1383</v>
      </c>
      <c r="C1275" s="211" t="s">
        <v>1465</v>
      </c>
      <c r="D1275" s="223" t="s">
        <v>1466</v>
      </c>
      <c r="E1275" s="211">
        <v>155</v>
      </c>
      <c r="F1275" s="211">
        <v>445</v>
      </c>
      <c r="G1275" s="211">
        <v>600</v>
      </c>
      <c r="H1275" s="224">
        <v>208657728</v>
      </c>
      <c r="I1275" s="224">
        <v>187791955.19999999</v>
      </c>
      <c r="J1275" s="225">
        <v>166926182.40000001</v>
      </c>
      <c r="K1275" s="221"/>
      <c r="L1275" s="221"/>
      <c r="M1275" s="221"/>
    </row>
    <row r="1276" spans="1:13" s="228" customFormat="1" ht="24" customHeight="1" x14ac:dyDescent="0.2">
      <c r="A1276" s="222">
        <v>1275</v>
      </c>
      <c r="B1276" s="218" t="s">
        <v>1383</v>
      </c>
      <c r="C1276" s="211" t="s">
        <v>1467</v>
      </c>
      <c r="D1276" s="223" t="s">
        <v>1468</v>
      </c>
      <c r="E1276" s="211">
        <v>115</v>
      </c>
      <c r="F1276" s="211">
        <v>336</v>
      </c>
      <c r="G1276" s="211">
        <v>451</v>
      </c>
      <c r="H1276" s="224">
        <v>160763097.59999999</v>
      </c>
      <c r="I1276" s="224">
        <v>144686787.84</v>
      </c>
      <c r="J1276" s="225">
        <v>128610478.08000001</v>
      </c>
      <c r="K1276" s="221"/>
      <c r="L1276" s="221"/>
      <c r="M1276" s="221"/>
    </row>
    <row r="1277" spans="1:13" s="228" customFormat="1" ht="24" customHeight="1" x14ac:dyDescent="0.2">
      <c r="A1277" s="222">
        <v>1276</v>
      </c>
      <c r="B1277" s="218" t="s">
        <v>1469</v>
      </c>
      <c r="C1277" s="211" t="s">
        <v>1470</v>
      </c>
      <c r="D1277" s="223" t="s">
        <v>1471</v>
      </c>
      <c r="E1277" s="211">
        <v>45</v>
      </c>
      <c r="F1277" s="211">
        <v>120</v>
      </c>
      <c r="G1277" s="211">
        <v>165</v>
      </c>
      <c r="H1277" s="224">
        <v>60860520</v>
      </c>
      <c r="I1277" s="224">
        <v>54774468</v>
      </c>
      <c r="J1277" s="225">
        <v>48688416.000000007</v>
      </c>
      <c r="K1277" s="221"/>
      <c r="L1277" s="221"/>
      <c r="M1277" s="221"/>
    </row>
    <row r="1278" spans="1:13" s="228" customFormat="1" ht="24" customHeight="1" x14ac:dyDescent="0.2">
      <c r="A1278" s="222">
        <v>1277</v>
      </c>
      <c r="B1278" s="218" t="s">
        <v>1469</v>
      </c>
      <c r="C1278" s="211" t="s">
        <v>1472</v>
      </c>
      <c r="D1278" s="223">
        <v>214440410000021</v>
      </c>
      <c r="E1278" s="211">
        <v>15</v>
      </c>
      <c r="F1278" s="211">
        <v>45</v>
      </c>
      <c r="G1278" s="211">
        <v>60</v>
      </c>
      <c r="H1278" s="224">
        <v>31320780</v>
      </c>
      <c r="I1278" s="224">
        <v>28188702</v>
      </c>
      <c r="J1278" s="225">
        <v>25056624</v>
      </c>
      <c r="K1278" s="221"/>
      <c r="L1278" s="221"/>
      <c r="M1278" s="221"/>
    </row>
    <row r="1279" spans="1:13" s="228" customFormat="1" ht="24" customHeight="1" x14ac:dyDescent="0.2">
      <c r="A1279" s="222">
        <v>1278</v>
      </c>
      <c r="B1279" s="218" t="s">
        <v>1469</v>
      </c>
      <c r="C1279" s="211" t="s">
        <v>1473</v>
      </c>
      <c r="D1279" s="223" t="s">
        <v>1474</v>
      </c>
      <c r="E1279" s="211">
        <v>59</v>
      </c>
      <c r="F1279" s="211">
        <v>61</v>
      </c>
      <c r="G1279" s="211">
        <v>120</v>
      </c>
      <c r="H1279" s="224">
        <v>44158680</v>
      </c>
      <c r="I1279" s="224">
        <v>39742812</v>
      </c>
      <c r="J1279" s="225">
        <v>35326944</v>
      </c>
      <c r="K1279" s="221"/>
      <c r="L1279" s="221"/>
      <c r="M1279" s="221"/>
    </row>
    <row r="1280" spans="1:13" s="228" customFormat="1" ht="24" customHeight="1" x14ac:dyDescent="0.2">
      <c r="A1280" s="222">
        <v>1279</v>
      </c>
      <c r="B1280" s="218" t="s">
        <v>1469</v>
      </c>
      <c r="C1280" s="211" t="s">
        <v>1475</v>
      </c>
      <c r="D1280" s="223">
        <v>722320410130011</v>
      </c>
      <c r="E1280" s="211">
        <v>39</v>
      </c>
      <c r="F1280" s="211">
        <v>81</v>
      </c>
      <c r="G1280" s="211">
        <v>120</v>
      </c>
      <c r="H1280" s="224">
        <v>45305640</v>
      </c>
      <c r="I1280" s="224">
        <v>40775076</v>
      </c>
      <c r="J1280" s="225">
        <v>36244512</v>
      </c>
      <c r="K1280" s="221"/>
      <c r="L1280" s="221"/>
      <c r="M1280" s="221"/>
    </row>
    <row r="1281" spans="1:13" s="228" customFormat="1" ht="24" customHeight="1" x14ac:dyDescent="0.2">
      <c r="A1281" s="222">
        <v>1280</v>
      </c>
      <c r="B1281" s="218" t="s">
        <v>1469</v>
      </c>
      <c r="C1281" s="211" t="s">
        <v>1476</v>
      </c>
      <c r="D1281" s="223">
        <v>311830410010011</v>
      </c>
      <c r="E1281" s="211">
        <v>20</v>
      </c>
      <c r="F1281" s="211">
        <v>40</v>
      </c>
      <c r="G1281" s="211">
        <v>60</v>
      </c>
      <c r="H1281" s="224">
        <v>26297700</v>
      </c>
      <c r="I1281" s="224">
        <v>23667930</v>
      </c>
      <c r="J1281" s="225">
        <v>21038160</v>
      </c>
      <c r="K1281" s="221"/>
      <c r="L1281" s="221"/>
      <c r="M1281" s="221"/>
    </row>
    <row r="1282" spans="1:13" s="228" customFormat="1" ht="24" customHeight="1" x14ac:dyDescent="0.2">
      <c r="A1282" s="222">
        <v>1281</v>
      </c>
      <c r="B1282" s="218" t="s">
        <v>1469</v>
      </c>
      <c r="C1282" s="211" t="s">
        <v>1477</v>
      </c>
      <c r="D1282" s="223">
        <v>311830410100011</v>
      </c>
      <c r="E1282" s="211">
        <v>14</v>
      </c>
      <c r="F1282" s="211">
        <v>26</v>
      </c>
      <c r="G1282" s="211">
        <v>40</v>
      </c>
      <c r="H1282" s="224">
        <v>18182580</v>
      </c>
      <c r="I1282" s="224">
        <v>16364322</v>
      </c>
      <c r="J1282" s="225">
        <v>14546064.000000002</v>
      </c>
      <c r="K1282" s="221"/>
      <c r="L1282" s="221"/>
      <c r="M1282" s="221"/>
    </row>
    <row r="1283" spans="1:13" s="228" customFormat="1" ht="24" customHeight="1" x14ac:dyDescent="0.2">
      <c r="A1283" s="222">
        <v>1282</v>
      </c>
      <c r="B1283" s="218" t="s">
        <v>1469</v>
      </c>
      <c r="C1283" s="211" t="s">
        <v>1478</v>
      </c>
      <c r="D1283" s="223">
        <v>722320410150001</v>
      </c>
      <c r="E1283" s="211">
        <v>118</v>
      </c>
      <c r="F1283" s="211">
        <v>530</v>
      </c>
      <c r="G1283" s="211">
        <v>648</v>
      </c>
      <c r="H1283" s="224">
        <v>228053836.80000001</v>
      </c>
      <c r="I1283" s="224">
        <v>205248453.12</v>
      </c>
      <c r="J1283" s="225">
        <v>182443069.44000003</v>
      </c>
      <c r="K1283" s="221"/>
      <c r="L1283" s="221"/>
      <c r="M1283" s="221"/>
    </row>
    <row r="1284" spans="1:13" s="228" customFormat="1" ht="24" customHeight="1" x14ac:dyDescent="0.2">
      <c r="A1284" s="222">
        <v>1283</v>
      </c>
      <c r="B1284" s="218" t="s">
        <v>1469</v>
      </c>
      <c r="C1284" s="211" t="s">
        <v>1479</v>
      </c>
      <c r="D1284" s="223">
        <v>722320410130001</v>
      </c>
      <c r="E1284" s="211">
        <v>73</v>
      </c>
      <c r="F1284" s="211">
        <v>227</v>
      </c>
      <c r="G1284" s="211">
        <v>300</v>
      </c>
      <c r="H1284" s="224">
        <v>106003468.8</v>
      </c>
      <c r="I1284" s="224">
        <v>95403121.920000017</v>
      </c>
      <c r="J1284" s="225">
        <v>84802775.040000007</v>
      </c>
      <c r="K1284" s="221"/>
      <c r="L1284" s="221"/>
      <c r="M1284" s="221"/>
    </row>
    <row r="1285" spans="1:13" s="228" customFormat="1" ht="24" customHeight="1" x14ac:dyDescent="0.2">
      <c r="A1285" s="222">
        <v>1284</v>
      </c>
      <c r="B1285" s="218" t="s">
        <v>1469</v>
      </c>
      <c r="C1285" s="211" t="s">
        <v>1480</v>
      </c>
      <c r="D1285" s="223" t="s">
        <v>1481</v>
      </c>
      <c r="E1285" s="211">
        <v>65</v>
      </c>
      <c r="F1285" s="211">
        <v>195</v>
      </c>
      <c r="G1285" s="211">
        <v>260</v>
      </c>
      <c r="H1285" s="224">
        <v>91786867.200000003</v>
      </c>
      <c r="I1285" s="224">
        <v>82608180.480000004</v>
      </c>
      <c r="J1285" s="225">
        <v>73429493.760000005</v>
      </c>
      <c r="K1285" s="221"/>
      <c r="L1285" s="221"/>
      <c r="M1285" s="221"/>
    </row>
    <row r="1286" spans="1:13" s="228" customFormat="1" ht="24" customHeight="1" x14ac:dyDescent="0.2">
      <c r="A1286" s="222">
        <v>1285</v>
      </c>
      <c r="B1286" s="218" t="s">
        <v>1469</v>
      </c>
      <c r="C1286" s="211" t="s">
        <v>1482</v>
      </c>
      <c r="D1286" s="223" t="s">
        <v>1483</v>
      </c>
      <c r="E1286" s="211">
        <v>99</v>
      </c>
      <c r="F1286" s="211">
        <v>541</v>
      </c>
      <c r="G1286" s="211">
        <v>640</v>
      </c>
      <c r="H1286" s="224">
        <v>223718284.80000001</v>
      </c>
      <c r="I1286" s="224">
        <v>201346456.31999999</v>
      </c>
      <c r="J1286" s="225">
        <v>178974627.84000003</v>
      </c>
      <c r="K1286" s="221"/>
      <c r="L1286" s="221"/>
      <c r="M1286" s="221"/>
    </row>
    <row r="1287" spans="1:13" s="228" customFormat="1" ht="24" customHeight="1" x14ac:dyDescent="0.2">
      <c r="A1287" s="222">
        <v>1286</v>
      </c>
      <c r="B1287" s="218" t="s">
        <v>1469</v>
      </c>
      <c r="C1287" s="211" t="s">
        <v>1484</v>
      </c>
      <c r="D1287" s="223">
        <v>311830410110051</v>
      </c>
      <c r="E1287" s="211">
        <v>15</v>
      </c>
      <c r="F1287" s="211">
        <v>45</v>
      </c>
      <c r="G1287" s="211">
        <v>60</v>
      </c>
      <c r="H1287" s="224">
        <v>27008490</v>
      </c>
      <c r="I1287" s="224">
        <v>24307641</v>
      </c>
      <c r="J1287" s="225">
        <v>21606792</v>
      </c>
      <c r="K1287" s="221"/>
      <c r="L1287" s="221"/>
      <c r="M1287" s="221"/>
    </row>
    <row r="1288" spans="1:13" s="228" customFormat="1" ht="24" customHeight="1" x14ac:dyDescent="0.2">
      <c r="A1288" s="222">
        <v>1287</v>
      </c>
      <c r="B1288" s="218" t="s">
        <v>1469</v>
      </c>
      <c r="C1288" s="211" t="s">
        <v>1485</v>
      </c>
      <c r="D1288" s="223">
        <v>311830410110011</v>
      </c>
      <c r="E1288" s="211">
        <v>15</v>
      </c>
      <c r="F1288" s="211">
        <v>45</v>
      </c>
      <c r="G1288" s="211">
        <v>60</v>
      </c>
      <c r="H1288" s="224">
        <v>26600250</v>
      </c>
      <c r="I1288" s="224">
        <v>23940225</v>
      </c>
      <c r="J1288" s="225">
        <v>21280200</v>
      </c>
      <c r="K1288" s="221"/>
      <c r="L1288" s="221"/>
      <c r="M1288" s="221"/>
    </row>
    <row r="1289" spans="1:13" s="228" customFormat="1" ht="24" customHeight="1" x14ac:dyDescent="0.2">
      <c r="A1289" s="222">
        <v>1288</v>
      </c>
      <c r="B1289" s="218" t="s">
        <v>1469</v>
      </c>
      <c r="C1289" s="211" t="s">
        <v>1486</v>
      </c>
      <c r="D1289" s="223">
        <v>311530410030021</v>
      </c>
      <c r="E1289" s="211">
        <v>10</v>
      </c>
      <c r="F1289" s="211">
        <v>50</v>
      </c>
      <c r="G1289" s="211">
        <v>60</v>
      </c>
      <c r="H1289" s="224">
        <v>26837700</v>
      </c>
      <c r="I1289" s="224">
        <v>24153930</v>
      </c>
      <c r="J1289" s="225">
        <v>21470160</v>
      </c>
      <c r="K1289" s="221"/>
      <c r="L1289" s="221"/>
      <c r="M1289" s="221"/>
    </row>
    <row r="1290" spans="1:13" s="228" customFormat="1" ht="24" customHeight="1" x14ac:dyDescent="0.2">
      <c r="A1290" s="222">
        <v>1289</v>
      </c>
      <c r="B1290" s="218" t="s">
        <v>1469</v>
      </c>
      <c r="C1290" s="211" t="s">
        <v>1487</v>
      </c>
      <c r="D1290" s="223">
        <v>214440410000041</v>
      </c>
      <c r="E1290" s="211">
        <v>15</v>
      </c>
      <c r="F1290" s="211">
        <v>45</v>
      </c>
      <c r="G1290" s="211">
        <v>60</v>
      </c>
      <c r="H1290" s="224">
        <v>31184700</v>
      </c>
      <c r="I1290" s="224">
        <v>28066230</v>
      </c>
      <c r="J1290" s="225">
        <v>24947760</v>
      </c>
      <c r="K1290" s="221"/>
      <c r="L1290" s="221"/>
      <c r="M1290" s="221"/>
    </row>
    <row r="1291" spans="1:13" s="228" customFormat="1" ht="24" customHeight="1" x14ac:dyDescent="0.2">
      <c r="A1291" s="222">
        <v>1290</v>
      </c>
      <c r="B1291" s="218" t="s">
        <v>1469</v>
      </c>
      <c r="C1291" s="211" t="s">
        <v>1488</v>
      </c>
      <c r="D1291" s="223" t="s">
        <v>1489</v>
      </c>
      <c r="E1291" s="211">
        <v>28</v>
      </c>
      <c r="F1291" s="211">
        <v>38</v>
      </c>
      <c r="G1291" s="211">
        <v>66</v>
      </c>
      <c r="H1291" s="224">
        <v>24197760</v>
      </c>
      <c r="I1291" s="224">
        <v>21777984</v>
      </c>
      <c r="J1291" s="225">
        <v>19358208</v>
      </c>
      <c r="K1291" s="221"/>
      <c r="L1291" s="221"/>
      <c r="M1291" s="221"/>
    </row>
    <row r="1292" spans="1:13" s="228" customFormat="1" ht="24" customHeight="1" x14ac:dyDescent="0.2">
      <c r="A1292" s="222">
        <v>1291</v>
      </c>
      <c r="B1292" s="218" t="s">
        <v>1469</v>
      </c>
      <c r="C1292" s="211" t="s">
        <v>1490</v>
      </c>
      <c r="D1292" s="223">
        <v>311530410010031</v>
      </c>
      <c r="E1292" s="211">
        <v>27</v>
      </c>
      <c r="F1292" s="211">
        <v>49</v>
      </c>
      <c r="G1292" s="211">
        <v>76</v>
      </c>
      <c r="H1292" s="224">
        <v>33551580</v>
      </c>
      <c r="I1292" s="224">
        <v>30196422</v>
      </c>
      <c r="J1292" s="225">
        <v>26841264.000000004</v>
      </c>
      <c r="K1292" s="221"/>
      <c r="L1292" s="221"/>
      <c r="M1292" s="221"/>
    </row>
    <row r="1293" spans="1:13" s="228" customFormat="1" ht="24" customHeight="1" x14ac:dyDescent="0.2">
      <c r="A1293" s="222">
        <v>1292</v>
      </c>
      <c r="B1293" s="218" t="s">
        <v>1469</v>
      </c>
      <c r="C1293" s="211" t="s">
        <v>1491</v>
      </c>
      <c r="D1293" s="223">
        <v>311830410120001</v>
      </c>
      <c r="E1293" s="211">
        <v>60</v>
      </c>
      <c r="F1293" s="211">
        <v>150</v>
      </c>
      <c r="G1293" s="211">
        <v>210</v>
      </c>
      <c r="H1293" s="224">
        <v>87435129.599999994</v>
      </c>
      <c r="I1293" s="224">
        <v>78691616.640000001</v>
      </c>
      <c r="J1293" s="225">
        <v>69948103.680000007</v>
      </c>
      <c r="K1293" s="221"/>
      <c r="L1293" s="221"/>
      <c r="M1293" s="221"/>
    </row>
    <row r="1294" spans="1:13" s="228" customFormat="1" ht="24" customHeight="1" x14ac:dyDescent="0.2">
      <c r="A1294" s="222">
        <v>1293</v>
      </c>
      <c r="B1294" s="218" t="s">
        <v>1469</v>
      </c>
      <c r="C1294" s="211" t="s">
        <v>1492</v>
      </c>
      <c r="D1294" s="223">
        <v>311830410100131</v>
      </c>
      <c r="E1294" s="211">
        <v>10</v>
      </c>
      <c r="F1294" s="211">
        <v>20</v>
      </c>
      <c r="G1294" s="211">
        <v>30</v>
      </c>
      <c r="H1294" s="224">
        <v>13670490</v>
      </c>
      <c r="I1294" s="224">
        <v>12303441</v>
      </c>
      <c r="J1294" s="225">
        <v>10936392</v>
      </c>
      <c r="K1294" s="221"/>
      <c r="L1294" s="221"/>
      <c r="M1294" s="221"/>
    </row>
    <row r="1295" spans="1:13" s="228" customFormat="1" ht="24" customHeight="1" x14ac:dyDescent="0.2">
      <c r="A1295" s="222">
        <v>1294</v>
      </c>
      <c r="B1295" s="218" t="s">
        <v>1469</v>
      </c>
      <c r="C1295" s="211" t="s">
        <v>1493</v>
      </c>
      <c r="D1295" s="223">
        <v>311830410010021</v>
      </c>
      <c r="E1295" s="211">
        <v>40</v>
      </c>
      <c r="F1295" s="211">
        <v>75</v>
      </c>
      <c r="G1295" s="211">
        <v>115</v>
      </c>
      <c r="H1295" s="224">
        <v>51257100</v>
      </c>
      <c r="I1295" s="224">
        <v>46131390</v>
      </c>
      <c r="J1295" s="225">
        <v>41005680</v>
      </c>
      <c r="K1295" s="221"/>
      <c r="L1295" s="221"/>
      <c r="M1295" s="221"/>
    </row>
    <row r="1296" spans="1:13" s="228" customFormat="1" ht="24" customHeight="1" x14ac:dyDescent="0.2">
      <c r="A1296" s="222">
        <v>1295</v>
      </c>
      <c r="B1296" s="218" t="s">
        <v>1469</v>
      </c>
      <c r="C1296" s="211" t="s">
        <v>1494</v>
      </c>
      <c r="D1296" s="223">
        <v>311830410010041</v>
      </c>
      <c r="E1296" s="211">
        <v>15</v>
      </c>
      <c r="F1296" s="211">
        <v>45</v>
      </c>
      <c r="G1296" s="211">
        <v>60</v>
      </c>
      <c r="H1296" s="224">
        <v>27114330</v>
      </c>
      <c r="I1296" s="224">
        <v>24402897</v>
      </c>
      <c r="J1296" s="225">
        <v>21691464</v>
      </c>
      <c r="K1296" s="221"/>
      <c r="L1296" s="221"/>
      <c r="M1296" s="221"/>
    </row>
    <row r="1297" spans="1:13" s="228" customFormat="1" ht="24" customHeight="1" x14ac:dyDescent="0.2">
      <c r="A1297" s="222">
        <v>1296</v>
      </c>
      <c r="B1297" s="218" t="s">
        <v>1469</v>
      </c>
      <c r="C1297" s="211" t="s">
        <v>1495</v>
      </c>
      <c r="D1297" s="223">
        <v>311830410100111</v>
      </c>
      <c r="E1297" s="211">
        <v>10</v>
      </c>
      <c r="F1297" s="211">
        <v>20</v>
      </c>
      <c r="G1297" s="211">
        <v>30</v>
      </c>
      <c r="H1297" s="224">
        <v>13398330</v>
      </c>
      <c r="I1297" s="224">
        <v>12058497</v>
      </c>
      <c r="J1297" s="225">
        <v>10718664.000000002</v>
      </c>
      <c r="K1297" s="221"/>
      <c r="L1297" s="221"/>
      <c r="M1297" s="221"/>
    </row>
    <row r="1298" spans="1:13" s="228" customFormat="1" ht="24" customHeight="1" x14ac:dyDescent="0.2">
      <c r="A1298" s="222">
        <v>1297</v>
      </c>
      <c r="B1298" s="218" t="s">
        <v>1469</v>
      </c>
      <c r="C1298" s="211" t="s">
        <v>1496</v>
      </c>
      <c r="D1298" s="223">
        <v>214440410000011</v>
      </c>
      <c r="E1298" s="211">
        <v>6</v>
      </c>
      <c r="F1298" s="211">
        <v>21</v>
      </c>
      <c r="G1298" s="211">
        <v>27</v>
      </c>
      <c r="H1298" s="224">
        <v>14548110</v>
      </c>
      <c r="I1298" s="224">
        <v>13093299.000000002</v>
      </c>
      <c r="J1298" s="225">
        <v>11638488</v>
      </c>
      <c r="K1298" s="221"/>
      <c r="L1298" s="221"/>
      <c r="M1298" s="221"/>
    </row>
    <row r="1299" spans="1:13" s="228" customFormat="1" ht="24" customHeight="1" x14ac:dyDescent="0.2">
      <c r="A1299" s="222">
        <v>1298</v>
      </c>
      <c r="B1299" s="218" t="s">
        <v>1469</v>
      </c>
      <c r="C1299" s="211" t="s">
        <v>1497</v>
      </c>
      <c r="D1299" s="223">
        <v>311830410100141</v>
      </c>
      <c r="E1299" s="211">
        <v>15</v>
      </c>
      <c r="F1299" s="211">
        <v>45</v>
      </c>
      <c r="G1299" s="211">
        <v>60</v>
      </c>
      <c r="H1299" s="224">
        <v>26857290</v>
      </c>
      <c r="I1299" s="224">
        <v>24171561</v>
      </c>
      <c r="J1299" s="225">
        <v>21485832</v>
      </c>
      <c r="K1299" s="221"/>
      <c r="L1299" s="221"/>
      <c r="M1299" s="221"/>
    </row>
    <row r="1300" spans="1:13" s="228" customFormat="1" ht="24" customHeight="1" x14ac:dyDescent="0.2">
      <c r="A1300" s="222">
        <v>1299</v>
      </c>
      <c r="B1300" s="218" t="s">
        <v>1469</v>
      </c>
      <c r="C1300" s="211" t="s">
        <v>1498</v>
      </c>
      <c r="D1300" s="223">
        <v>311830410100161</v>
      </c>
      <c r="E1300" s="211">
        <v>15</v>
      </c>
      <c r="F1300" s="211">
        <v>45</v>
      </c>
      <c r="G1300" s="211">
        <v>60</v>
      </c>
      <c r="H1300" s="224">
        <v>26887530</v>
      </c>
      <c r="I1300" s="224">
        <v>24198777</v>
      </c>
      <c r="J1300" s="225">
        <v>21510024</v>
      </c>
      <c r="K1300" s="221"/>
      <c r="L1300" s="221"/>
      <c r="M1300" s="221"/>
    </row>
    <row r="1301" spans="1:13" s="228" customFormat="1" ht="24" customHeight="1" x14ac:dyDescent="0.2">
      <c r="A1301" s="222">
        <v>1300</v>
      </c>
      <c r="B1301" s="218" t="s">
        <v>1469</v>
      </c>
      <c r="C1301" s="211" t="s">
        <v>1499</v>
      </c>
      <c r="D1301" s="223">
        <v>311830410100151</v>
      </c>
      <c r="E1301" s="211">
        <v>10</v>
      </c>
      <c r="F1301" s="211">
        <v>23</v>
      </c>
      <c r="G1301" s="211">
        <v>33</v>
      </c>
      <c r="H1301" s="224">
        <v>15811200</v>
      </c>
      <c r="I1301" s="224">
        <v>14230080</v>
      </c>
      <c r="J1301" s="225">
        <v>12648960</v>
      </c>
      <c r="K1301" s="221"/>
      <c r="L1301" s="221"/>
      <c r="M1301" s="221"/>
    </row>
    <row r="1302" spans="1:13" s="228" customFormat="1" ht="24" customHeight="1" x14ac:dyDescent="0.2">
      <c r="A1302" s="222">
        <v>1301</v>
      </c>
      <c r="B1302" s="218" t="s">
        <v>1469</v>
      </c>
      <c r="C1302" s="211" t="s">
        <v>1500</v>
      </c>
      <c r="D1302" s="223">
        <v>311830410100181</v>
      </c>
      <c r="E1302" s="211">
        <v>20</v>
      </c>
      <c r="F1302" s="211">
        <v>40</v>
      </c>
      <c r="G1302" s="211">
        <v>60</v>
      </c>
      <c r="H1302" s="224">
        <v>26373300</v>
      </c>
      <c r="I1302" s="224">
        <v>23735970</v>
      </c>
      <c r="J1302" s="225">
        <v>21098640</v>
      </c>
      <c r="K1302" s="221"/>
      <c r="L1302" s="221"/>
      <c r="M1302" s="221"/>
    </row>
    <row r="1303" spans="1:13" s="228" customFormat="1" ht="24" customHeight="1" x14ac:dyDescent="0.2">
      <c r="A1303" s="222">
        <v>1302</v>
      </c>
      <c r="B1303" s="218" t="s">
        <v>1469</v>
      </c>
      <c r="C1303" s="211" t="s">
        <v>1501</v>
      </c>
      <c r="D1303" s="223">
        <v>311830410100021</v>
      </c>
      <c r="E1303" s="211">
        <v>26</v>
      </c>
      <c r="F1303" s="211">
        <v>54</v>
      </c>
      <c r="G1303" s="211">
        <v>80</v>
      </c>
      <c r="H1303" s="224">
        <v>35627040</v>
      </c>
      <c r="I1303" s="224">
        <v>32064336</v>
      </c>
      <c r="J1303" s="225">
        <v>28501632</v>
      </c>
      <c r="K1303" s="221"/>
      <c r="L1303" s="221"/>
      <c r="M1303" s="221"/>
    </row>
    <row r="1304" spans="1:13" s="228" customFormat="1" ht="24" customHeight="1" x14ac:dyDescent="0.2">
      <c r="A1304" s="222">
        <v>1303</v>
      </c>
      <c r="B1304" s="218" t="s">
        <v>1469</v>
      </c>
      <c r="C1304" s="211" t="s">
        <v>1502</v>
      </c>
      <c r="D1304" s="223" t="s">
        <v>1503</v>
      </c>
      <c r="E1304" s="211">
        <v>65</v>
      </c>
      <c r="F1304" s="211">
        <v>215</v>
      </c>
      <c r="G1304" s="211">
        <v>280</v>
      </c>
      <c r="H1304" s="224">
        <v>98301081.599999994</v>
      </c>
      <c r="I1304" s="224">
        <v>88470973.439999998</v>
      </c>
      <c r="J1304" s="225">
        <v>78640865.280000001</v>
      </c>
      <c r="K1304" s="221"/>
      <c r="L1304" s="221"/>
      <c r="M1304" s="221"/>
    </row>
    <row r="1305" spans="1:13" s="228" customFormat="1" ht="24" customHeight="1" x14ac:dyDescent="0.2">
      <c r="A1305" s="222">
        <v>1304</v>
      </c>
      <c r="B1305" s="218" t="s">
        <v>1469</v>
      </c>
      <c r="C1305" s="211" t="s">
        <v>1504</v>
      </c>
      <c r="D1305" s="223" t="s">
        <v>1505</v>
      </c>
      <c r="E1305" s="211">
        <v>106</v>
      </c>
      <c r="F1305" s="211">
        <v>582</v>
      </c>
      <c r="G1305" s="211">
        <v>688</v>
      </c>
      <c r="H1305" s="224">
        <v>239931417.59999999</v>
      </c>
      <c r="I1305" s="224">
        <v>215938275.84000003</v>
      </c>
      <c r="J1305" s="225">
        <v>191945134.08000001</v>
      </c>
      <c r="K1305" s="221"/>
      <c r="L1305" s="221"/>
      <c r="M1305" s="221"/>
    </row>
    <row r="1306" spans="1:13" s="228" customFormat="1" ht="24" customHeight="1" x14ac:dyDescent="0.2">
      <c r="A1306" s="222">
        <v>1305</v>
      </c>
      <c r="B1306" s="218" t="s">
        <v>1469</v>
      </c>
      <c r="C1306" s="211" t="s">
        <v>1506</v>
      </c>
      <c r="D1306" s="223">
        <v>311830410100041</v>
      </c>
      <c r="E1306" s="211">
        <v>30</v>
      </c>
      <c r="F1306" s="211">
        <v>135</v>
      </c>
      <c r="G1306" s="211">
        <v>165</v>
      </c>
      <c r="H1306" s="224">
        <v>70869571.200000003</v>
      </c>
      <c r="I1306" s="224">
        <v>63782614.079999998</v>
      </c>
      <c r="J1306" s="225">
        <v>59057976.000000007</v>
      </c>
      <c r="K1306" s="221"/>
      <c r="L1306" s="221"/>
      <c r="M1306" s="221"/>
    </row>
    <row r="1307" spans="1:13" s="228" customFormat="1" ht="24" customHeight="1" x14ac:dyDescent="0.2">
      <c r="A1307" s="222">
        <v>1306</v>
      </c>
      <c r="B1307" s="218" t="s">
        <v>1469</v>
      </c>
      <c r="C1307" s="211" t="s">
        <v>1507</v>
      </c>
      <c r="D1307" s="223">
        <v>311830410110041</v>
      </c>
      <c r="E1307" s="211">
        <v>32</v>
      </c>
      <c r="F1307" s="211">
        <v>60</v>
      </c>
      <c r="G1307" s="211">
        <v>92</v>
      </c>
      <c r="H1307" s="224">
        <v>42243120</v>
      </c>
      <c r="I1307" s="224">
        <v>38018808</v>
      </c>
      <c r="J1307" s="225">
        <v>33794496</v>
      </c>
      <c r="K1307" s="221"/>
      <c r="L1307" s="221"/>
      <c r="M1307" s="221"/>
    </row>
    <row r="1308" spans="1:13" s="228" customFormat="1" ht="24" customHeight="1" x14ac:dyDescent="0.2">
      <c r="A1308" s="222">
        <v>1307</v>
      </c>
      <c r="B1308" s="218" t="s">
        <v>1469</v>
      </c>
      <c r="C1308" s="211" t="s">
        <v>1508</v>
      </c>
      <c r="D1308" s="223">
        <v>311830410100101</v>
      </c>
      <c r="E1308" s="211">
        <v>12</v>
      </c>
      <c r="F1308" s="211">
        <v>36</v>
      </c>
      <c r="G1308" s="211">
        <v>48</v>
      </c>
      <c r="H1308" s="224">
        <v>22016730</v>
      </c>
      <c r="I1308" s="224">
        <v>19815057</v>
      </c>
      <c r="J1308" s="225">
        <v>17613384</v>
      </c>
      <c r="K1308" s="221"/>
      <c r="L1308" s="221"/>
      <c r="M1308" s="221"/>
    </row>
    <row r="1309" spans="1:13" s="228" customFormat="1" ht="24" customHeight="1" x14ac:dyDescent="0.2">
      <c r="A1309" s="222">
        <v>1308</v>
      </c>
      <c r="B1309" s="218" t="s">
        <v>1469</v>
      </c>
      <c r="C1309" s="211" t="s">
        <v>1509</v>
      </c>
      <c r="D1309" s="223">
        <v>311830410110031</v>
      </c>
      <c r="E1309" s="211">
        <v>30</v>
      </c>
      <c r="F1309" s="211">
        <v>70</v>
      </c>
      <c r="G1309" s="211">
        <v>100</v>
      </c>
      <c r="H1309" s="224">
        <v>44076810</v>
      </c>
      <c r="I1309" s="224">
        <v>39669129</v>
      </c>
      <c r="J1309" s="225">
        <v>35261448</v>
      </c>
      <c r="K1309" s="221"/>
      <c r="L1309" s="221"/>
      <c r="M1309" s="221"/>
    </row>
    <row r="1310" spans="1:13" s="228" customFormat="1" ht="24" customHeight="1" x14ac:dyDescent="0.2">
      <c r="A1310" s="222">
        <v>1309</v>
      </c>
      <c r="B1310" s="218" t="s">
        <v>1469</v>
      </c>
      <c r="C1310" s="211" t="s">
        <v>1510</v>
      </c>
      <c r="D1310" s="223" t="s">
        <v>1511</v>
      </c>
      <c r="E1310" s="211">
        <v>84</v>
      </c>
      <c r="F1310" s="211">
        <v>136</v>
      </c>
      <c r="G1310" s="211">
        <v>220</v>
      </c>
      <c r="H1310" s="224">
        <v>79997068.799999997</v>
      </c>
      <c r="I1310" s="224">
        <v>71997361.920000002</v>
      </c>
      <c r="J1310" s="225">
        <v>63997655.040000007</v>
      </c>
      <c r="K1310" s="221"/>
      <c r="L1310" s="221"/>
      <c r="M1310" s="221"/>
    </row>
    <row r="1311" spans="1:13" s="228" customFormat="1" ht="24" customHeight="1" x14ac:dyDescent="0.2">
      <c r="A1311" s="222">
        <v>1310</v>
      </c>
      <c r="B1311" s="218" t="s">
        <v>1469</v>
      </c>
      <c r="C1311" s="211" t="s">
        <v>1512</v>
      </c>
      <c r="D1311" s="223">
        <v>311530410010001</v>
      </c>
      <c r="E1311" s="211">
        <v>79</v>
      </c>
      <c r="F1311" s="211">
        <v>161</v>
      </c>
      <c r="G1311" s="211">
        <v>240</v>
      </c>
      <c r="H1311" s="224">
        <v>102765542.40000001</v>
      </c>
      <c r="I1311" s="224">
        <v>92488988.159999996</v>
      </c>
      <c r="J1311" s="225">
        <v>82212433.920000017</v>
      </c>
      <c r="K1311" s="221"/>
      <c r="L1311" s="221"/>
      <c r="M1311" s="221"/>
    </row>
    <row r="1312" spans="1:13" s="228" customFormat="1" ht="24" customHeight="1" x14ac:dyDescent="0.2">
      <c r="A1312" s="222">
        <v>1311</v>
      </c>
      <c r="B1312" s="218" t="s">
        <v>1469</v>
      </c>
      <c r="C1312" s="211" t="s">
        <v>1513</v>
      </c>
      <c r="D1312" s="223">
        <v>311830410010061</v>
      </c>
      <c r="E1312" s="211">
        <v>5</v>
      </c>
      <c r="F1312" s="211">
        <v>18</v>
      </c>
      <c r="G1312" s="211">
        <v>23</v>
      </c>
      <c r="H1312" s="224">
        <v>10825770</v>
      </c>
      <c r="I1312" s="224">
        <v>9743193</v>
      </c>
      <c r="J1312" s="225">
        <v>8660616</v>
      </c>
      <c r="K1312" s="221"/>
      <c r="L1312" s="221"/>
      <c r="M1312" s="221"/>
    </row>
    <row r="1313" spans="1:13" s="228" customFormat="1" ht="24" customHeight="1" x14ac:dyDescent="0.2">
      <c r="A1313" s="222">
        <v>1312</v>
      </c>
      <c r="B1313" s="218" t="s">
        <v>1469</v>
      </c>
      <c r="C1313" s="211" t="s">
        <v>1514</v>
      </c>
      <c r="D1313" s="223">
        <v>722320410180021</v>
      </c>
      <c r="E1313" s="211">
        <v>30</v>
      </c>
      <c r="F1313" s="211">
        <v>60</v>
      </c>
      <c r="G1313" s="211">
        <v>90</v>
      </c>
      <c r="H1313" s="224">
        <v>35348400</v>
      </c>
      <c r="I1313" s="224">
        <v>31813560</v>
      </c>
      <c r="J1313" s="225">
        <v>28278720</v>
      </c>
      <c r="K1313" s="221"/>
      <c r="L1313" s="221"/>
      <c r="M1313" s="221"/>
    </row>
    <row r="1314" spans="1:13" s="228" customFormat="1" ht="24" customHeight="1" x14ac:dyDescent="0.2">
      <c r="A1314" s="222">
        <v>1313</v>
      </c>
      <c r="B1314" s="218" t="s">
        <v>1469</v>
      </c>
      <c r="C1314" s="211" t="s">
        <v>1515</v>
      </c>
      <c r="D1314" s="223" t="s">
        <v>1516</v>
      </c>
      <c r="E1314" s="211">
        <v>144</v>
      </c>
      <c r="F1314" s="211">
        <v>576</v>
      </c>
      <c r="G1314" s="211">
        <v>720</v>
      </c>
      <c r="H1314" s="224">
        <v>252111052.80000001</v>
      </c>
      <c r="I1314" s="224">
        <v>226899947.51999998</v>
      </c>
      <c r="J1314" s="225">
        <v>201688842.24000001</v>
      </c>
      <c r="K1314" s="221"/>
      <c r="L1314" s="221"/>
      <c r="M1314" s="221"/>
    </row>
    <row r="1315" spans="1:13" s="228" customFormat="1" ht="24" customHeight="1" x14ac:dyDescent="0.2">
      <c r="A1315" s="222">
        <v>1314</v>
      </c>
      <c r="B1315" s="218" t="s">
        <v>1469</v>
      </c>
      <c r="C1315" s="211" t="s">
        <v>1517</v>
      </c>
      <c r="D1315" s="223">
        <v>311830410040011</v>
      </c>
      <c r="E1315" s="211">
        <v>53</v>
      </c>
      <c r="F1315" s="211">
        <v>91</v>
      </c>
      <c r="G1315" s="211">
        <v>144</v>
      </c>
      <c r="H1315" s="224">
        <v>61127654.399999999</v>
      </c>
      <c r="I1315" s="224">
        <v>57307176.000000007</v>
      </c>
      <c r="J1315" s="225">
        <v>50939712</v>
      </c>
      <c r="K1315" s="221"/>
      <c r="L1315" s="221"/>
      <c r="M1315" s="221"/>
    </row>
    <row r="1316" spans="1:13" s="228" customFormat="1" ht="24" customHeight="1" x14ac:dyDescent="0.2">
      <c r="A1316" s="222">
        <v>1315</v>
      </c>
      <c r="B1316" s="218" t="s">
        <v>1469</v>
      </c>
      <c r="C1316" s="211" t="s">
        <v>1518</v>
      </c>
      <c r="D1316" s="223">
        <v>311830410040002</v>
      </c>
      <c r="E1316" s="211">
        <v>324</v>
      </c>
      <c r="F1316" s="211">
        <v>588</v>
      </c>
      <c r="G1316" s="211">
        <v>912</v>
      </c>
      <c r="H1316" s="224">
        <v>380974089.60000002</v>
      </c>
      <c r="I1316" s="224">
        <v>342876680.63999999</v>
      </c>
      <c r="J1316" s="225">
        <v>304779271.68000001</v>
      </c>
      <c r="K1316" s="221"/>
      <c r="L1316" s="221"/>
      <c r="M1316" s="221"/>
    </row>
    <row r="1317" spans="1:13" s="228" customFormat="1" ht="24" customHeight="1" x14ac:dyDescent="0.2">
      <c r="A1317" s="222">
        <v>1316</v>
      </c>
      <c r="B1317" s="218" t="s">
        <v>1469</v>
      </c>
      <c r="C1317" s="211" t="s">
        <v>1519</v>
      </c>
      <c r="D1317" s="223">
        <v>311830410090002</v>
      </c>
      <c r="E1317" s="211">
        <v>126</v>
      </c>
      <c r="F1317" s="211">
        <v>222</v>
      </c>
      <c r="G1317" s="211">
        <v>348</v>
      </c>
      <c r="H1317" s="224">
        <v>147173616</v>
      </c>
      <c r="I1317" s="224">
        <v>132456254.40000001</v>
      </c>
      <c r="J1317" s="225">
        <v>117738892.8</v>
      </c>
      <c r="K1317" s="221"/>
      <c r="L1317" s="221"/>
      <c r="M1317" s="221"/>
    </row>
    <row r="1318" spans="1:13" s="228" customFormat="1" ht="24" customHeight="1" x14ac:dyDescent="0.2">
      <c r="A1318" s="222">
        <v>1317</v>
      </c>
      <c r="B1318" s="218" t="s">
        <v>1469</v>
      </c>
      <c r="C1318" s="211" t="s">
        <v>1520</v>
      </c>
      <c r="D1318" s="223">
        <v>311830410080001</v>
      </c>
      <c r="E1318" s="211">
        <v>88</v>
      </c>
      <c r="F1318" s="211">
        <v>182</v>
      </c>
      <c r="G1318" s="211">
        <v>270</v>
      </c>
      <c r="H1318" s="224">
        <v>115895577.59999999</v>
      </c>
      <c r="I1318" s="224">
        <v>104306019.84</v>
      </c>
      <c r="J1318" s="225">
        <v>92716462.080000013</v>
      </c>
      <c r="K1318" s="221"/>
      <c r="L1318" s="221"/>
      <c r="M1318" s="221"/>
    </row>
    <row r="1319" spans="1:13" s="228" customFormat="1" ht="24" customHeight="1" x14ac:dyDescent="0.2">
      <c r="A1319" s="222">
        <v>1318</v>
      </c>
      <c r="B1319" s="218" t="s">
        <v>1469</v>
      </c>
      <c r="C1319" s="211" t="s">
        <v>1521</v>
      </c>
      <c r="D1319" s="223" t="s">
        <v>1522</v>
      </c>
      <c r="E1319" s="211">
        <v>224</v>
      </c>
      <c r="F1319" s="211">
        <v>256</v>
      </c>
      <c r="G1319" s="211">
        <v>480</v>
      </c>
      <c r="H1319" s="224">
        <v>171475315.19999999</v>
      </c>
      <c r="I1319" s="224">
        <v>154327783.68000001</v>
      </c>
      <c r="J1319" s="225">
        <v>137180252.16000003</v>
      </c>
      <c r="K1319" s="221"/>
      <c r="L1319" s="221"/>
      <c r="M1319" s="221"/>
    </row>
    <row r="1320" spans="1:13" s="228" customFormat="1" ht="24" customHeight="1" x14ac:dyDescent="0.2">
      <c r="A1320" s="222">
        <v>1319</v>
      </c>
      <c r="B1320" s="218" t="s">
        <v>1469</v>
      </c>
      <c r="C1320" s="211" t="s">
        <v>1523</v>
      </c>
      <c r="D1320" s="223">
        <v>311830410010001</v>
      </c>
      <c r="E1320" s="211">
        <v>20</v>
      </c>
      <c r="F1320" s="211">
        <v>230</v>
      </c>
      <c r="G1320" s="211">
        <v>250</v>
      </c>
      <c r="H1320" s="224">
        <v>106568812.8</v>
      </c>
      <c r="I1320" s="224">
        <v>95911931.520000011</v>
      </c>
      <c r="J1320" s="225">
        <v>85255050.24000001</v>
      </c>
      <c r="K1320" s="221"/>
      <c r="L1320" s="221"/>
      <c r="M1320" s="221"/>
    </row>
    <row r="1321" spans="1:13" s="228" customFormat="1" ht="24" customHeight="1" x14ac:dyDescent="0.2">
      <c r="A1321" s="222">
        <v>1320</v>
      </c>
      <c r="B1321" s="218" t="s">
        <v>1469</v>
      </c>
      <c r="C1321" s="211" t="s">
        <v>1524</v>
      </c>
      <c r="D1321" s="223" t="s">
        <v>1525</v>
      </c>
      <c r="E1321" s="211">
        <v>73</v>
      </c>
      <c r="F1321" s="211">
        <v>257</v>
      </c>
      <c r="G1321" s="211">
        <v>330</v>
      </c>
      <c r="H1321" s="224">
        <v>121010457.59999999</v>
      </c>
      <c r="I1321" s="224">
        <v>108909411.84</v>
      </c>
      <c r="J1321" s="225">
        <v>96808366.080000013</v>
      </c>
      <c r="K1321" s="221"/>
      <c r="L1321" s="221"/>
      <c r="M1321" s="221"/>
    </row>
    <row r="1322" spans="1:13" s="228" customFormat="1" ht="24" customHeight="1" x14ac:dyDescent="0.2">
      <c r="A1322" s="222">
        <v>1321</v>
      </c>
      <c r="B1322" s="218" t="s">
        <v>1469</v>
      </c>
      <c r="C1322" s="211" t="s">
        <v>1526</v>
      </c>
      <c r="D1322" s="223" t="s">
        <v>1527</v>
      </c>
      <c r="E1322" s="211">
        <v>205</v>
      </c>
      <c r="F1322" s="211">
        <v>606</v>
      </c>
      <c r="G1322" s="211">
        <v>811</v>
      </c>
      <c r="H1322" s="224">
        <v>282571891.19999999</v>
      </c>
      <c r="I1322" s="224">
        <v>254314702.08000001</v>
      </c>
      <c r="J1322" s="225">
        <v>226057512.96000001</v>
      </c>
      <c r="K1322" s="221"/>
      <c r="L1322" s="221"/>
      <c r="M1322" s="221"/>
    </row>
    <row r="1323" spans="1:13" s="228" customFormat="1" ht="24" customHeight="1" x14ac:dyDescent="0.2">
      <c r="A1323" s="222">
        <v>1322</v>
      </c>
      <c r="B1323" s="218" t="s">
        <v>1469</v>
      </c>
      <c r="C1323" s="211" t="s">
        <v>1528</v>
      </c>
      <c r="D1323" s="223">
        <v>311530410010011</v>
      </c>
      <c r="E1323" s="211">
        <v>41</v>
      </c>
      <c r="F1323" s="211">
        <v>109</v>
      </c>
      <c r="G1323" s="211">
        <v>150</v>
      </c>
      <c r="H1323" s="224">
        <v>64911830.399999999</v>
      </c>
      <c r="I1323" s="224">
        <v>60854841.000000007</v>
      </c>
      <c r="J1323" s="225">
        <v>54093192</v>
      </c>
      <c r="K1323" s="221"/>
      <c r="L1323" s="221"/>
      <c r="M1323" s="221"/>
    </row>
    <row r="1324" spans="1:13" s="228" customFormat="1" ht="24" customHeight="1" x14ac:dyDescent="0.2">
      <c r="A1324" s="222">
        <v>1323</v>
      </c>
      <c r="B1324" s="218" t="s">
        <v>1530</v>
      </c>
      <c r="C1324" s="211" t="s">
        <v>1531</v>
      </c>
      <c r="D1324" s="223">
        <v>731820750280001</v>
      </c>
      <c r="E1324" s="211">
        <v>97</v>
      </c>
      <c r="F1324" s="211">
        <v>215</v>
      </c>
      <c r="G1324" s="211">
        <v>312</v>
      </c>
      <c r="H1324" s="224">
        <v>91936972.799999997</v>
      </c>
      <c r="I1324" s="224">
        <v>82743275.520000011</v>
      </c>
      <c r="J1324" s="225">
        <v>73549578.24000001</v>
      </c>
      <c r="K1324" s="221"/>
      <c r="L1324" s="221"/>
      <c r="M1324" s="221"/>
    </row>
    <row r="1325" spans="1:13" s="228" customFormat="1" ht="24" customHeight="1" x14ac:dyDescent="0.2">
      <c r="A1325" s="222">
        <v>1324</v>
      </c>
      <c r="B1325" s="218" t="s">
        <v>1530</v>
      </c>
      <c r="C1325" s="211" t="s">
        <v>1532</v>
      </c>
      <c r="D1325" s="223">
        <v>731820750100001</v>
      </c>
      <c r="E1325" s="211">
        <v>100</v>
      </c>
      <c r="F1325" s="211">
        <v>200</v>
      </c>
      <c r="G1325" s="211">
        <v>300</v>
      </c>
      <c r="H1325" s="224">
        <v>88177996.799999997</v>
      </c>
      <c r="I1325" s="224">
        <v>79360197.120000005</v>
      </c>
      <c r="J1325" s="225">
        <v>70542397.439999998</v>
      </c>
      <c r="K1325" s="221"/>
      <c r="L1325" s="221"/>
      <c r="M1325" s="221"/>
    </row>
    <row r="1326" spans="1:13" s="228" customFormat="1" ht="24" customHeight="1" x14ac:dyDescent="0.2">
      <c r="A1326" s="222">
        <v>1325</v>
      </c>
      <c r="B1326" s="218" t="s">
        <v>1530</v>
      </c>
      <c r="C1326" s="211" t="s">
        <v>1533</v>
      </c>
      <c r="D1326" s="223">
        <v>731820750310001</v>
      </c>
      <c r="E1326" s="211">
        <v>29</v>
      </c>
      <c r="F1326" s="211">
        <v>109</v>
      </c>
      <c r="G1326" s="211">
        <v>138</v>
      </c>
      <c r="H1326" s="224">
        <v>42959040</v>
      </c>
      <c r="I1326" s="224">
        <v>38663136</v>
      </c>
      <c r="J1326" s="225">
        <v>34367232</v>
      </c>
      <c r="K1326" s="221"/>
      <c r="L1326" s="221"/>
      <c r="M1326" s="221"/>
    </row>
    <row r="1327" spans="1:13" s="228" customFormat="1" ht="24" customHeight="1" x14ac:dyDescent="0.2">
      <c r="A1327" s="222">
        <v>1326</v>
      </c>
      <c r="B1327" s="218" t="s">
        <v>1530</v>
      </c>
      <c r="C1327" s="211" t="s">
        <v>1534</v>
      </c>
      <c r="D1327" s="223">
        <v>731820750300002</v>
      </c>
      <c r="E1327" s="211">
        <v>66</v>
      </c>
      <c r="F1327" s="211">
        <v>124</v>
      </c>
      <c r="G1327" s="211">
        <v>190</v>
      </c>
      <c r="H1327" s="224">
        <v>58799760</v>
      </c>
      <c r="I1327" s="224">
        <v>52919784</v>
      </c>
      <c r="J1327" s="225">
        <v>47039808</v>
      </c>
      <c r="K1327" s="221"/>
      <c r="L1327" s="221"/>
      <c r="M1327" s="221"/>
    </row>
    <row r="1328" spans="1:13" s="228" customFormat="1" ht="24" customHeight="1" x14ac:dyDescent="0.2">
      <c r="A1328" s="222">
        <v>1327</v>
      </c>
      <c r="B1328" s="218" t="s">
        <v>1530</v>
      </c>
      <c r="C1328" s="211" t="s">
        <v>1535</v>
      </c>
      <c r="D1328" s="223">
        <v>753620750010001</v>
      </c>
      <c r="E1328" s="211">
        <v>20</v>
      </c>
      <c r="F1328" s="211">
        <v>65</v>
      </c>
      <c r="G1328" s="211">
        <v>85</v>
      </c>
      <c r="H1328" s="224">
        <v>26737440</v>
      </c>
      <c r="I1328" s="224">
        <v>24063696</v>
      </c>
      <c r="J1328" s="225">
        <v>21389952</v>
      </c>
      <c r="K1328" s="221"/>
      <c r="L1328" s="221"/>
      <c r="M1328" s="221"/>
    </row>
    <row r="1329" spans="1:13" s="228" customFormat="1" ht="24" customHeight="1" x14ac:dyDescent="0.2">
      <c r="A1329" s="222">
        <v>1328</v>
      </c>
      <c r="B1329" s="218" t="s">
        <v>1530</v>
      </c>
      <c r="C1329" s="211" t="s">
        <v>1536</v>
      </c>
      <c r="D1329" s="223">
        <v>731820750330001</v>
      </c>
      <c r="E1329" s="211">
        <v>57</v>
      </c>
      <c r="F1329" s="211">
        <v>193</v>
      </c>
      <c r="G1329" s="211">
        <v>250</v>
      </c>
      <c r="H1329" s="224">
        <v>73715558.400000006</v>
      </c>
      <c r="I1329" s="224">
        <v>66344002.560000002</v>
      </c>
      <c r="J1329" s="225">
        <v>61429632</v>
      </c>
      <c r="K1329" s="221"/>
      <c r="L1329" s="221"/>
      <c r="M1329" s="221"/>
    </row>
    <row r="1330" spans="1:13" s="228" customFormat="1" ht="24" customHeight="1" x14ac:dyDescent="0.2">
      <c r="A1330" s="222">
        <v>1329</v>
      </c>
      <c r="B1330" s="218" t="s">
        <v>1530</v>
      </c>
      <c r="C1330" s="211" t="s">
        <v>1537</v>
      </c>
      <c r="D1330" s="223">
        <v>731820750410001</v>
      </c>
      <c r="E1330" s="211">
        <v>61</v>
      </c>
      <c r="F1330" s="211">
        <v>84</v>
      </c>
      <c r="G1330" s="211">
        <v>145</v>
      </c>
      <c r="H1330" s="224">
        <v>44262240</v>
      </c>
      <c r="I1330" s="224">
        <v>39836016</v>
      </c>
      <c r="J1330" s="225">
        <v>35409792</v>
      </c>
      <c r="K1330" s="221"/>
      <c r="L1330" s="221"/>
      <c r="M1330" s="221"/>
    </row>
    <row r="1331" spans="1:13" s="228" customFormat="1" ht="24" customHeight="1" x14ac:dyDescent="0.2">
      <c r="A1331" s="222">
        <v>1330</v>
      </c>
      <c r="B1331" s="218" t="s">
        <v>1530</v>
      </c>
      <c r="C1331" s="211" t="s">
        <v>1538</v>
      </c>
      <c r="D1331" s="223">
        <v>731820750420001</v>
      </c>
      <c r="E1331" s="211">
        <v>71</v>
      </c>
      <c r="F1331" s="211">
        <v>199</v>
      </c>
      <c r="G1331" s="211">
        <v>270</v>
      </c>
      <c r="H1331" s="224">
        <v>79652275.200000003</v>
      </c>
      <c r="I1331" s="224">
        <v>71687047.680000007</v>
      </c>
      <c r="J1331" s="225">
        <v>63721820.160000004</v>
      </c>
      <c r="K1331" s="221"/>
      <c r="L1331" s="221"/>
      <c r="M1331" s="221"/>
    </row>
    <row r="1332" spans="1:13" s="228" customFormat="1" ht="24" customHeight="1" x14ac:dyDescent="0.2">
      <c r="A1332" s="222">
        <v>1331</v>
      </c>
      <c r="B1332" s="218" t="s">
        <v>1530</v>
      </c>
      <c r="C1332" s="211" t="s">
        <v>1539</v>
      </c>
      <c r="D1332" s="223">
        <v>731820750210001</v>
      </c>
      <c r="E1332" s="211">
        <v>57</v>
      </c>
      <c r="F1332" s="211">
        <v>112</v>
      </c>
      <c r="G1332" s="211">
        <v>169</v>
      </c>
      <c r="H1332" s="224">
        <v>51817440</v>
      </c>
      <c r="I1332" s="224">
        <v>46635696.000000007</v>
      </c>
      <c r="J1332" s="225">
        <v>41453952</v>
      </c>
      <c r="K1332" s="221"/>
      <c r="L1332" s="221"/>
      <c r="M1332" s="221"/>
    </row>
    <row r="1333" spans="1:13" s="228" customFormat="1" ht="24" customHeight="1" x14ac:dyDescent="0.2">
      <c r="A1333" s="222">
        <v>1332</v>
      </c>
      <c r="B1333" s="218" t="s">
        <v>1530</v>
      </c>
      <c r="C1333" s="211" t="s">
        <v>1540</v>
      </c>
      <c r="D1333" s="223">
        <v>731820750540001</v>
      </c>
      <c r="E1333" s="211">
        <v>50</v>
      </c>
      <c r="F1333" s="211">
        <v>140</v>
      </c>
      <c r="G1333" s="211">
        <v>190</v>
      </c>
      <c r="H1333" s="224">
        <v>64821081.600000001</v>
      </c>
      <c r="I1333" s="224">
        <v>60769764</v>
      </c>
      <c r="J1333" s="225">
        <v>54017568.000000007</v>
      </c>
      <c r="K1333" s="221"/>
      <c r="L1333" s="221"/>
      <c r="M1333" s="221"/>
    </row>
    <row r="1334" spans="1:13" s="228" customFormat="1" ht="24" customHeight="1" x14ac:dyDescent="0.2">
      <c r="A1334" s="222">
        <v>1333</v>
      </c>
      <c r="B1334" s="218" t="s">
        <v>1530</v>
      </c>
      <c r="C1334" s="211" t="s">
        <v>1541</v>
      </c>
      <c r="D1334" s="223">
        <v>731720750040001</v>
      </c>
      <c r="E1334" s="211">
        <v>48</v>
      </c>
      <c r="F1334" s="211">
        <v>202</v>
      </c>
      <c r="G1334" s="211">
        <v>250</v>
      </c>
      <c r="H1334" s="224">
        <v>74707891.200000003</v>
      </c>
      <c r="I1334" s="224">
        <v>67237102.079999998</v>
      </c>
      <c r="J1334" s="225">
        <v>62256576.000000007</v>
      </c>
      <c r="K1334" s="221"/>
      <c r="L1334" s="221"/>
      <c r="M1334" s="221"/>
    </row>
    <row r="1335" spans="1:13" s="228" customFormat="1" ht="24" customHeight="1" x14ac:dyDescent="0.2">
      <c r="A1335" s="222">
        <v>1334</v>
      </c>
      <c r="B1335" s="218" t="s">
        <v>1530</v>
      </c>
      <c r="C1335" s="211" t="s">
        <v>1542</v>
      </c>
      <c r="D1335" s="223">
        <v>731820750250001</v>
      </c>
      <c r="E1335" s="211">
        <v>63</v>
      </c>
      <c r="F1335" s="211">
        <v>310</v>
      </c>
      <c r="G1335" s="211">
        <v>373</v>
      </c>
      <c r="H1335" s="224">
        <v>110520576</v>
      </c>
      <c r="I1335" s="224">
        <v>99468518.400000006</v>
      </c>
      <c r="J1335" s="225">
        <v>88416460.799999997</v>
      </c>
      <c r="K1335" s="221"/>
      <c r="L1335" s="221"/>
      <c r="M1335" s="221"/>
    </row>
    <row r="1336" spans="1:13" s="228" customFormat="1" ht="24" customHeight="1" x14ac:dyDescent="0.2">
      <c r="A1336" s="222">
        <v>1335</v>
      </c>
      <c r="B1336" s="218" t="s">
        <v>1530</v>
      </c>
      <c r="C1336" s="211" t="s">
        <v>1543</v>
      </c>
      <c r="D1336" s="223">
        <v>731820750160001</v>
      </c>
      <c r="E1336" s="211">
        <v>40</v>
      </c>
      <c r="F1336" s="211">
        <v>75</v>
      </c>
      <c r="G1336" s="211">
        <v>115</v>
      </c>
      <c r="H1336" s="224">
        <v>35734560</v>
      </c>
      <c r="I1336" s="224">
        <v>32161104</v>
      </c>
      <c r="J1336" s="225">
        <v>28587648.000000004</v>
      </c>
      <c r="K1336" s="221"/>
      <c r="L1336" s="221"/>
      <c r="M1336" s="221"/>
    </row>
    <row r="1337" spans="1:13" s="228" customFormat="1" ht="24" customHeight="1" x14ac:dyDescent="0.2">
      <c r="A1337" s="222">
        <v>1336</v>
      </c>
      <c r="B1337" s="218" t="s">
        <v>1530</v>
      </c>
      <c r="C1337" s="211" t="s">
        <v>1544</v>
      </c>
      <c r="D1337" s="223">
        <v>731820750200001</v>
      </c>
      <c r="E1337" s="211">
        <v>75</v>
      </c>
      <c r="F1337" s="211">
        <v>174</v>
      </c>
      <c r="G1337" s="211">
        <v>249</v>
      </c>
      <c r="H1337" s="224">
        <v>73439539.200000003</v>
      </c>
      <c r="I1337" s="224">
        <v>66095585.280000001</v>
      </c>
      <c r="J1337" s="225">
        <v>61199616.000000007</v>
      </c>
      <c r="K1337" s="221"/>
      <c r="L1337" s="221"/>
      <c r="M1337" s="221"/>
    </row>
    <row r="1338" spans="1:13" s="228" customFormat="1" ht="24" customHeight="1" x14ac:dyDescent="0.2">
      <c r="A1338" s="222">
        <v>1337</v>
      </c>
      <c r="B1338" s="218" t="s">
        <v>1530</v>
      </c>
      <c r="C1338" s="211" t="s">
        <v>1545</v>
      </c>
      <c r="D1338" s="223">
        <v>731820750260001</v>
      </c>
      <c r="E1338" s="211">
        <v>44</v>
      </c>
      <c r="F1338" s="211">
        <v>142</v>
      </c>
      <c r="G1338" s="211">
        <v>186</v>
      </c>
      <c r="H1338" s="224">
        <v>57302640</v>
      </c>
      <c r="I1338" s="224">
        <v>51572376.000000007</v>
      </c>
      <c r="J1338" s="225">
        <v>45842112</v>
      </c>
      <c r="K1338" s="221"/>
      <c r="L1338" s="221"/>
      <c r="M1338" s="221"/>
    </row>
    <row r="1339" spans="1:13" s="228" customFormat="1" ht="24" customHeight="1" x14ac:dyDescent="0.2">
      <c r="A1339" s="222">
        <v>1338</v>
      </c>
      <c r="B1339" s="218" t="s">
        <v>1530</v>
      </c>
      <c r="C1339" s="211" t="s">
        <v>1546</v>
      </c>
      <c r="D1339" s="223">
        <v>731820750430001</v>
      </c>
      <c r="E1339" s="211">
        <v>27</v>
      </c>
      <c r="F1339" s="211">
        <v>107</v>
      </c>
      <c r="G1339" s="211">
        <v>134</v>
      </c>
      <c r="H1339" s="224">
        <v>41482800</v>
      </c>
      <c r="I1339" s="224">
        <v>37334520</v>
      </c>
      <c r="J1339" s="225">
        <v>33186240</v>
      </c>
      <c r="K1339" s="221"/>
      <c r="L1339" s="221"/>
      <c r="M1339" s="221"/>
    </row>
    <row r="1340" spans="1:13" s="228" customFormat="1" ht="24" customHeight="1" x14ac:dyDescent="0.2">
      <c r="A1340" s="222">
        <v>1339</v>
      </c>
      <c r="B1340" s="218" t="s">
        <v>1530</v>
      </c>
      <c r="C1340" s="211" t="s">
        <v>1547</v>
      </c>
      <c r="D1340" s="223">
        <v>731820750140001</v>
      </c>
      <c r="E1340" s="211">
        <v>25</v>
      </c>
      <c r="F1340" s="211">
        <v>70</v>
      </c>
      <c r="G1340" s="211">
        <v>95</v>
      </c>
      <c r="H1340" s="224">
        <v>29253600</v>
      </c>
      <c r="I1340" s="224">
        <v>26328240</v>
      </c>
      <c r="J1340" s="225">
        <v>23402880</v>
      </c>
      <c r="K1340" s="221"/>
      <c r="L1340" s="221"/>
      <c r="M1340" s="221"/>
    </row>
    <row r="1341" spans="1:13" s="228" customFormat="1" ht="24" customHeight="1" x14ac:dyDescent="0.2">
      <c r="A1341" s="222">
        <v>1340</v>
      </c>
      <c r="B1341" s="218" t="s">
        <v>1530</v>
      </c>
      <c r="C1341" s="211" t="s">
        <v>1548</v>
      </c>
      <c r="D1341" s="223">
        <v>731820750480001</v>
      </c>
      <c r="E1341" s="211">
        <v>42</v>
      </c>
      <c r="F1341" s="211">
        <v>223</v>
      </c>
      <c r="G1341" s="211">
        <v>265</v>
      </c>
      <c r="H1341" s="224">
        <v>77759769.599999994</v>
      </c>
      <c r="I1341" s="224">
        <v>69983792.640000001</v>
      </c>
      <c r="J1341" s="225">
        <v>62207815.680000007</v>
      </c>
      <c r="K1341" s="221"/>
      <c r="L1341" s="221"/>
      <c r="M1341" s="221"/>
    </row>
    <row r="1342" spans="1:13" s="228" customFormat="1" ht="24" customHeight="1" x14ac:dyDescent="0.2">
      <c r="A1342" s="222">
        <v>1341</v>
      </c>
      <c r="B1342" s="218" t="s">
        <v>1530</v>
      </c>
      <c r="C1342" s="211" t="s">
        <v>1549</v>
      </c>
      <c r="D1342" s="223">
        <v>731820750350001</v>
      </c>
      <c r="E1342" s="211">
        <v>56</v>
      </c>
      <c r="F1342" s="211">
        <v>161</v>
      </c>
      <c r="G1342" s="211">
        <v>217</v>
      </c>
      <c r="H1342" s="224">
        <v>64084147.200000003</v>
      </c>
      <c r="I1342" s="224">
        <v>60078888</v>
      </c>
      <c r="J1342" s="225">
        <v>53403456.000000007</v>
      </c>
      <c r="K1342" s="221"/>
      <c r="L1342" s="221"/>
      <c r="M1342" s="221"/>
    </row>
    <row r="1343" spans="1:13" s="228" customFormat="1" ht="24" customHeight="1" x14ac:dyDescent="0.2">
      <c r="A1343" s="222">
        <v>1342</v>
      </c>
      <c r="B1343" s="218" t="s">
        <v>1530</v>
      </c>
      <c r="C1343" s="211" t="s">
        <v>1550</v>
      </c>
      <c r="D1343" s="223">
        <v>731820750360001</v>
      </c>
      <c r="E1343" s="211">
        <v>151</v>
      </c>
      <c r="F1343" s="211">
        <v>287</v>
      </c>
      <c r="G1343" s="211">
        <v>438</v>
      </c>
      <c r="H1343" s="224">
        <v>127722470.40000001</v>
      </c>
      <c r="I1343" s="224">
        <v>114950223.36</v>
      </c>
      <c r="J1343" s="225">
        <v>102177976.32000001</v>
      </c>
      <c r="K1343" s="221"/>
      <c r="L1343" s="221"/>
      <c r="M1343" s="221"/>
    </row>
    <row r="1344" spans="1:13" s="228" customFormat="1" ht="24" customHeight="1" x14ac:dyDescent="0.2">
      <c r="A1344" s="222">
        <v>1343</v>
      </c>
      <c r="B1344" s="218" t="s">
        <v>1530</v>
      </c>
      <c r="C1344" s="211" t="s">
        <v>1551</v>
      </c>
      <c r="D1344" s="223">
        <v>731820750400001</v>
      </c>
      <c r="E1344" s="211">
        <v>16</v>
      </c>
      <c r="F1344" s="211">
        <v>65</v>
      </c>
      <c r="G1344" s="211">
        <v>81</v>
      </c>
      <c r="H1344" s="224">
        <v>25237200</v>
      </c>
      <c r="I1344" s="224">
        <v>22713480</v>
      </c>
      <c r="J1344" s="225">
        <v>20189760</v>
      </c>
      <c r="K1344" s="221"/>
      <c r="L1344" s="221"/>
      <c r="M1344" s="221"/>
    </row>
    <row r="1345" spans="1:13" s="228" customFormat="1" ht="24" customHeight="1" x14ac:dyDescent="0.2">
      <c r="A1345" s="222">
        <v>1344</v>
      </c>
      <c r="B1345" s="218" t="s">
        <v>1530</v>
      </c>
      <c r="C1345" s="211" t="s">
        <v>1552</v>
      </c>
      <c r="D1345" s="223">
        <v>731820750390001</v>
      </c>
      <c r="E1345" s="211">
        <v>132</v>
      </c>
      <c r="F1345" s="211">
        <v>216</v>
      </c>
      <c r="G1345" s="211">
        <v>348</v>
      </c>
      <c r="H1345" s="224">
        <v>101092147.2</v>
      </c>
      <c r="I1345" s="224">
        <v>90982932.480000004</v>
      </c>
      <c r="J1345" s="225">
        <v>80873717.75999999</v>
      </c>
      <c r="K1345" s="221"/>
      <c r="L1345" s="221"/>
      <c r="M1345" s="221"/>
    </row>
    <row r="1346" spans="1:13" s="228" customFormat="1" ht="24" customHeight="1" x14ac:dyDescent="0.2">
      <c r="A1346" s="222">
        <v>1345</v>
      </c>
      <c r="B1346" s="218" t="s">
        <v>1530</v>
      </c>
      <c r="C1346" s="211" t="s">
        <v>1553</v>
      </c>
      <c r="D1346" s="223">
        <v>731720750050001</v>
      </c>
      <c r="E1346" s="211">
        <v>14</v>
      </c>
      <c r="F1346" s="211">
        <v>56</v>
      </c>
      <c r="G1346" s="211">
        <v>70</v>
      </c>
      <c r="H1346" s="224">
        <v>24908040</v>
      </c>
      <c r="I1346" s="224">
        <v>22417236</v>
      </c>
      <c r="J1346" s="225">
        <v>19926432</v>
      </c>
      <c r="K1346" s="221"/>
      <c r="L1346" s="221"/>
      <c r="M1346" s="221"/>
    </row>
    <row r="1347" spans="1:13" s="228" customFormat="1" ht="24" customHeight="1" x14ac:dyDescent="0.2">
      <c r="A1347" s="222">
        <v>1346</v>
      </c>
      <c r="B1347" s="218" t="s">
        <v>1530</v>
      </c>
      <c r="C1347" s="211" t="s">
        <v>1554</v>
      </c>
      <c r="D1347" s="223">
        <v>731820750020001</v>
      </c>
      <c r="E1347" s="211">
        <v>94</v>
      </c>
      <c r="F1347" s="211">
        <v>186</v>
      </c>
      <c r="G1347" s="211">
        <v>280</v>
      </c>
      <c r="H1347" s="224">
        <v>82441036.799999997</v>
      </c>
      <c r="I1347" s="224">
        <v>74196933.120000005</v>
      </c>
      <c r="J1347" s="225">
        <v>65952829.440000005</v>
      </c>
      <c r="K1347" s="221"/>
      <c r="L1347" s="221"/>
      <c r="M1347" s="221"/>
    </row>
    <row r="1348" spans="1:13" s="228" customFormat="1" ht="24" customHeight="1" x14ac:dyDescent="0.2">
      <c r="A1348" s="222">
        <v>1347</v>
      </c>
      <c r="B1348" s="218" t="s">
        <v>1530</v>
      </c>
      <c r="C1348" s="211" t="s">
        <v>1555</v>
      </c>
      <c r="D1348" s="223">
        <v>731820750370001</v>
      </c>
      <c r="E1348" s="211">
        <v>140</v>
      </c>
      <c r="F1348" s="211">
        <v>157</v>
      </c>
      <c r="G1348" s="211">
        <v>297</v>
      </c>
      <c r="H1348" s="224">
        <v>86291251.200000003</v>
      </c>
      <c r="I1348" s="224">
        <v>77662126.079999998</v>
      </c>
      <c r="J1348" s="225">
        <v>69033000.960000008</v>
      </c>
      <c r="K1348" s="221"/>
      <c r="L1348" s="221"/>
      <c r="M1348" s="221"/>
    </row>
    <row r="1349" spans="1:13" s="228" customFormat="1" ht="24" customHeight="1" x14ac:dyDescent="0.2">
      <c r="A1349" s="222">
        <v>1348</v>
      </c>
      <c r="B1349" s="218" t="s">
        <v>1530</v>
      </c>
      <c r="C1349" s="211" t="s">
        <v>1556</v>
      </c>
      <c r="D1349" s="223">
        <v>731820750190001</v>
      </c>
      <c r="E1349" s="211">
        <v>81</v>
      </c>
      <c r="F1349" s="211">
        <v>219</v>
      </c>
      <c r="G1349" s="211">
        <v>300</v>
      </c>
      <c r="H1349" s="224">
        <v>88423142.400000006</v>
      </c>
      <c r="I1349" s="224">
        <v>79580828.160000011</v>
      </c>
      <c r="J1349" s="225">
        <v>70738513.920000002</v>
      </c>
      <c r="K1349" s="221"/>
      <c r="L1349" s="221"/>
      <c r="M1349" s="221"/>
    </row>
    <row r="1350" spans="1:13" s="228" customFormat="1" ht="24" customHeight="1" x14ac:dyDescent="0.2">
      <c r="A1350" s="222">
        <v>1349</v>
      </c>
      <c r="B1350" s="218" t="s">
        <v>1530</v>
      </c>
      <c r="C1350" s="211" t="s">
        <v>1557</v>
      </c>
      <c r="D1350" s="223">
        <v>731820750570001</v>
      </c>
      <c r="E1350" s="211">
        <v>47</v>
      </c>
      <c r="F1350" s="211">
        <v>183</v>
      </c>
      <c r="G1350" s="211">
        <v>230</v>
      </c>
      <c r="H1350" s="224">
        <v>78232435.200000003</v>
      </c>
      <c r="I1350" s="224">
        <v>70409191.680000007</v>
      </c>
      <c r="J1350" s="225">
        <v>62585948.160000004</v>
      </c>
      <c r="K1350" s="221"/>
      <c r="L1350" s="221"/>
      <c r="M1350" s="221"/>
    </row>
    <row r="1351" spans="1:13" s="228" customFormat="1" ht="24" customHeight="1" x14ac:dyDescent="0.2">
      <c r="A1351" s="222">
        <v>1350</v>
      </c>
      <c r="B1351" s="218" t="s">
        <v>1530</v>
      </c>
      <c r="C1351" s="211" t="s">
        <v>1558</v>
      </c>
      <c r="D1351" s="223" t="s">
        <v>1559</v>
      </c>
      <c r="E1351" s="211">
        <v>90</v>
      </c>
      <c r="F1351" s="211">
        <v>230</v>
      </c>
      <c r="G1351" s="211">
        <v>320</v>
      </c>
      <c r="H1351" s="224">
        <v>106515993.59999999</v>
      </c>
      <c r="I1351" s="224">
        <v>95864394.24000001</v>
      </c>
      <c r="J1351" s="225">
        <v>85212794.88000001</v>
      </c>
      <c r="K1351" s="221"/>
      <c r="L1351" s="221"/>
      <c r="M1351" s="221"/>
    </row>
    <row r="1352" spans="1:13" s="228" customFormat="1" ht="24" customHeight="1" x14ac:dyDescent="0.2">
      <c r="A1352" s="222">
        <v>1351</v>
      </c>
      <c r="B1352" s="218" t="s">
        <v>1530</v>
      </c>
      <c r="C1352" s="211" t="s">
        <v>1560</v>
      </c>
      <c r="D1352" s="223">
        <v>731820750110001</v>
      </c>
      <c r="E1352" s="211">
        <v>44</v>
      </c>
      <c r="F1352" s="211">
        <v>121</v>
      </c>
      <c r="G1352" s="211">
        <v>165</v>
      </c>
      <c r="H1352" s="224">
        <v>50582640</v>
      </c>
      <c r="I1352" s="224">
        <v>45524376.000000007</v>
      </c>
      <c r="J1352" s="225">
        <v>40466112</v>
      </c>
      <c r="K1352" s="221"/>
      <c r="L1352" s="221"/>
      <c r="M1352" s="221"/>
    </row>
    <row r="1353" spans="1:13" s="228" customFormat="1" ht="24" customHeight="1" x14ac:dyDescent="0.2">
      <c r="A1353" s="222">
        <v>1352</v>
      </c>
      <c r="B1353" s="218" t="s">
        <v>1530</v>
      </c>
      <c r="C1353" s="211" t="s">
        <v>1561</v>
      </c>
      <c r="D1353" s="223">
        <v>731820750460001</v>
      </c>
      <c r="E1353" s="211">
        <v>25</v>
      </c>
      <c r="F1353" s="211">
        <v>76</v>
      </c>
      <c r="G1353" s="211">
        <v>101</v>
      </c>
      <c r="H1353" s="224">
        <v>31280400</v>
      </c>
      <c r="I1353" s="224">
        <v>28152360</v>
      </c>
      <c r="J1353" s="225">
        <v>25024320</v>
      </c>
      <c r="K1353" s="221"/>
      <c r="L1353" s="221"/>
      <c r="M1353" s="221"/>
    </row>
    <row r="1354" spans="1:13" s="228" customFormat="1" ht="24" customHeight="1" x14ac:dyDescent="0.2">
      <c r="A1354" s="222">
        <v>1353</v>
      </c>
      <c r="B1354" s="218" t="s">
        <v>1562</v>
      </c>
      <c r="C1354" s="211" t="s">
        <v>1563</v>
      </c>
      <c r="D1354" s="223">
        <v>731820810040002</v>
      </c>
      <c r="E1354" s="211">
        <v>111</v>
      </c>
      <c r="F1354" s="211">
        <v>357</v>
      </c>
      <c r="G1354" s="211">
        <v>468</v>
      </c>
      <c r="H1354" s="224">
        <v>137042380.80000001</v>
      </c>
      <c r="I1354" s="224">
        <v>123338142.72000001</v>
      </c>
      <c r="J1354" s="225">
        <v>109633904.64</v>
      </c>
      <c r="K1354" s="221"/>
      <c r="L1354" s="221"/>
      <c r="M1354" s="221"/>
    </row>
    <row r="1355" spans="1:13" s="228" customFormat="1" ht="24" customHeight="1" x14ac:dyDescent="0.2">
      <c r="A1355" s="222">
        <v>1354</v>
      </c>
      <c r="B1355" s="218" t="s">
        <v>1562</v>
      </c>
      <c r="C1355" s="211" t="s">
        <v>1564</v>
      </c>
      <c r="D1355" s="223">
        <v>731820810160001</v>
      </c>
      <c r="E1355" s="211">
        <v>38</v>
      </c>
      <c r="F1355" s="211">
        <v>53</v>
      </c>
      <c r="G1355" s="211">
        <v>91</v>
      </c>
      <c r="H1355" s="224">
        <v>28178640</v>
      </c>
      <c r="I1355" s="224">
        <v>25360776</v>
      </c>
      <c r="J1355" s="225">
        <v>22542912</v>
      </c>
      <c r="K1355" s="221"/>
      <c r="L1355" s="221"/>
      <c r="M1355" s="221"/>
    </row>
    <row r="1356" spans="1:13" s="228" customFormat="1" ht="24" customHeight="1" x14ac:dyDescent="0.2">
      <c r="A1356" s="222">
        <v>1355</v>
      </c>
      <c r="B1356" s="218" t="s">
        <v>1562</v>
      </c>
      <c r="C1356" s="211" t="s">
        <v>1565</v>
      </c>
      <c r="D1356" s="223">
        <v>731820810190002</v>
      </c>
      <c r="E1356" s="211">
        <v>53</v>
      </c>
      <c r="F1356" s="211">
        <v>187</v>
      </c>
      <c r="G1356" s="211">
        <v>240</v>
      </c>
      <c r="H1356" s="224">
        <v>70548940.799999997</v>
      </c>
      <c r="I1356" s="224">
        <v>63494046.719999999</v>
      </c>
      <c r="J1356" s="225">
        <v>58790784</v>
      </c>
      <c r="K1356" s="221"/>
      <c r="L1356" s="221"/>
      <c r="M1356" s="221"/>
    </row>
    <row r="1357" spans="1:13" s="228" customFormat="1" ht="24" customHeight="1" x14ac:dyDescent="0.2">
      <c r="A1357" s="222">
        <v>1356</v>
      </c>
      <c r="B1357" s="218" t="s">
        <v>1562</v>
      </c>
      <c r="C1357" s="211" t="s">
        <v>1566</v>
      </c>
      <c r="D1357" s="223">
        <v>731820810370001</v>
      </c>
      <c r="E1357" s="211">
        <v>14</v>
      </c>
      <c r="F1357" s="211">
        <v>103</v>
      </c>
      <c r="G1357" s="211">
        <v>117</v>
      </c>
      <c r="H1357" s="224">
        <v>36196560</v>
      </c>
      <c r="I1357" s="224">
        <v>32576904</v>
      </c>
      <c r="J1357" s="225">
        <v>28957248.000000004</v>
      </c>
      <c r="K1357" s="221"/>
      <c r="L1357" s="221"/>
      <c r="M1357" s="221"/>
    </row>
    <row r="1358" spans="1:13" s="228" customFormat="1" ht="24" customHeight="1" x14ac:dyDescent="0.2">
      <c r="A1358" s="222">
        <v>1357</v>
      </c>
      <c r="B1358" s="218" t="s">
        <v>1562</v>
      </c>
      <c r="C1358" s="211" t="s">
        <v>1567</v>
      </c>
      <c r="D1358" s="223">
        <v>731820810150001</v>
      </c>
      <c r="E1358" s="211">
        <v>21</v>
      </c>
      <c r="F1358" s="211">
        <v>90</v>
      </c>
      <c r="G1358" s="211">
        <v>111</v>
      </c>
      <c r="H1358" s="224">
        <v>39025440</v>
      </c>
      <c r="I1358" s="224">
        <v>35122896</v>
      </c>
      <c r="J1358" s="225">
        <v>31220352</v>
      </c>
      <c r="K1358" s="221"/>
      <c r="L1358" s="221"/>
      <c r="M1358" s="221"/>
    </row>
    <row r="1359" spans="1:13" s="228" customFormat="1" ht="24" customHeight="1" x14ac:dyDescent="0.2">
      <c r="A1359" s="222">
        <v>1358</v>
      </c>
      <c r="B1359" s="218" t="s">
        <v>1562</v>
      </c>
      <c r="C1359" s="211" t="s">
        <v>1568</v>
      </c>
      <c r="D1359" s="223" t="s">
        <v>1569</v>
      </c>
      <c r="E1359" s="211">
        <v>18</v>
      </c>
      <c r="F1359" s="211">
        <v>57</v>
      </c>
      <c r="G1359" s="211">
        <v>75</v>
      </c>
      <c r="H1359" s="224">
        <v>26169568.000000004</v>
      </c>
      <c r="I1359" s="224">
        <v>23552611.200000003</v>
      </c>
      <c r="J1359" s="225">
        <v>20935654.400000006</v>
      </c>
      <c r="K1359" s="221"/>
      <c r="L1359" s="221"/>
      <c r="M1359" s="221"/>
    </row>
    <row r="1360" spans="1:13" s="228" customFormat="1" ht="24" customHeight="1" x14ac:dyDescent="0.2">
      <c r="A1360" s="222">
        <v>1359</v>
      </c>
      <c r="B1360" s="218" t="s">
        <v>1562</v>
      </c>
      <c r="C1360" s="211" t="s">
        <v>1570</v>
      </c>
      <c r="D1360" s="223">
        <v>731820810020002</v>
      </c>
      <c r="E1360" s="211">
        <v>45</v>
      </c>
      <c r="F1360" s="211">
        <v>135</v>
      </c>
      <c r="G1360" s="211">
        <v>180</v>
      </c>
      <c r="H1360" s="224">
        <v>55618800</v>
      </c>
      <c r="I1360" s="224">
        <v>50056920</v>
      </c>
      <c r="J1360" s="225">
        <v>44495040</v>
      </c>
      <c r="K1360" s="221"/>
      <c r="L1360" s="221"/>
      <c r="M1360" s="221"/>
    </row>
    <row r="1361" spans="1:13" s="228" customFormat="1" ht="24" customHeight="1" x14ac:dyDescent="0.2">
      <c r="A1361" s="222">
        <v>1360</v>
      </c>
      <c r="B1361" s="218" t="s">
        <v>1562</v>
      </c>
      <c r="C1361" s="211" t="s">
        <v>1571</v>
      </c>
      <c r="D1361" s="223" t="s">
        <v>1572</v>
      </c>
      <c r="E1361" s="211">
        <v>48</v>
      </c>
      <c r="F1361" s="211">
        <v>83</v>
      </c>
      <c r="G1361" s="211">
        <v>131</v>
      </c>
      <c r="H1361" s="224">
        <v>45251640</v>
      </c>
      <c r="I1361" s="224">
        <v>40726476</v>
      </c>
      <c r="J1361" s="225">
        <v>36201312</v>
      </c>
      <c r="K1361" s="221"/>
      <c r="L1361" s="221"/>
      <c r="M1361" s="221"/>
    </row>
    <row r="1362" spans="1:13" s="228" customFormat="1" ht="24" customHeight="1" x14ac:dyDescent="0.2">
      <c r="A1362" s="222">
        <v>1361</v>
      </c>
      <c r="B1362" s="218" t="s">
        <v>1562</v>
      </c>
      <c r="C1362" s="211" t="s">
        <v>1573</v>
      </c>
      <c r="D1362" s="223">
        <v>731820810410001</v>
      </c>
      <c r="E1362" s="211">
        <v>40</v>
      </c>
      <c r="F1362" s="211">
        <v>139</v>
      </c>
      <c r="G1362" s="211">
        <v>179</v>
      </c>
      <c r="H1362" s="224">
        <v>60027609.600000001</v>
      </c>
      <c r="I1362" s="224">
        <v>56275884</v>
      </c>
      <c r="J1362" s="225">
        <v>50023008</v>
      </c>
      <c r="K1362" s="221"/>
      <c r="L1362" s="221"/>
      <c r="M1362" s="221"/>
    </row>
    <row r="1363" spans="1:13" s="228" customFormat="1" ht="24" customHeight="1" x14ac:dyDescent="0.2">
      <c r="A1363" s="222">
        <v>1362</v>
      </c>
      <c r="B1363" s="218" t="s">
        <v>1562</v>
      </c>
      <c r="C1363" s="211" t="s">
        <v>1574</v>
      </c>
      <c r="D1363" s="223">
        <v>731820810030002</v>
      </c>
      <c r="E1363" s="211">
        <v>74</v>
      </c>
      <c r="F1363" s="211">
        <v>186</v>
      </c>
      <c r="G1363" s="211">
        <v>260</v>
      </c>
      <c r="H1363" s="224">
        <v>75982003.200000003</v>
      </c>
      <c r="I1363" s="224">
        <v>68383802.879999995</v>
      </c>
      <c r="J1363" s="225">
        <v>60785602.560000002</v>
      </c>
      <c r="K1363" s="221"/>
      <c r="L1363" s="221"/>
      <c r="M1363" s="221"/>
    </row>
    <row r="1364" spans="1:13" s="228" customFormat="1" ht="24" customHeight="1" x14ac:dyDescent="0.2">
      <c r="A1364" s="222">
        <v>1363</v>
      </c>
      <c r="B1364" s="218" t="s">
        <v>1562</v>
      </c>
      <c r="C1364" s="211" t="s">
        <v>1575</v>
      </c>
      <c r="D1364" s="223">
        <v>731820810260001</v>
      </c>
      <c r="E1364" s="211">
        <v>19</v>
      </c>
      <c r="F1364" s="211">
        <v>169</v>
      </c>
      <c r="G1364" s="211">
        <v>188</v>
      </c>
      <c r="H1364" s="224">
        <v>58158720</v>
      </c>
      <c r="I1364" s="224">
        <v>52342848</v>
      </c>
      <c r="J1364" s="225">
        <v>46526976.000000007</v>
      </c>
      <c r="K1364" s="221"/>
      <c r="L1364" s="221"/>
      <c r="M1364" s="221"/>
    </row>
    <row r="1365" spans="1:13" s="228" customFormat="1" ht="24" customHeight="1" x14ac:dyDescent="0.2">
      <c r="A1365" s="222">
        <v>1364</v>
      </c>
      <c r="B1365" s="218" t="s">
        <v>1562</v>
      </c>
      <c r="C1365" s="211" t="s">
        <v>1576</v>
      </c>
      <c r="D1365" s="223">
        <v>731820810250001</v>
      </c>
      <c r="E1365" s="211">
        <v>17</v>
      </c>
      <c r="F1365" s="211">
        <v>127</v>
      </c>
      <c r="G1365" s="211">
        <v>144</v>
      </c>
      <c r="H1365" s="224">
        <v>45135600</v>
      </c>
      <c r="I1365" s="224">
        <v>40622040</v>
      </c>
      <c r="J1365" s="225">
        <v>36108480</v>
      </c>
      <c r="K1365" s="221"/>
      <c r="L1365" s="221"/>
      <c r="M1365" s="221"/>
    </row>
    <row r="1366" spans="1:13" s="228" customFormat="1" ht="24" customHeight="1" x14ac:dyDescent="0.2">
      <c r="A1366" s="222">
        <v>1365</v>
      </c>
      <c r="B1366" s="218" t="s">
        <v>1562</v>
      </c>
      <c r="C1366" s="211" t="s">
        <v>1577</v>
      </c>
      <c r="D1366" s="223">
        <v>731820810070001</v>
      </c>
      <c r="E1366" s="211">
        <v>26</v>
      </c>
      <c r="F1366" s="211">
        <v>74</v>
      </c>
      <c r="G1366" s="211">
        <v>100</v>
      </c>
      <c r="H1366" s="224">
        <v>34904880</v>
      </c>
      <c r="I1366" s="224">
        <v>31414392</v>
      </c>
      <c r="J1366" s="225">
        <v>27923904.000000004</v>
      </c>
      <c r="K1366" s="221"/>
      <c r="L1366" s="221"/>
      <c r="M1366" s="221"/>
    </row>
    <row r="1367" spans="1:13" s="228" customFormat="1" ht="24" customHeight="1" x14ac:dyDescent="0.2">
      <c r="A1367" s="222">
        <v>1366</v>
      </c>
      <c r="B1367" s="218" t="s">
        <v>1562</v>
      </c>
      <c r="C1367" s="211" t="s">
        <v>1578</v>
      </c>
      <c r="D1367" s="223" t="s">
        <v>1579</v>
      </c>
      <c r="E1367" s="211">
        <v>64</v>
      </c>
      <c r="F1367" s="211">
        <v>124</v>
      </c>
      <c r="G1367" s="211">
        <v>188</v>
      </c>
      <c r="H1367" s="224">
        <v>63308044.799999997</v>
      </c>
      <c r="I1367" s="224">
        <v>59351292</v>
      </c>
      <c r="J1367" s="225">
        <v>52756704</v>
      </c>
      <c r="K1367" s="221"/>
      <c r="L1367" s="221"/>
      <c r="M1367" s="221"/>
    </row>
    <row r="1368" spans="1:13" s="228" customFormat="1" ht="24" customHeight="1" x14ac:dyDescent="0.2">
      <c r="A1368" s="222">
        <v>1367</v>
      </c>
      <c r="B1368" s="218" t="s">
        <v>1562</v>
      </c>
      <c r="C1368" s="211" t="s">
        <v>1580</v>
      </c>
      <c r="D1368" s="223" t="s">
        <v>1581</v>
      </c>
      <c r="E1368" s="211">
        <v>31</v>
      </c>
      <c r="F1368" s="211">
        <v>129</v>
      </c>
      <c r="G1368" s="211">
        <v>160</v>
      </c>
      <c r="H1368" s="224">
        <v>57639240</v>
      </c>
      <c r="I1368" s="224">
        <v>51875316.000000007</v>
      </c>
      <c r="J1368" s="225">
        <v>46111392</v>
      </c>
      <c r="K1368" s="221"/>
      <c r="L1368" s="221"/>
      <c r="M1368" s="221"/>
    </row>
    <row r="1369" spans="1:13" s="228" customFormat="1" ht="24" customHeight="1" x14ac:dyDescent="0.2">
      <c r="A1369" s="222">
        <v>1368</v>
      </c>
      <c r="B1369" s="218" t="s">
        <v>1562</v>
      </c>
      <c r="C1369" s="211" t="s">
        <v>1582</v>
      </c>
      <c r="D1369" s="223" t="s">
        <v>1583</v>
      </c>
      <c r="E1369" s="211">
        <v>22</v>
      </c>
      <c r="F1369" s="211">
        <v>62</v>
      </c>
      <c r="G1369" s="211">
        <v>84</v>
      </c>
      <c r="H1369" s="224">
        <v>29707560</v>
      </c>
      <c r="I1369" s="224">
        <v>26736804</v>
      </c>
      <c r="J1369" s="225">
        <v>23766048.000000004</v>
      </c>
      <c r="K1369" s="221"/>
      <c r="L1369" s="221"/>
      <c r="M1369" s="221"/>
    </row>
    <row r="1370" spans="1:13" s="228" customFormat="1" ht="24" customHeight="1" x14ac:dyDescent="0.2">
      <c r="A1370" s="222">
        <v>1369</v>
      </c>
      <c r="B1370" s="218" t="s">
        <v>1562</v>
      </c>
      <c r="C1370" s="211" t="s">
        <v>1584</v>
      </c>
      <c r="D1370" s="223" t="s">
        <v>1585</v>
      </c>
      <c r="E1370" s="211">
        <v>20</v>
      </c>
      <c r="F1370" s="211">
        <v>60</v>
      </c>
      <c r="G1370" s="211">
        <v>80</v>
      </c>
      <c r="H1370" s="224">
        <v>28366560</v>
      </c>
      <c r="I1370" s="224">
        <v>25529904</v>
      </c>
      <c r="J1370" s="225">
        <v>22693248.000000004</v>
      </c>
      <c r="K1370" s="221"/>
      <c r="L1370" s="221"/>
      <c r="M1370" s="221"/>
    </row>
    <row r="1371" spans="1:13" s="228" customFormat="1" ht="24" customHeight="1" x14ac:dyDescent="0.2">
      <c r="A1371" s="222">
        <v>1370</v>
      </c>
      <c r="B1371" s="218" t="s">
        <v>1562</v>
      </c>
      <c r="C1371" s="211" t="s">
        <v>1586</v>
      </c>
      <c r="D1371" s="223" t="s">
        <v>1587</v>
      </c>
      <c r="E1371" s="211">
        <v>20</v>
      </c>
      <c r="F1371" s="211">
        <v>56</v>
      </c>
      <c r="G1371" s="211">
        <v>76</v>
      </c>
      <c r="H1371" s="224">
        <v>27007560</v>
      </c>
      <c r="I1371" s="224">
        <v>24306804</v>
      </c>
      <c r="J1371" s="225">
        <v>21606048.000000004</v>
      </c>
      <c r="K1371" s="221"/>
      <c r="L1371" s="221"/>
      <c r="M1371" s="221"/>
    </row>
    <row r="1372" spans="1:13" s="228" customFormat="1" ht="24" customHeight="1" x14ac:dyDescent="0.2">
      <c r="A1372" s="222">
        <v>1371</v>
      </c>
      <c r="B1372" s="218" t="s">
        <v>1562</v>
      </c>
      <c r="C1372" s="211" t="s">
        <v>1588</v>
      </c>
      <c r="D1372" s="223">
        <v>731820810040121</v>
      </c>
      <c r="E1372" s="211">
        <v>20</v>
      </c>
      <c r="F1372" s="211">
        <v>80</v>
      </c>
      <c r="G1372" s="211">
        <v>100</v>
      </c>
      <c r="H1372" s="224">
        <v>30768720</v>
      </c>
      <c r="I1372" s="224">
        <v>27691848.000000004</v>
      </c>
      <c r="J1372" s="225">
        <v>24614976</v>
      </c>
      <c r="K1372" s="221"/>
      <c r="L1372" s="221"/>
      <c r="M1372" s="221"/>
    </row>
    <row r="1373" spans="1:13" s="228" customFormat="1" ht="24" customHeight="1" x14ac:dyDescent="0.2">
      <c r="A1373" s="222">
        <v>1372</v>
      </c>
      <c r="B1373" s="218" t="s">
        <v>1562</v>
      </c>
      <c r="C1373" s="211" t="s">
        <v>1589</v>
      </c>
      <c r="D1373" s="223">
        <v>753120810180001</v>
      </c>
      <c r="E1373" s="211">
        <v>90</v>
      </c>
      <c r="F1373" s="211">
        <v>170</v>
      </c>
      <c r="G1373" s="211">
        <v>260</v>
      </c>
      <c r="H1373" s="224">
        <v>85986316.799999997</v>
      </c>
      <c r="I1373" s="224">
        <v>77387685.120000005</v>
      </c>
      <c r="J1373" s="225">
        <v>68789053.439999998</v>
      </c>
      <c r="K1373" s="221"/>
      <c r="L1373" s="221"/>
      <c r="M1373" s="221"/>
    </row>
    <row r="1374" spans="1:13" s="228" customFormat="1" ht="24" customHeight="1" x14ac:dyDescent="0.2">
      <c r="A1374" s="222">
        <v>1373</v>
      </c>
      <c r="B1374" s="218" t="s">
        <v>1562</v>
      </c>
      <c r="C1374" s="211" t="s">
        <v>1590</v>
      </c>
      <c r="D1374" s="223">
        <v>753120810040001</v>
      </c>
      <c r="E1374" s="211">
        <v>61</v>
      </c>
      <c r="F1374" s="211">
        <v>149</v>
      </c>
      <c r="G1374" s="211">
        <v>210</v>
      </c>
      <c r="H1374" s="224">
        <v>61060377.600000001</v>
      </c>
      <c r="I1374" s="224">
        <v>57244104</v>
      </c>
      <c r="J1374" s="225">
        <v>50883648.000000007</v>
      </c>
      <c r="K1374" s="221"/>
      <c r="L1374" s="221"/>
      <c r="M1374" s="221"/>
    </row>
    <row r="1375" spans="1:13" s="228" customFormat="1" ht="24" customHeight="1" x14ac:dyDescent="0.2">
      <c r="A1375" s="222">
        <v>1374</v>
      </c>
      <c r="B1375" s="218" t="s">
        <v>1562</v>
      </c>
      <c r="C1375" s="211" t="s">
        <v>1591</v>
      </c>
      <c r="D1375" s="223">
        <v>753120810060001</v>
      </c>
      <c r="E1375" s="211">
        <v>63</v>
      </c>
      <c r="F1375" s="211">
        <v>187</v>
      </c>
      <c r="G1375" s="211">
        <v>250</v>
      </c>
      <c r="H1375" s="224">
        <v>72727833.599999994</v>
      </c>
      <c r="I1375" s="224">
        <v>65455050.240000002</v>
      </c>
      <c r="J1375" s="225">
        <v>60606528.000000007</v>
      </c>
      <c r="K1375" s="221"/>
      <c r="L1375" s="221"/>
      <c r="M1375" s="221"/>
    </row>
    <row r="1376" spans="1:13" s="228" customFormat="1" ht="24" customHeight="1" x14ac:dyDescent="0.2">
      <c r="A1376" s="222">
        <v>1375</v>
      </c>
      <c r="B1376" s="218" t="s">
        <v>1562</v>
      </c>
      <c r="C1376" s="211" t="s">
        <v>1592</v>
      </c>
      <c r="D1376" s="223">
        <v>753120810100001</v>
      </c>
      <c r="E1376" s="211">
        <v>41</v>
      </c>
      <c r="F1376" s="211">
        <v>104</v>
      </c>
      <c r="G1376" s="211">
        <v>145</v>
      </c>
      <c r="H1376" s="224">
        <v>44057760</v>
      </c>
      <c r="I1376" s="224">
        <v>39651984</v>
      </c>
      <c r="J1376" s="225">
        <v>35246208</v>
      </c>
      <c r="K1376" s="221"/>
      <c r="L1376" s="221"/>
      <c r="M1376" s="221"/>
    </row>
    <row r="1377" spans="1:13" s="228" customFormat="1" ht="24" customHeight="1" x14ac:dyDescent="0.2">
      <c r="A1377" s="222">
        <v>1376</v>
      </c>
      <c r="B1377" s="218" t="s">
        <v>1562</v>
      </c>
      <c r="C1377" s="211" t="s">
        <v>1593</v>
      </c>
      <c r="D1377" s="223">
        <v>753120810070001</v>
      </c>
      <c r="E1377" s="211">
        <v>72</v>
      </c>
      <c r="F1377" s="211">
        <v>303</v>
      </c>
      <c r="G1377" s="211">
        <v>375</v>
      </c>
      <c r="H1377" s="224">
        <v>110465049.59999999</v>
      </c>
      <c r="I1377" s="224">
        <v>99418544.640000001</v>
      </c>
      <c r="J1377" s="225">
        <v>88372039.680000007</v>
      </c>
      <c r="K1377" s="221"/>
      <c r="L1377" s="221"/>
      <c r="M1377" s="221"/>
    </row>
    <row r="1378" spans="1:13" s="228" customFormat="1" ht="24" customHeight="1" x14ac:dyDescent="0.2">
      <c r="A1378" s="222">
        <v>1377</v>
      </c>
      <c r="B1378" s="218" t="s">
        <v>1562</v>
      </c>
      <c r="C1378" s="211" t="s">
        <v>1594</v>
      </c>
      <c r="D1378" s="223">
        <v>753120810150001</v>
      </c>
      <c r="E1378" s="211">
        <v>61</v>
      </c>
      <c r="F1378" s="211">
        <v>149</v>
      </c>
      <c r="G1378" s="211">
        <v>210</v>
      </c>
      <c r="H1378" s="224">
        <v>70375564.799999997</v>
      </c>
      <c r="I1378" s="224">
        <v>63338008.32</v>
      </c>
      <c r="J1378" s="225">
        <v>58646304</v>
      </c>
      <c r="K1378" s="221"/>
      <c r="L1378" s="221"/>
      <c r="M1378" s="221"/>
    </row>
    <row r="1379" spans="1:13" s="228" customFormat="1" ht="24" customHeight="1" x14ac:dyDescent="0.2">
      <c r="A1379" s="222">
        <v>1378</v>
      </c>
      <c r="B1379" s="218" t="s">
        <v>1562</v>
      </c>
      <c r="C1379" s="211" t="s">
        <v>1595</v>
      </c>
      <c r="D1379" s="223">
        <v>753120810110001</v>
      </c>
      <c r="E1379" s="211">
        <v>81</v>
      </c>
      <c r="F1379" s="211">
        <v>159</v>
      </c>
      <c r="G1379" s="211">
        <v>240</v>
      </c>
      <c r="H1379" s="224">
        <v>70543180.799999997</v>
      </c>
      <c r="I1379" s="224">
        <v>63488862.719999999</v>
      </c>
      <c r="J1379" s="225">
        <v>58785984</v>
      </c>
      <c r="K1379" s="221"/>
      <c r="L1379" s="221"/>
      <c r="M1379" s="221"/>
    </row>
    <row r="1380" spans="1:13" s="228" customFormat="1" ht="24" customHeight="1" x14ac:dyDescent="0.2">
      <c r="A1380" s="222">
        <v>1379</v>
      </c>
      <c r="B1380" s="218" t="s">
        <v>1562</v>
      </c>
      <c r="C1380" s="211" t="s">
        <v>1596</v>
      </c>
      <c r="D1380" s="223">
        <v>753120810130001</v>
      </c>
      <c r="E1380" s="211">
        <v>117</v>
      </c>
      <c r="F1380" s="211">
        <v>183</v>
      </c>
      <c r="G1380" s="211">
        <v>300</v>
      </c>
      <c r="H1380" s="224">
        <v>88445030.400000006</v>
      </c>
      <c r="I1380" s="224">
        <v>79600527.360000014</v>
      </c>
      <c r="J1380" s="225">
        <v>70756024.320000008</v>
      </c>
      <c r="K1380" s="221"/>
      <c r="L1380" s="221"/>
      <c r="M1380" s="221"/>
    </row>
    <row r="1381" spans="1:13" s="228" customFormat="1" ht="24" customHeight="1" x14ac:dyDescent="0.2">
      <c r="A1381" s="222">
        <v>1380</v>
      </c>
      <c r="B1381" s="218" t="s">
        <v>1562</v>
      </c>
      <c r="C1381" s="211" t="s">
        <v>1597</v>
      </c>
      <c r="D1381" s="223">
        <v>753120810020001</v>
      </c>
      <c r="E1381" s="211">
        <v>20</v>
      </c>
      <c r="F1381" s="211">
        <v>60</v>
      </c>
      <c r="G1381" s="211">
        <v>80</v>
      </c>
      <c r="H1381" s="224">
        <v>24635040</v>
      </c>
      <c r="I1381" s="224">
        <v>22171536</v>
      </c>
      <c r="J1381" s="225">
        <v>19708032</v>
      </c>
      <c r="K1381" s="221"/>
      <c r="L1381" s="221"/>
      <c r="M1381" s="221"/>
    </row>
    <row r="1382" spans="1:13" s="228" customFormat="1" ht="24" customHeight="1" x14ac:dyDescent="0.2">
      <c r="A1382" s="222">
        <v>1381</v>
      </c>
      <c r="B1382" s="218" t="s">
        <v>1562</v>
      </c>
      <c r="C1382" s="211" t="s">
        <v>1598</v>
      </c>
      <c r="D1382" s="223">
        <v>753120810030001</v>
      </c>
      <c r="E1382" s="211">
        <v>20</v>
      </c>
      <c r="F1382" s="211">
        <v>56</v>
      </c>
      <c r="G1382" s="211">
        <v>76</v>
      </c>
      <c r="H1382" s="224">
        <v>23521680</v>
      </c>
      <c r="I1382" s="224">
        <v>21169512</v>
      </c>
      <c r="J1382" s="225">
        <v>18817344</v>
      </c>
      <c r="K1382" s="221"/>
      <c r="L1382" s="221"/>
      <c r="M1382" s="221"/>
    </row>
    <row r="1383" spans="1:13" s="228" customFormat="1" ht="24" customHeight="1" x14ac:dyDescent="0.2">
      <c r="A1383" s="222">
        <v>1382</v>
      </c>
      <c r="B1383" s="218" t="s">
        <v>1562</v>
      </c>
      <c r="C1383" s="211" t="s">
        <v>1599</v>
      </c>
      <c r="D1383" s="223">
        <v>731820810420001</v>
      </c>
      <c r="E1383" s="211">
        <v>20</v>
      </c>
      <c r="F1383" s="211">
        <v>173</v>
      </c>
      <c r="G1383" s="211">
        <v>193</v>
      </c>
      <c r="H1383" s="224">
        <v>60067440</v>
      </c>
      <c r="I1383" s="224">
        <v>54060696.000000007</v>
      </c>
      <c r="J1383" s="225">
        <v>48053952</v>
      </c>
      <c r="K1383" s="221"/>
      <c r="L1383" s="221"/>
      <c r="M1383" s="221"/>
    </row>
    <row r="1384" spans="1:13" s="228" customFormat="1" ht="24" customHeight="1" x14ac:dyDescent="0.2">
      <c r="A1384" s="222">
        <v>1383</v>
      </c>
      <c r="B1384" s="218" t="s">
        <v>1562</v>
      </c>
      <c r="C1384" s="211" t="s">
        <v>1600</v>
      </c>
      <c r="D1384" s="223">
        <v>731820810000011</v>
      </c>
      <c r="E1384" s="211">
        <v>29</v>
      </c>
      <c r="F1384" s="211">
        <v>111</v>
      </c>
      <c r="G1384" s="211">
        <v>140</v>
      </c>
      <c r="H1384" s="224">
        <v>49262760</v>
      </c>
      <c r="I1384" s="224">
        <v>44336484</v>
      </c>
      <c r="J1384" s="225">
        <v>39410208</v>
      </c>
      <c r="K1384" s="221"/>
      <c r="L1384" s="221"/>
      <c r="M1384" s="221"/>
    </row>
    <row r="1385" spans="1:13" s="228" customFormat="1" ht="24" customHeight="1" x14ac:dyDescent="0.2">
      <c r="A1385" s="222">
        <v>1384</v>
      </c>
      <c r="B1385" s="218" t="s">
        <v>1562</v>
      </c>
      <c r="C1385" s="211" t="s">
        <v>1601</v>
      </c>
      <c r="D1385" s="223">
        <v>731820810010001</v>
      </c>
      <c r="E1385" s="211">
        <v>19</v>
      </c>
      <c r="F1385" s="211">
        <v>102</v>
      </c>
      <c r="G1385" s="211">
        <v>121</v>
      </c>
      <c r="H1385" s="224">
        <v>36720000</v>
      </c>
      <c r="I1385" s="224">
        <v>33048000</v>
      </c>
      <c r="J1385" s="225">
        <v>29376000</v>
      </c>
      <c r="K1385" s="221"/>
      <c r="L1385" s="221"/>
      <c r="M1385" s="221"/>
    </row>
    <row r="1386" spans="1:13" s="228" customFormat="1" ht="24" customHeight="1" x14ac:dyDescent="0.2">
      <c r="A1386" s="222">
        <v>1385</v>
      </c>
      <c r="B1386" s="218" t="s">
        <v>1562</v>
      </c>
      <c r="C1386" s="211" t="s">
        <v>1602</v>
      </c>
      <c r="D1386" s="223" t="s">
        <v>1603</v>
      </c>
      <c r="E1386" s="211">
        <v>64</v>
      </c>
      <c r="F1386" s="211">
        <v>176</v>
      </c>
      <c r="G1386" s="211">
        <v>240</v>
      </c>
      <c r="H1386" s="224">
        <v>80775705.599999994</v>
      </c>
      <c r="I1386" s="224">
        <v>72698135.040000007</v>
      </c>
      <c r="J1386" s="225">
        <v>64620564.480000004</v>
      </c>
      <c r="K1386" s="221"/>
      <c r="L1386" s="221"/>
      <c r="M1386" s="221"/>
    </row>
    <row r="1387" spans="1:13" s="228" customFormat="1" ht="24" customHeight="1" x14ac:dyDescent="0.2">
      <c r="A1387" s="222">
        <v>1386</v>
      </c>
      <c r="B1387" s="218" t="s">
        <v>1562</v>
      </c>
      <c r="C1387" s="211" t="s">
        <v>1604</v>
      </c>
      <c r="D1387" s="223" t="s">
        <v>1605</v>
      </c>
      <c r="E1387" s="211">
        <v>26</v>
      </c>
      <c r="F1387" s="211">
        <v>136</v>
      </c>
      <c r="G1387" s="211">
        <v>162</v>
      </c>
      <c r="H1387" s="224">
        <v>56866680</v>
      </c>
      <c r="I1387" s="224">
        <v>51180012</v>
      </c>
      <c r="J1387" s="225">
        <v>45493344</v>
      </c>
      <c r="K1387" s="221"/>
      <c r="L1387" s="221"/>
      <c r="M1387" s="221"/>
    </row>
    <row r="1388" spans="1:13" s="228" customFormat="1" ht="24" customHeight="1" x14ac:dyDescent="0.2">
      <c r="A1388" s="222">
        <v>1387</v>
      </c>
      <c r="B1388" s="218" t="s">
        <v>1562</v>
      </c>
      <c r="C1388" s="211" t="s">
        <v>1606</v>
      </c>
      <c r="D1388" s="223">
        <v>731820810440001</v>
      </c>
      <c r="E1388" s="211">
        <v>96</v>
      </c>
      <c r="F1388" s="211">
        <v>214</v>
      </c>
      <c r="G1388" s="211">
        <v>310</v>
      </c>
      <c r="H1388" s="224">
        <v>90037555.200000003</v>
      </c>
      <c r="I1388" s="224">
        <v>81033799.680000007</v>
      </c>
      <c r="J1388" s="225">
        <v>72030044.160000011</v>
      </c>
      <c r="K1388" s="221"/>
      <c r="L1388" s="221"/>
      <c r="M1388" s="221"/>
    </row>
    <row r="1389" spans="1:13" s="228" customFormat="1" ht="24" customHeight="1" x14ac:dyDescent="0.2">
      <c r="A1389" s="222">
        <v>1388</v>
      </c>
      <c r="B1389" s="218" t="s">
        <v>1562</v>
      </c>
      <c r="C1389" s="211" t="s">
        <v>1607</v>
      </c>
      <c r="D1389" s="223">
        <v>731820810210002</v>
      </c>
      <c r="E1389" s="211">
        <v>50</v>
      </c>
      <c r="F1389" s="211">
        <v>167</v>
      </c>
      <c r="G1389" s="211">
        <v>217</v>
      </c>
      <c r="H1389" s="224">
        <v>66701299.200000003</v>
      </c>
      <c r="I1389" s="224">
        <v>60031169.280000001</v>
      </c>
      <c r="J1389" s="225">
        <v>55584416.000000007</v>
      </c>
      <c r="K1389" s="221"/>
      <c r="L1389" s="221"/>
      <c r="M1389" s="221"/>
    </row>
    <row r="1390" spans="1:13" s="228" customFormat="1" ht="24" customHeight="1" x14ac:dyDescent="0.2">
      <c r="A1390" s="222">
        <v>1389</v>
      </c>
      <c r="B1390" s="218" t="s">
        <v>1562</v>
      </c>
      <c r="C1390" s="211" t="s">
        <v>1608</v>
      </c>
      <c r="D1390" s="223" t="s">
        <v>1609</v>
      </c>
      <c r="E1390" s="211">
        <v>36</v>
      </c>
      <c r="F1390" s="211">
        <v>128</v>
      </c>
      <c r="G1390" s="211">
        <v>164</v>
      </c>
      <c r="H1390" s="224">
        <v>57771000</v>
      </c>
      <c r="I1390" s="224">
        <v>51993900</v>
      </c>
      <c r="J1390" s="225">
        <v>46216800</v>
      </c>
      <c r="K1390" s="221"/>
      <c r="L1390" s="221"/>
      <c r="M1390" s="221"/>
    </row>
    <row r="1391" spans="1:13" s="228" customFormat="1" ht="24" customHeight="1" x14ac:dyDescent="0.2">
      <c r="A1391" s="222">
        <v>1390</v>
      </c>
      <c r="B1391" s="218" t="s">
        <v>1562</v>
      </c>
      <c r="C1391" s="211" t="s">
        <v>1610</v>
      </c>
      <c r="D1391" s="223" t="s">
        <v>1611</v>
      </c>
      <c r="E1391" s="211">
        <v>26</v>
      </c>
      <c r="F1391" s="211">
        <v>118</v>
      </c>
      <c r="G1391" s="211">
        <v>144</v>
      </c>
      <c r="H1391" s="224">
        <v>50863320</v>
      </c>
      <c r="I1391" s="224">
        <v>45776988</v>
      </c>
      <c r="J1391" s="225">
        <v>40690656</v>
      </c>
      <c r="K1391" s="221"/>
      <c r="L1391" s="221"/>
      <c r="M1391" s="221"/>
    </row>
    <row r="1392" spans="1:13" s="228" customFormat="1" ht="24" customHeight="1" x14ac:dyDescent="0.2">
      <c r="A1392" s="222">
        <v>1391</v>
      </c>
      <c r="B1392" s="218" t="s">
        <v>1562</v>
      </c>
      <c r="C1392" s="211" t="s">
        <v>1612</v>
      </c>
      <c r="D1392" s="223">
        <v>731820810220001</v>
      </c>
      <c r="E1392" s="211">
        <v>24</v>
      </c>
      <c r="F1392" s="211">
        <v>103</v>
      </c>
      <c r="G1392" s="211">
        <v>127</v>
      </c>
      <c r="H1392" s="224">
        <v>44549280</v>
      </c>
      <c r="I1392" s="224">
        <v>40094352</v>
      </c>
      <c r="J1392" s="225">
        <v>35639424</v>
      </c>
      <c r="K1392" s="221"/>
      <c r="L1392" s="221"/>
      <c r="M1392" s="221"/>
    </row>
    <row r="1393" spans="1:13" s="228" customFormat="1" ht="24" customHeight="1" x14ac:dyDescent="0.2">
      <c r="A1393" s="222">
        <v>1392</v>
      </c>
      <c r="B1393" s="218" t="s">
        <v>1562</v>
      </c>
      <c r="C1393" s="211" t="s">
        <v>1613</v>
      </c>
      <c r="D1393" s="223">
        <v>731820810110001</v>
      </c>
      <c r="E1393" s="211">
        <v>29</v>
      </c>
      <c r="F1393" s="211">
        <v>90</v>
      </c>
      <c r="G1393" s="211">
        <v>119</v>
      </c>
      <c r="H1393" s="224">
        <v>37094880</v>
      </c>
      <c r="I1393" s="224">
        <v>33385392</v>
      </c>
      <c r="J1393" s="225">
        <v>29675904.000000004</v>
      </c>
      <c r="K1393" s="221"/>
      <c r="L1393" s="221"/>
      <c r="M1393" s="221"/>
    </row>
    <row r="1394" spans="1:13" s="228" customFormat="1" ht="24" customHeight="1" x14ac:dyDescent="0.2">
      <c r="A1394" s="222">
        <v>1393</v>
      </c>
      <c r="B1394" s="218" t="s">
        <v>1562</v>
      </c>
      <c r="C1394" s="211" t="s">
        <v>1614</v>
      </c>
      <c r="D1394" s="223">
        <v>731820810120001</v>
      </c>
      <c r="E1394" s="211">
        <v>20</v>
      </c>
      <c r="F1394" s="211">
        <v>62</v>
      </c>
      <c r="G1394" s="211">
        <v>82</v>
      </c>
      <c r="H1394" s="224">
        <v>24884400</v>
      </c>
      <c r="I1394" s="224">
        <v>22395960</v>
      </c>
      <c r="J1394" s="225">
        <v>19907520</v>
      </c>
      <c r="K1394" s="221"/>
      <c r="L1394" s="221"/>
      <c r="M1394" s="221"/>
    </row>
    <row r="1395" spans="1:13" s="228" customFormat="1" ht="24" customHeight="1" x14ac:dyDescent="0.2">
      <c r="A1395" s="222">
        <v>1394</v>
      </c>
      <c r="B1395" s="218" t="s">
        <v>1562</v>
      </c>
      <c r="C1395" s="211" t="s">
        <v>1615</v>
      </c>
      <c r="D1395" s="223">
        <v>731820810200001</v>
      </c>
      <c r="E1395" s="211">
        <v>30</v>
      </c>
      <c r="F1395" s="211">
        <v>122</v>
      </c>
      <c r="G1395" s="211">
        <v>152</v>
      </c>
      <c r="H1395" s="224">
        <v>46570320</v>
      </c>
      <c r="I1395" s="224">
        <v>41913288</v>
      </c>
      <c r="J1395" s="225">
        <v>37256256</v>
      </c>
      <c r="K1395" s="221"/>
      <c r="L1395" s="221"/>
      <c r="M1395" s="221"/>
    </row>
    <row r="1396" spans="1:13" s="228" customFormat="1" ht="24" customHeight="1" x14ac:dyDescent="0.2">
      <c r="A1396" s="222">
        <v>1395</v>
      </c>
      <c r="B1396" s="218" t="s">
        <v>1562</v>
      </c>
      <c r="C1396" s="211" t="s">
        <v>1616</v>
      </c>
      <c r="D1396" s="223">
        <v>731820810460001</v>
      </c>
      <c r="E1396" s="211">
        <v>17</v>
      </c>
      <c r="F1396" s="211">
        <v>125</v>
      </c>
      <c r="G1396" s="211">
        <v>142</v>
      </c>
      <c r="H1396" s="224">
        <v>45061200</v>
      </c>
      <c r="I1396" s="224">
        <v>40555080</v>
      </c>
      <c r="J1396" s="225">
        <v>36048960</v>
      </c>
      <c r="K1396" s="221"/>
      <c r="L1396" s="221"/>
      <c r="M1396" s="221"/>
    </row>
    <row r="1397" spans="1:13" s="228" customFormat="1" ht="24" customHeight="1" x14ac:dyDescent="0.2">
      <c r="A1397" s="222">
        <v>1396</v>
      </c>
      <c r="B1397" s="218" t="s">
        <v>1562</v>
      </c>
      <c r="C1397" s="211" t="s">
        <v>1617</v>
      </c>
      <c r="D1397" s="223">
        <v>731820810470001</v>
      </c>
      <c r="E1397" s="211">
        <v>29</v>
      </c>
      <c r="F1397" s="211">
        <v>117</v>
      </c>
      <c r="G1397" s="211">
        <v>146</v>
      </c>
      <c r="H1397" s="224">
        <v>47048160</v>
      </c>
      <c r="I1397" s="224">
        <v>42343344</v>
      </c>
      <c r="J1397" s="225">
        <v>37638528</v>
      </c>
      <c r="K1397" s="221"/>
      <c r="L1397" s="221"/>
      <c r="M1397" s="221"/>
    </row>
    <row r="1398" spans="1:13" s="228" customFormat="1" ht="24" customHeight="1" x14ac:dyDescent="0.2">
      <c r="A1398" s="222">
        <v>1397</v>
      </c>
      <c r="B1398" s="218" t="s">
        <v>1562</v>
      </c>
      <c r="C1398" s="211" t="s">
        <v>1618</v>
      </c>
      <c r="D1398" s="223">
        <v>731820810280001</v>
      </c>
      <c r="E1398" s="211">
        <v>22</v>
      </c>
      <c r="F1398" s="211">
        <v>163</v>
      </c>
      <c r="G1398" s="211">
        <v>185</v>
      </c>
      <c r="H1398" s="224">
        <v>59171040</v>
      </c>
      <c r="I1398" s="224">
        <v>53253936.000000007</v>
      </c>
      <c r="J1398" s="225">
        <v>47336832</v>
      </c>
      <c r="K1398" s="221"/>
      <c r="L1398" s="221"/>
      <c r="M1398" s="221"/>
    </row>
    <row r="1399" spans="1:13" s="228" customFormat="1" ht="24" customHeight="1" x14ac:dyDescent="0.2">
      <c r="A1399" s="222">
        <v>1398</v>
      </c>
      <c r="B1399" s="218" t="s">
        <v>1562</v>
      </c>
      <c r="C1399" s="211" t="s">
        <v>1619</v>
      </c>
      <c r="D1399" s="223">
        <v>731820810510001</v>
      </c>
      <c r="E1399" s="211">
        <v>16</v>
      </c>
      <c r="F1399" s="211">
        <v>114</v>
      </c>
      <c r="G1399" s="211">
        <v>130</v>
      </c>
      <c r="H1399" s="224">
        <v>46968240</v>
      </c>
      <c r="I1399" s="224">
        <v>42271416.000000007</v>
      </c>
      <c r="J1399" s="225">
        <v>37574592</v>
      </c>
      <c r="K1399" s="221"/>
      <c r="L1399" s="221"/>
      <c r="M1399" s="221"/>
    </row>
    <row r="1400" spans="1:13" s="228" customFormat="1" ht="24" customHeight="1" x14ac:dyDescent="0.2">
      <c r="A1400" s="222">
        <v>1399</v>
      </c>
      <c r="B1400" s="218" t="s">
        <v>1562</v>
      </c>
      <c r="C1400" s="211" t="s">
        <v>1620</v>
      </c>
      <c r="D1400" s="223">
        <v>731820810180001</v>
      </c>
      <c r="E1400" s="211">
        <v>84</v>
      </c>
      <c r="F1400" s="211">
        <v>236</v>
      </c>
      <c r="G1400" s="211">
        <v>320</v>
      </c>
      <c r="H1400" s="224">
        <v>105911539.2</v>
      </c>
      <c r="I1400" s="224">
        <v>95320385.280000001</v>
      </c>
      <c r="J1400" s="225">
        <v>84729231.359999999</v>
      </c>
      <c r="K1400" s="221"/>
      <c r="L1400" s="221"/>
      <c r="M1400" s="221"/>
    </row>
    <row r="1401" spans="1:13" s="228" customFormat="1" ht="24" customHeight="1" x14ac:dyDescent="0.2">
      <c r="A1401" s="222">
        <v>1400</v>
      </c>
      <c r="B1401" s="218" t="s">
        <v>1562</v>
      </c>
      <c r="C1401" s="211" t="s">
        <v>1621</v>
      </c>
      <c r="D1401" s="223">
        <v>731820810560001</v>
      </c>
      <c r="E1401" s="211">
        <v>26</v>
      </c>
      <c r="F1401" s="211">
        <v>226</v>
      </c>
      <c r="G1401" s="211">
        <v>252</v>
      </c>
      <c r="H1401" s="224">
        <v>85468032</v>
      </c>
      <c r="I1401" s="224">
        <v>76921228.799999997</v>
      </c>
      <c r="J1401" s="225">
        <v>68374425.599999994</v>
      </c>
      <c r="K1401" s="221"/>
      <c r="L1401" s="221"/>
      <c r="M1401" s="221"/>
    </row>
    <row r="1402" spans="1:13" s="228" customFormat="1" ht="24" customHeight="1" x14ac:dyDescent="0.2">
      <c r="A1402" s="222">
        <v>1401</v>
      </c>
      <c r="B1402" s="218" t="s">
        <v>1562</v>
      </c>
      <c r="C1402" s="211" t="s">
        <v>1622</v>
      </c>
      <c r="D1402" s="223">
        <v>731820810000041</v>
      </c>
      <c r="E1402" s="211">
        <v>27</v>
      </c>
      <c r="F1402" s="211">
        <v>138</v>
      </c>
      <c r="G1402" s="211">
        <v>165</v>
      </c>
      <c r="H1402" s="224">
        <v>60021600</v>
      </c>
      <c r="I1402" s="224">
        <v>54019440</v>
      </c>
      <c r="J1402" s="225">
        <v>48017280</v>
      </c>
      <c r="K1402" s="221"/>
      <c r="L1402" s="221"/>
      <c r="M1402" s="221"/>
    </row>
    <row r="1403" spans="1:13" s="228" customFormat="1" ht="24" customHeight="1" x14ac:dyDescent="0.2">
      <c r="A1403" s="222">
        <v>1402</v>
      </c>
      <c r="B1403" s="218" t="s">
        <v>1562</v>
      </c>
      <c r="C1403" s="211" t="s">
        <v>1623</v>
      </c>
      <c r="D1403" s="223">
        <v>731820810600002</v>
      </c>
      <c r="E1403" s="211">
        <v>39</v>
      </c>
      <c r="F1403" s="211">
        <v>121</v>
      </c>
      <c r="G1403" s="211">
        <v>160</v>
      </c>
      <c r="H1403" s="224">
        <v>56536080</v>
      </c>
      <c r="I1403" s="224">
        <v>50882472</v>
      </c>
      <c r="J1403" s="225">
        <v>45228864</v>
      </c>
      <c r="K1403" s="221"/>
      <c r="L1403" s="221"/>
      <c r="M1403" s="221"/>
    </row>
    <row r="1404" spans="1:13" s="228" customFormat="1" ht="24" customHeight="1" x14ac:dyDescent="0.2">
      <c r="A1404" s="222">
        <v>1403</v>
      </c>
      <c r="B1404" s="218" t="s">
        <v>1562</v>
      </c>
      <c r="C1404" s="211" t="s">
        <v>1624</v>
      </c>
      <c r="D1404" s="223" t="s">
        <v>1625</v>
      </c>
      <c r="E1404" s="211">
        <v>24</v>
      </c>
      <c r="F1404" s="211">
        <v>56</v>
      </c>
      <c r="G1404" s="211">
        <v>80</v>
      </c>
      <c r="H1404" s="224">
        <v>29083680</v>
      </c>
      <c r="I1404" s="224">
        <v>26175312</v>
      </c>
      <c r="J1404" s="225">
        <v>23266944</v>
      </c>
      <c r="K1404" s="221"/>
      <c r="L1404" s="221"/>
      <c r="M1404" s="221"/>
    </row>
    <row r="1405" spans="1:13" s="228" customFormat="1" ht="24" customHeight="1" x14ac:dyDescent="0.2">
      <c r="A1405" s="222">
        <v>1404</v>
      </c>
      <c r="B1405" s="218" t="s">
        <v>1562</v>
      </c>
      <c r="C1405" s="211" t="s">
        <v>1626</v>
      </c>
      <c r="D1405" s="223">
        <v>731820810300001</v>
      </c>
      <c r="E1405" s="211">
        <v>27</v>
      </c>
      <c r="F1405" s="211">
        <v>175</v>
      </c>
      <c r="G1405" s="211">
        <v>202</v>
      </c>
      <c r="H1405" s="224">
        <v>68770713.599999994</v>
      </c>
      <c r="I1405" s="224">
        <v>61893642.240000002</v>
      </c>
      <c r="J1405" s="225">
        <v>57308928.000000007</v>
      </c>
      <c r="K1405" s="221"/>
      <c r="L1405" s="221"/>
      <c r="M1405" s="221"/>
    </row>
    <row r="1406" spans="1:13" s="228" customFormat="1" ht="24" customHeight="1" x14ac:dyDescent="0.2">
      <c r="A1406" s="222">
        <v>1405</v>
      </c>
      <c r="B1406" s="218" t="s">
        <v>1562</v>
      </c>
      <c r="C1406" s="211" t="s">
        <v>1627</v>
      </c>
      <c r="D1406" s="223">
        <v>731820810610001</v>
      </c>
      <c r="E1406" s="211">
        <v>25</v>
      </c>
      <c r="F1406" s="211">
        <v>161</v>
      </c>
      <c r="G1406" s="211">
        <v>186</v>
      </c>
      <c r="H1406" s="224">
        <v>63409766.399999999</v>
      </c>
      <c r="I1406" s="224">
        <v>59446656.000000007</v>
      </c>
      <c r="J1406" s="225">
        <v>52841472</v>
      </c>
      <c r="K1406" s="221"/>
      <c r="L1406" s="221"/>
      <c r="M1406" s="221"/>
    </row>
    <row r="1407" spans="1:13" s="228" customFormat="1" ht="24" customHeight="1" x14ac:dyDescent="0.2">
      <c r="A1407" s="222">
        <v>1406</v>
      </c>
      <c r="B1407" s="218" t="s">
        <v>1562</v>
      </c>
      <c r="C1407" s="211" t="s">
        <v>1628</v>
      </c>
      <c r="D1407" s="223">
        <v>731920810010001</v>
      </c>
      <c r="E1407" s="211">
        <v>155</v>
      </c>
      <c r="F1407" s="211">
        <v>405</v>
      </c>
      <c r="G1407" s="211">
        <v>560</v>
      </c>
      <c r="H1407" s="224">
        <v>188448076.80000001</v>
      </c>
      <c r="I1407" s="224">
        <v>169603269.12</v>
      </c>
      <c r="J1407" s="225">
        <v>150758461.44</v>
      </c>
      <c r="K1407" s="221"/>
      <c r="L1407" s="221"/>
      <c r="M1407" s="221"/>
    </row>
    <row r="1408" spans="1:13" s="228" customFormat="1" ht="24" customHeight="1" x14ac:dyDescent="0.2">
      <c r="A1408" s="222">
        <v>1407</v>
      </c>
      <c r="B1408" s="218" t="s">
        <v>1562</v>
      </c>
      <c r="C1408" s="211" t="s">
        <v>1629</v>
      </c>
      <c r="D1408" s="223">
        <v>731820810020011</v>
      </c>
      <c r="E1408" s="211">
        <v>13</v>
      </c>
      <c r="F1408" s="211">
        <v>74</v>
      </c>
      <c r="G1408" s="211">
        <v>87</v>
      </c>
      <c r="H1408" s="224">
        <v>30810960</v>
      </c>
      <c r="I1408" s="224">
        <v>27729864</v>
      </c>
      <c r="J1408" s="225">
        <v>24648768.000000004</v>
      </c>
      <c r="K1408" s="221"/>
      <c r="L1408" s="221"/>
      <c r="M1408" s="221"/>
    </row>
    <row r="1409" spans="1:13" s="228" customFormat="1" ht="24" customHeight="1" x14ac:dyDescent="0.2">
      <c r="A1409" s="222">
        <v>1408</v>
      </c>
      <c r="B1409" s="218" t="s">
        <v>1562</v>
      </c>
      <c r="C1409" s="211" t="s">
        <v>1630</v>
      </c>
      <c r="D1409" s="223">
        <v>731820810040131</v>
      </c>
      <c r="E1409" s="211">
        <v>22</v>
      </c>
      <c r="F1409" s="211">
        <v>83</v>
      </c>
      <c r="G1409" s="211">
        <v>105</v>
      </c>
      <c r="H1409" s="224">
        <v>37181520</v>
      </c>
      <c r="I1409" s="224">
        <v>33463368.000000004</v>
      </c>
      <c r="J1409" s="225">
        <v>29745216</v>
      </c>
      <c r="K1409" s="221"/>
      <c r="L1409" s="221"/>
      <c r="M1409" s="221"/>
    </row>
    <row r="1410" spans="1:13" s="228" customFormat="1" ht="24" customHeight="1" x14ac:dyDescent="0.2">
      <c r="A1410" s="222">
        <v>1409</v>
      </c>
      <c r="B1410" s="218" t="s">
        <v>1562</v>
      </c>
      <c r="C1410" s="211" t="s">
        <v>1631</v>
      </c>
      <c r="D1410" s="223">
        <v>731820810660001</v>
      </c>
      <c r="E1410" s="211">
        <v>17</v>
      </c>
      <c r="F1410" s="211">
        <v>63</v>
      </c>
      <c r="G1410" s="211">
        <v>80</v>
      </c>
      <c r="H1410" s="224">
        <v>35441040</v>
      </c>
      <c r="I1410" s="224">
        <v>31896936</v>
      </c>
      <c r="J1410" s="225">
        <v>28352832</v>
      </c>
      <c r="K1410" s="221"/>
      <c r="L1410" s="221"/>
      <c r="M1410" s="221"/>
    </row>
    <row r="1411" spans="1:13" s="228" customFormat="1" ht="24" customHeight="1" x14ac:dyDescent="0.2">
      <c r="A1411" s="222">
        <v>1410</v>
      </c>
      <c r="B1411" s="218" t="s">
        <v>1562</v>
      </c>
      <c r="C1411" s="211" t="s">
        <v>1632</v>
      </c>
      <c r="D1411" s="223">
        <v>731820810290001</v>
      </c>
      <c r="E1411" s="211">
        <v>29</v>
      </c>
      <c r="F1411" s="211">
        <v>149</v>
      </c>
      <c r="G1411" s="211">
        <v>178</v>
      </c>
      <c r="H1411" s="224">
        <v>60615475.200000003</v>
      </c>
      <c r="I1411" s="224">
        <v>56827008</v>
      </c>
      <c r="J1411" s="225">
        <v>50512896.000000007</v>
      </c>
      <c r="K1411" s="221"/>
      <c r="L1411" s="221"/>
      <c r="M1411" s="221"/>
    </row>
    <row r="1412" spans="1:13" s="228" customFormat="1" ht="24" customHeight="1" x14ac:dyDescent="0.2">
      <c r="A1412" s="222">
        <v>1411</v>
      </c>
      <c r="B1412" s="218" t="s">
        <v>1562</v>
      </c>
      <c r="C1412" s="211" t="s">
        <v>1633</v>
      </c>
      <c r="D1412" s="223">
        <v>731820810170001</v>
      </c>
      <c r="E1412" s="211">
        <v>13</v>
      </c>
      <c r="F1412" s="211">
        <v>100</v>
      </c>
      <c r="G1412" s="211">
        <v>113</v>
      </c>
      <c r="H1412" s="224">
        <v>40291440</v>
      </c>
      <c r="I1412" s="224">
        <v>36262296</v>
      </c>
      <c r="J1412" s="225">
        <v>32233152</v>
      </c>
      <c r="K1412" s="221"/>
      <c r="L1412" s="221"/>
      <c r="M1412" s="221"/>
    </row>
    <row r="1413" spans="1:13" s="228" customFormat="1" ht="24" customHeight="1" x14ac:dyDescent="0.2">
      <c r="A1413" s="222">
        <v>1412</v>
      </c>
      <c r="B1413" s="218" t="s">
        <v>1562</v>
      </c>
      <c r="C1413" s="211" t="s">
        <v>1634</v>
      </c>
      <c r="D1413" s="223">
        <v>731820810540001</v>
      </c>
      <c r="E1413" s="211">
        <v>20</v>
      </c>
      <c r="F1413" s="211">
        <v>80</v>
      </c>
      <c r="G1413" s="211">
        <v>100</v>
      </c>
      <c r="H1413" s="224">
        <v>35666640</v>
      </c>
      <c r="I1413" s="224">
        <v>32099976</v>
      </c>
      <c r="J1413" s="225">
        <v>28533312</v>
      </c>
      <c r="K1413" s="221"/>
      <c r="L1413" s="221"/>
      <c r="M1413" s="221"/>
    </row>
    <row r="1414" spans="1:13" s="228" customFormat="1" ht="24" customHeight="1" x14ac:dyDescent="0.2">
      <c r="A1414" s="222">
        <v>1413</v>
      </c>
      <c r="B1414" s="218" t="s">
        <v>1562</v>
      </c>
      <c r="C1414" s="211" t="s">
        <v>1635</v>
      </c>
      <c r="D1414" s="223">
        <v>731820810620001</v>
      </c>
      <c r="E1414" s="211">
        <v>20</v>
      </c>
      <c r="F1414" s="211">
        <v>80</v>
      </c>
      <c r="G1414" s="211">
        <v>100</v>
      </c>
      <c r="H1414" s="224">
        <v>35666640</v>
      </c>
      <c r="I1414" s="224">
        <v>32099976</v>
      </c>
      <c r="J1414" s="225">
        <v>28533312</v>
      </c>
      <c r="K1414" s="221"/>
      <c r="L1414" s="221"/>
      <c r="M1414" s="221"/>
    </row>
    <row r="1415" spans="1:13" s="228" customFormat="1" ht="24" customHeight="1" x14ac:dyDescent="0.2">
      <c r="A1415" s="222">
        <v>1414</v>
      </c>
      <c r="B1415" s="218" t="s">
        <v>1636</v>
      </c>
      <c r="C1415" s="211" t="s">
        <v>1637</v>
      </c>
      <c r="D1415" s="223">
        <v>731520770050001</v>
      </c>
      <c r="E1415" s="211">
        <v>42</v>
      </c>
      <c r="F1415" s="211">
        <v>240</v>
      </c>
      <c r="G1415" s="211">
        <v>282</v>
      </c>
      <c r="H1415" s="224">
        <v>85502131.200000003</v>
      </c>
      <c r="I1415" s="224">
        <v>76951918.079999998</v>
      </c>
      <c r="J1415" s="225">
        <v>68401704.960000008</v>
      </c>
      <c r="K1415" s="221"/>
      <c r="L1415" s="221"/>
      <c r="M1415" s="221"/>
    </row>
    <row r="1416" spans="1:13" s="228" customFormat="1" ht="24" customHeight="1" x14ac:dyDescent="0.2">
      <c r="A1416" s="222">
        <v>1415</v>
      </c>
      <c r="B1416" s="218" t="s">
        <v>1636</v>
      </c>
      <c r="C1416" s="211" t="s">
        <v>1638</v>
      </c>
      <c r="D1416" s="223">
        <v>731920770060001</v>
      </c>
      <c r="E1416" s="211">
        <v>121</v>
      </c>
      <c r="F1416" s="211">
        <v>318</v>
      </c>
      <c r="G1416" s="211">
        <v>439</v>
      </c>
      <c r="H1416" s="224">
        <v>130287052.8</v>
      </c>
      <c r="I1416" s="224">
        <v>117258347.52000001</v>
      </c>
      <c r="J1416" s="225">
        <v>104229642.24000001</v>
      </c>
      <c r="K1416" s="221"/>
      <c r="L1416" s="221"/>
      <c r="M1416" s="221"/>
    </row>
    <row r="1417" spans="1:13" s="228" customFormat="1" ht="24" customHeight="1" x14ac:dyDescent="0.2">
      <c r="A1417" s="222">
        <v>1416</v>
      </c>
      <c r="B1417" s="218" t="s">
        <v>1636</v>
      </c>
      <c r="C1417" s="211" t="s">
        <v>1639</v>
      </c>
      <c r="D1417" s="223">
        <v>712320770080001</v>
      </c>
      <c r="E1417" s="211">
        <v>18</v>
      </c>
      <c r="F1417" s="211">
        <v>102</v>
      </c>
      <c r="G1417" s="211">
        <v>120</v>
      </c>
      <c r="H1417" s="224">
        <v>37485600</v>
      </c>
      <c r="I1417" s="224">
        <v>33737040</v>
      </c>
      <c r="J1417" s="225">
        <v>29988480</v>
      </c>
      <c r="K1417" s="221"/>
      <c r="L1417" s="221"/>
      <c r="M1417" s="221"/>
    </row>
    <row r="1418" spans="1:13" s="228" customFormat="1" ht="24" customHeight="1" x14ac:dyDescent="0.2">
      <c r="A1418" s="222">
        <v>1417</v>
      </c>
      <c r="B1418" s="218" t="s">
        <v>1636</v>
      </c>
      <c r="C1418" s="211" t="s">
        <v>1640</v>
      </c>
      <c r="D1418" s="223">
        <v>731520770060001</v>
      </c>
      <c r="E1418" s="211">
        <v>32</v>
      </c>
      <c r="F1418" s="211">
        <v>183</v>
      </c>
      <c r="G1418" s="211">
        <v>215</v>
      </c>
      <c r="H1418" s="224">
        <v>63999820.799999997</v>
      </c>
      <c r="I1418" s="224">
        <v>59999832</v>
      </c>
      <c r="J1418" s="225">
        <v>53333184</v>
      </c>
      <c r="K1418" s="221"/>
      <c r="L1418" s="221"/>
      <c r="M1418" s="221"/>
    </row>
    <row r="1419" spans="1:13" s="228" customFormat="1" ht="24" customHeight="1" x14ac:dyDescent="0.2">
      <c r="A1419" s="222">
        <v>1418</v>
      </c>
      <c r="B1419" s="218" t="s">
        <v>1636</v>
      </c>
      <c r="C1419" s="211" t="s">
        <v>1641</v>
      </c>
      <c r="D1419" s="223">
        <v>753620770030001</v>
      </c>
      <c r="E1419" s="211">
        <v>51</v>
      </c>
      <c r="F1419" s="211">
        <v>99</v>
      </c>
      <c r="G1419" s="211">
        <v>150</v>
      </c>
      <c r="H1419" s="224">
        <v>46113120</v>
      </c>
      <c r="I1419" s="224">
        <v>41501808</v>
      </c>
      <c r="J1419" s="225">
        <v>36890496</v>
      </c>
      <c r="K1419" s="221"/>
      <c r="L1419" s="221"/>
      <c r="M1419" s="221"/>
    </row>
    <row r="1420" spans="1:13" s="228" customFormat="1" ht="24" customHeight="1" x14ac:dyDescent="0.2">
      <c r="A1420" s="222">
        <v>1419</v>
      </c>
      <c r="B1420" s="218" t="s">
        <v>1636</v>
      </c>
      <c r="C1420" s="211" t="s">
        <v>1642</v>
      </c>
      <c r="D1420" s="223">
        <v>721320770010001</v>
      </c>
      <c r="E1420" s="211">
        <v>26</v>
      </c>
      <c r="F1420" s="211">
        <v>118</v>
      </c>
      <c r="G1420" s="211">
        <v>144</v>
      </c>
      <c r="H1420" s="224">
        <v>44857920</v>
      </c>
      <c r="I1420" s="224">
        <v>40372128</v>
      </c>
      <c r="J1420" s="225">
        <v>35886336</v>
      </c>
      <c r="K1420" s="221"/>
      <c r="L1420" s="221"/>
      <c r="M1420" s="221"/>
    </row>
    <row r="1421" spans="1:13" s="228" customFormat="1" ht="24" customHeight="1" x14ac:dyDescent="0.2">
      <c r="A1421" s="222">
        <v>1420</v>
      </c>
      <c r="B1421" s="218" t="s">
        <v>1636</v>
      </c>
      <c r="C1421" s="211" t="s">
        <v>1643</v>
      </c>
      <c r="D1421" s="223">
        <v>721320770040001</v>
      </c>
      <c r="E1421" s="211">
        <v>150</v>
      </c>
      <c r="F1421" s="211">
        <v>371</v>
      </c>
      <c r="G1421" s="211">
        <v>521</v>
      </c>
      <c r="H1421" s="224">
        <v>153689241.59999999</v>
      </c>
      <c r="I1421" s="224">
        <v>138320317.44</v>
      </c>
      <c r="J1421" s="225">
        <v>122951393.28</v>
      </c>
      <c r="K1421" s="221"/>
      <c r="L1421" s="221"/>
      <c r="M1421" s="221"/>
    </row>
    <row r="1422" spans="1:13" s="228" customFormat="1" ht="24" customHeight="1" x14ac:dyDescent="0.2">
      <c r="A1422" s="222">
        <v>1421</v>
      </c>
      <c r="B1422" s="218" t="s">
        <v>1636</v>
      </c>
      <c r="C1422" s="211" t="s">
        <v>1644</v>
      </c>
      <c r="D1422" s="223">
        <v>753620770040001</v>
      </c>
      <c r="E1422" s="211">
        <v>23</v>
      </c>
      <c r="F1422" s="211">
        <v>108</v>
      </c>
      <c r="G1422" s="211">
        <v>131</v>
      </c>
      <c r="H1422" s="224">
        <v>41667360</v>
      </c>
      <c r="I1422" s="224">
        <v>37500624</v>
      </c>
      <c r="J1422" s="225">
        <v>33333888.000000004</v>
      </c>
      <c r="K1422" s="221"/>
      <c r="L1422" s="221"/>
      <c r="M1422" s="221"/>
    </row>
    <row r="1423" spans="1:13" s="228" customFormat="1" ht="24" customHeight="1" x14ac:dyDescent="0.2">
      <c r="A1423" s="222">
        <v>1422</v>
      </c>
      <c r="B1423" s="218" t="s">
        <v>1636</v>
      </c>
      <c r="C1423" s="211" t="s">
        <v>1645</v>
      </c>
      <c r="D1423" s="223">
        <v>753620770010001</v>
      </c>
      <c r="E1423" s="211">
        <v>50</v>
      </c>
      <c r="F1423" s="211">
        <v>108</v>
      </c>
      <c r="G1423" s="211">
        <v>158</v>
      </c>
      <c r="H1423" s="224">
        <v>49332000</v>
      </c>
      <c r="I1423" s="224">
        <v>44398800</v>
      </c>
      <c r="J1423" s="225">
        <v>39465600</v>
      </c>
      <c r="K1423" s="221"/>
      <c r="L1423" s="221"/>
      <c r="M1423" s="221"/>
    </row>
    <row r="1424" spans="1:13" s="228" customFormat="1" ht="24" customHeight="1" x14ac:dyDescent="0.2">
      <c r="A1424" s="222">
        <v>1423</v>
      </c>
      <c r="B1424" s="218" t="s">
        <v>1636</v>
      </c>
      <c r="C1424" s="211" t="s">
        <v>1646</v>
      </c>
      <c r="D1424" s="223">
        <v>731420770040001</v>
      </c>
      <c r="E1424" s="211">
        <v>40</v>
      </c>
      <c r="F1424" s="211">
        <v>73</v>
      </c>
      <c r="G1424" s="211">
        <v>113</v>
      </c>
      <c r="H1424" s="224">
        <v>36084480</v>
      </c>
      <c r="I1424" s="224">
        <v>32476032</v>
      </c>
      <c r="J1424" s="225">
        <v>28867584.000000004</v>
      </c>
      <c r="K1424" s="221"/>
      <c r="L1424" s="221"/>
      <c r="M1424" s="221"/>
    </row>
    <row r="1425" spans="1:13" s="228" customFormat="1" ht="24" customHeight="1" x14ac:dyDescent="0.2">
      <c r="A1425" s="222">
        <v>1424</v>
      </c>
      <c r="B1425" s="218" t="s">
        <v>1636</v>
      </c>
      <c r="C1425" s="211" t="s">
        <v>1647</v>
      </c>
      <c r="D1425" s="223">
        <v>753620770070001</v>
      </c>
      <c r="E1425" s="211">
        <v>40</v>
      </c>
      <c r="F1425" s="211">
        <v>80</v>
      </c>
      <c r="G1425" s="211">
        <v>120</v>
      </c>
      <c r="H1425" s="224">
        <v>37796640</v>
      </c>
      <c r="I1425" s="224">
        <v>34016976</v>
      </c>
      <c r="J1425" s="225">
        <v>30237312</v>
      </c>
      <c r="K1425" s="221"/>
      <c r="L1425" s="221"/>
      <c r="M1425" s="221"/>
    </row>
    <row r="1426" spans="1:13" s="228" customFormat="1" ht="24" customHeight="1" x14ac:dyDescent="0.2">
      <c r="A1426" s="222">
        <v>1425</v>
      </c>
      <c r="B1426" s="218" t="s">
        <v>1636</v>
      </c>
      <c r="C1426" s="211" t="s">
        <v>1648</v>
      </c>
      <c r="D1426" s="223">
        <v>731720770100001</v>
      </c>
      <c r="E1426" s="211">
        <v>61</v>
      </c>
      <c r="F1426" s="211">
        <v>99</v>
      </c>
      <c r="G1426" s="211">
        <v>160</v>
      </c>
      <c r="H1426" s="224">
        <v>49785360</v>
      </c>
      <c r="I1426" s="224">
        <v>44806824</v>
      </c>
      <c r="J1426" s="225">
        <v>39828288</v>
      </c>
      <c r="K1426" s="221"/>
      <c r="L1426" s="221"/>
      <c r="M1426" s="221"/>
    </row>
    <row r="1427" spans="1:13" s="228" customFormat="1" ht="24" customHeight="1" x14ac:dyDescent="0.2">
      <c r="A1427" s="222">
        <v>1426</v>
      </c>
      <c r="B1427" s="218" t="s">
        <v>1636</v>
      </c>
      <c r="C1427" s="211" t="s">
        <v>1649</v>
      </c>
      <c r="D1427" s="223">
        <v>731420770070001</v>
      </c>
      <c r="E1427" s="211">
        <v>156</v>
      </c>
      <c r="F1427" s="211">
        <v>262</v>
      </c>
      <c r="G1427" s="211">
        <v>418</v>
      </c>
      <c r="H1427" s="224">
        <v>122967475.2</v>
      </c>
      <c r="I1427" s="224">
        <v>110670727.68000001</v>
      </c>
      <c r="J1427" s="225">
        <v>98373980.160000011</v>
      </c>
      <c r="K1427" s="221"/>
      <c r="L1427" s="221"/>
      <c r="M1427" s="221"/>
    </row>
    <row r="1428" spans="1:13" s="228" customFormat="1" ht="24" customHeight="1" x14ac:dyDescent="0.2">
      <c r="A1428" s="222">
        <v>1427</v>
      </c>
      <c r="B1428" s="218" t="s">
        <v>1636</v>
      </c>
      <c r="C1428" s="211" t="s">
        <v>1650</v>
      </c>
      <c r="D1428" s="223">
        <v>731920770010001</v>
      </c>
      <c r="E1428" s="211">
        <v>35</v>
      </c>
      <c r="F1428" s="211">
        <v>85</v>
      </c>
      <c r="G1428" s="211">
        <v>120</v>
      </c>
      <c r="H1428" s="224">
        <v>37371360</v>
      </c>
      <c r="I1428" s="224">
        <v>33634224</v>
      </c>
      <c r="J1428" s="225">
        <v>29897088.000000004</v>
      </c>
      <c r="K1428" s="221"/>
      <c r="L1428" s="221"/>
      <c r="M1428" s="221"/>
    </row>
    <row r="1429" spans="1:13" s="228" customFormat="1" ht="24" customHeight="1" x14ac:dyDescent="0.2">
      <c r="A1429" s="222">
        <v>1428</v>
      </c>
      <c r="B1429" s="218" t="s">
        <v>1636</v>
      </c>
      <c r="C1429" s="211" t="s">
        <v>1651</v>
      </c>
      <c r="D1429" s="223">
        <v>753620770080001</v>
      </c>
      <c r="E1429" s="211">
        <v>47</v>
      </c>
      <c r="F1429" s="211">
        <v>116</v>
      </c>
      <c r="G1429" s="211">
        <v>163</v>
      </c>
      <c r="H1429" s="224">
        <v>49800240</v>
      </c>
      <c r="I1429" s="224">
        <v>44820216.000000007</v>
      </c>
      <c r="J1429" s="225">
        <v>39840192</v>
      </c>
      <c r="K1429" s="221"/>
      <c r="L1429" s="221"/>
      <c r="M1429" s="221"/>
    </row>
    <row r="1430" spans="1:13" s="228" customFormat="1" ht="24" customHeight="1" x14ac:dyDescent="0.2">
      <c r="A1430" s="222">
        <v>1429</v>
      </c>
      <c r="B1430" s="218" t="s">
        <v>1636</v>
      </c>
      <c r="C1430" s="211" t="s">
        <v>1652</v>
      </c>
      <c r="D1430" s="223">
        <v>731720770060001</v>
      </c>
      <c r="E1430" s="211">
        <v>20</v>
      </c>
      <c r="F1430" s="211">
        <v>108</v>
      </c>
      <c r="G1430" s="211">
        <v>128</v>
      </c>
      <c r="H1430" s="224">
        <v>40197360</v>
      </c>
      <c r="I1430" s="224">
        <v>36177624</v>
      </c>
      <c r="J1430" s="225">
        <v>32157888.000000004</v>
      </c>
      <c r="K1430" s="221"/>
      <c r="L1430" s="221"/>
      <c r="M1430" s="221"/>
    </row>
    <row r="1431" spans="1:13" s="228" customFormat="1" ht="24" customHeight="1" x14ac:dyDescent="0.2">
      <c r="A1431" s="222">
        <v>1430</v>
      </c>
      <c r="B1431" s="218" t="s">
        <v>1636</v>
      </c>
      <c r="C1431" s="211" t="s">
        <v>1653</v>
      </c>
      <c r="D1431" s="223">
        <v>731520770090001</v>
      </c>
      <c r="E1431" s="211">
        <v>99</v>
      </c>
      <c r="F1431" s="211">
        <v>276</v>
      </c>
      <c r="G1431" s="211">
        <v>375</v>
      </c>
      <c r="H1431" s="224">
        <v>110707200</v>
      </c>
      <c r="I1431" s="224">
        <v>99636480</v>
      </c>
      <c r="J1431" s="225">
        <v>88565760</v>
      </c>
      <c r="K1431" s="221"/>
      <c r="L1431" s="221"/>
      <c r="M1431" s="221"/>
    </row>
    <row r="1432" spans="1:13" s="228" customFormat="1" ht="24" customHeight="1" x14ac:dyDescent="0.2">
      <c r="A1432" s="222">
        <v>1431</v>
      </c>
      <c r="B1432" s="218" t="s">
        <v>1636</v>
      </c>
      <c r="C1432" s="211" t="s">
        <v>1654</v>
      </c>
      <c r="D1432" s="223">
        <v>753620770100001</v>
      </c>
      <c r="E1432" s="211">
        <v>46</v>
      </c>
      <c r="F1432" s="211">
        <v>68</v>
      </c>
      <c r="G1432" s="211">
        <v>114</v>
      </c>
      <c r="H1432" s="224">
        <v>35096640</v>
      </c>
      <c r="I1432" s="224">
        <v>31586976</v>
      </c>
      <c r="J1432" s="225">
        <v>28077312</v>
      </c>
      <c r="K1432" s="221"/>
      <c r="L1432" s="221"/>
      <c r="M1432" s="221"/>
    </row>
    <row r="1433" spans="1:13" s="228" customFormat="1" ht="24" customHeight="1" x14ac:dyDescent="0.2">
      <c r="A1433" s="222">
        <v>1432</v>
      </c>
      <c r="B1433" s="218" t="s">
        <v>1636</v>
      </c>
      <c r="C1433" s="211" t="s">
        <v>1655</v>
      </c>
      <c r="D1433" s="223">
        <v>731620830020011</v>
      </c>
      <c r="E1433" s="211">
        <v>30</v>
      </c>
      <c r="F1433" s="211">
        <v>70</v>
      </c>
      <c r="G1433" s="211">
        <v>100</v>
      </c>
      <c r="H1433" s="224">
        <v>35894160</v>
      </c>
      <c r="I1433" s="224">
        <v>32304744</v>
      </c>
      <c r="J1433" s="225">
        <v>28715328.000000004</v>
      </c>
      <c r="K1433" s="221"/>
      <c r="L1433" s="221"/>
      <c r="M1433" s="221"/>
    </row>
    <row r="1434" spans="1:13" s="228" customFormat="1" ht="24" customHeight="1" x14ac:dyDescent="0.2">
      <c r="A1434" s="222">
        <v>1433</v>
      </c>
      <c r="B1434" s="218" t="s">
        <v>1636</v>
      </c>
      <c r="C1434" s="211" t="s">
        <v>1656</v>
      </c>
      <c r="D1434" s="223">
        <v>731920770080002</v>
      </c>
      <c r="E1434" s="211">
        <v>102</v>
      </c>
      <c r="F1434" s="211">
        <v>334</v>
      </c>
      <c r="G1434" s="211">
        <v>436</v>
      </c>
      <c r="H1434" s="224">
        <v>131185152</v>
      </c>
      <c r="I1434" s="224">
        <v>118066636.8</v>
      </c>
      <c r="J1434" s="225">
        <v>104948121.59999999</v>
      </c>
      <c r="K1434" s="221"/>
      <c r="L1434" s="221"/>
      <c r="M1434" s="221"/>
    </row>
    <row r="1435" spans="1:13" s="228" customFormat="1" ht="24" customHeight="1" x14ac:dyDescent="0.2">
      <c r="A1435" s="222">
        <v>1434</v>
      </c>
      <c r="B1435" s="218" t="s">
        <v>1636</v>
      </c>
      <c r="C1435" s="211" t="s">
        <v>1657</v>
      </c>
      <c r="D1435" s="223">
        <v>732320770010001</v>
      </c>
      <c r="E1435" s="211">
        <v>44</v>
      </c>
      <c r="F1435" s="211">
        <v>85</v>
      </c>
      <c r="G1435" s="211">
        <v>129</v>
      </c>
      <c r="H1435" s="224">
        <v>40338480</v>
      </c>
      <c r="I1435" s="224">
        <v>36304632</v>
      </c>
      <c r="J1435" s="225">
        <v>32270784.000000004</v>
      </c>
      <c r="K1435" s="221"/>
      <c r="L1435" s="221"/>
      <c r="M1435" s="221"/>
    </row>
    <row r="1436" spans="1:13" s="228" customFormat="1" ht="24" customHeight="1" x14ac:dyDescent="0.2">
      <c r="A1436" s="222">
        <v>1435</v>
      </c>
      <c r="B1436" s="218" t="s">
        <v>1636</v>
      </c>
      <c r="C1436" s="211" t="s">
        <v>1658</v>
      </c>
      <c r="D1436" s="223">
        <v>731420770090001</v>
      </c>
      <c r="E1436" s="211">
        <v>19</v>
      </c>
      <c r="F1436" s="211">
        <v>101</v>
      </c>
      <c r="G1436" s="211">
        <v>120</v>
      </c>
      <c r="H1436" s="224">
        <v>37978560</v>
      </c>
      <c r="I1436" s="224">
        <v>34180704</v>
      </c>
      <c r="J1436" s="225">
        <v>30382848.000000004</v>
      </c>
      <c r="K1436" s="221"/>
      <c r="L1436" s="221"/>
      <c r="M1436" s="221"/>
    </row>
    <row r="1437" spans="1:13" s="228" customFormat="1" ht="24" customHeight="1" x14ac:dyDescent="0.2">
      <c r="A1437" s="222">
        <v>1436</v>
      </c>
      <c r="B1437" s="218" t="s">
        <v>1636</v>
      </c>
      <c r="C1437" s="211" t="s">
        <v>1659</v>
      </c>
      <c r="D1437" s="223">
        <v>731720770050001</v>
      </c>
      <c r="E1437" s="211">
        <v>25</v>
      </c>
      <c r="F1437" s="211">
        <v>75</v>
      </c>
      <c r="G1437" s="211">
        <v>100</v>
      </c>
      <c r="H1437" s="224">
        <v>30425040</v>
      </c>
      <c r="I1437" s="224">
        <v>27382536</v>
      </c>
      <c r="J1437" s="225">
        <v>24340032</v>
      </c>
      <c r="K1437" s="221"/>
      <c r="L1437" s="221"/>
      <c r="M1437" s="221"/>
    </row>
    <row r="1438" spans="1:13" s="228" customFormat="1" ht="24" customHeight="1" x14ac:dyDescent="0.2">
      <c r="A1438" s="222">
        <v>1437</v>
      </c>
      <c r="B1438" s="218" t="s">
        <v>1636</v>
      </c>
      <c r="C1438" s="211" t="s">
        <v>1660</v>
      </c>
      <c r="D1438" s="223">
        <v>731720770020001</v>
      </c>
      <c r="E1438" s="211">
        <v>38</v>
      </c>
      <c r="F1438" s="211">
        <v>135</v>
      </c>
      <c r="G1438" s="211">
        <v>173</v>
      </c>
      <c r="H1438" s="224">
        <v>54270720</v>
      </c>
      <c r="I1438" s="224">
        <v>48843648</v>
      </c>
      <c r="J1438" s="225">
        <v>43416576.000000007</v>
      </c>
      <c r="K1438" s="221"/>
      <c r="L1438" s="221"/>
      <c r="M1438" s="221"/>
    </row>
    <row r="1439" spans="1:13" s="228" customFormat="1" ht="24" customHeight="1" x14ac:dyDescent="0.2">
      <c r="A1439" s="222">
        <v>1438</v>
      </c>
      <c r="B1439" s="218" t="s">
        <v>1636</v>
      </c>
      <c r="C1439" s="211" t="s">
        <v>1661</v>
      </c>
      <c r="D1439" s="223">
        <v>721320770100001</v>
      </c>
      <c r="E1439" s="211">
        <v>45</v>
      </c>
      <c r="F1439" s="211">
        <v>114</v>
      </c>
      <c r="G1439" s="211">
        <v>159</v>
      </c>
      <c r="H1439" s="224">
        <v>49657200</v>
      </c>
      <c r="I1439" s="224">
        <v>44691480</v>
      </c>
      <c r="J1439" s="225">
        <v>39725760</v>
      </c>
      <c r="K1439" s="221"/>
      <c r="L1439" s="221"/>
      <c r="M1439" s="221"/>
    </row>
    <row r="1440" spans="1:13" s="228" customFormat="1" ht="24" customHeight="1" x14ac:dyDescent="0.2">
      <c r="A1440" s="222">
        <v>1439</v>
      </c>
      <c r="B1440" s="218" t="s">
        <v>1636</v>
      </c>
      <c r="C1440" s="211" t="s">
        <v>1662</v>
      </c>
      <c r="D1440" s="223">
        <v>753620770020001</v>
      </c>
      <c r="E1440" s="211">
        <v>23</v>
      </c>
      <c r="F1440" s="211">
        <v>86</v>
      </c>
      <c r="G1440" s="211">
        <v>109</v>
      </c>
      <c r="H1440" s="224">
        <v>35506320</v>
      </c>
      <c r="I1440" s="224">
        <v>31955688.000000004</v>
      </c>
      <c r="J1440" s="225">
        <v>28405056</v>
      </c>
      <c r="K1440" s="221"/>
      <c r="L1440" s="221"/>
      <c r="M1440" s="221"/>
    </row>
    <row r="1441" spans="1:13" s="228" customFormat="1" ht="24" customHeight="1" x14ac:dyDescent="0.2">
      <c r="A1441" s="222">
        <v>1440</v>
      </c>
      <c r="B1441" s="218" t="s">
        <v>1636</v>
      </c>
      <c r="C1441" s="211" t="s">
        <v>1663</v>
      </c>
      <c r="D1441" s="223">
        <v>731720770030001</v>
      </c>
      <c r="E1441" s="211">
        <v>82</v>
      </c>
      <c r="F1441" s="211">
        <v>384</v>
      </c>
      <c r="G1441" s="211">
        <v>466</v>
      </c>
      <c r="H1441" s="224">
        <v>138391142.40000001</v>
      </c>
      <c r="I1441" s="224">
        <v>124552028.16</v>
      </c>
      <c r="J1441" s="225">
        <v>110712913.92000002</v>
      </c>
      <c r="K1441" s="221"/>
      <c r="L1441" s="221"/>
      <c r="M1441" s="221"/>
    </row>
    <row r="1442" spans="1:13" s="228" customFormat="1" ht="24" customHeight="1" x14ac:dyDescent="0.2">
      <c r="A1442" s="222">
        <v>1441</v>
      </c>
      <c r="B1442" s="218" t="s">
        <v>1636</v>
      </c>
      <c r="C1442" s="211" t="s">
        <v>1664</v>
      </c>
      <c r="D1442" s="223">
        <v>731520770110001</v>
      </c>
      <c r="E1442" s="211">
        <v>253</v>
      </c>
      <c r="F1442" s="211">
        <v>447</v>
      </c>
      <c r="G1442" s="211">
        <v>700</v>
      </c>
      <c r="H1442" s="224">
        <v>206385177.59999999</v>
      </c>
      <c r="I1442" s="224">
        <v>185746659.84000003</v>
      </c>
      <c r="J1442" s="225">
        <v>165108142.08000001</v>
      </c>
      <c r="K1442" s="221"/>
      <c r="L1442" s="221"/>
      <c r="M1442" s="221"/>
    </row>
    <row r="1443" spans="1:13" s="228" customFormat="1" ht="24" customHeight="1" x14ac:dyDescent="0.2">
      <c r="A1443" s="222">
        <v>1442</v>
      </c>
      <c r="B1443" s="218" t="s">
        <v>1636</v>
      </c>
      <c r="C1443" s="211" t="s">
        <v>1665</v>
      </c>
      <c r="D1443" s="223">
        <v>731420770100001</v>
      </c>
      <c r="E1443" s="211">
        <v>40</v>
      </c>
      <c r="F1443" s="211">
        <v>50</v>
      </c>
      <c r="G1443" s="211">
        <v>90</v>
      </c>
      <c r="H1443" s="224">
        <v>28135200</v>
      </c>
      <c r="I1443" s="224">
        <v>25321680</v>
      </c>
      <c r="J1443" s="225">
        <v>22508160</v>
      </c>
      <c r="K1443" s="221"/>
      <c r="L1443" s="221"/>
      <c r="M1443" s="221"/>
    </row>
    <row r="1444" spans="1:13" s="228" customFormat="1" ht="24" customHeight="1" x14ac:dyDescent="0.2">
      <c r="A1444" s="222">
        <v>1443</v>
      </c>
      <c r="B1444" s="218" t="s">
        <v>1636</v>
      </c>
      <c r="C1444" s="211" t="s">
        <v>1666</v>
      </c>
      <c r="D1444" s="223">
        <v>731720770080001</v>
      </c>
      <c r="E1444" s="211">
        <v>6</v>
      </c>
      <c r="F1444" s="211">
        <v>58</v>
      </c>
      <c r="G1444" s="211">
        <v>64</v>
      </c>
      <c r="H1444" s="224">
        <v>20090400</v>
      </c>
      <c r="I1444" s="224">
        <v>18081360</v>
      </c>
      <c r="J1444" s="225">
        <v>16072320</v>
      </c>
      <c r="K1444" s="221"/>
      <c r="L1444" s="221"/>
      <c r="M1444" s="221"/>
    </row>
    <row r="1445" spans="1:13" s="228" customFormat="1" ht="24" customHeight="1" x14ac:dyDescent="0.2">
      <c r="A1445" s="222">
        <v>1444</v>
      </c>
      <c r="B1445" s="218" t="s">
        <v>1636</v>
      </c>
      <c r="C1445" s="211" t="s">
        <v>1667</v>
      </c>
      <c r="D1445" s="223">
        <v>731720770090001</v>
      </c>
      <c r="E1445" s="211">
        <v>35</v>
      </c>
      <c r="F1445" s="211">
        <v>101</v>
      </c>
      <c r="G1445" s="211">
        <v>136</v>
      </c>
      <c r="H1445" s="224">
        <v>42429600</v>
      </c>
      <c r="I1445" s="224">
        <v>38186640</v>
      </c>
      <c r="J1445" s="225">
        <v>33943680</v>
      </c>
      <c r="K1445" s="221"/>
      <c r="L1445" s="221"/>
      <c r="M1445" s="221"/>
    </row>
    <row r="1446" spans="1:13" s="228" customFormat="1" ht="24" customHeight="1" x14ac:dyDescent="0.2">
      <c r="A1446" s="222">
        <v>1445</v>
      </c>
      <c r="B1446" s="218" t="s">
        <v>1636</v>
      </c>
      <c r="C1446" s="211" t="s">
        <v>1668</v>
      </c>
      <c r="D1446" s="223" t="s">
        <v>1669</v>
      </c>
      <c r="E1446" s="211">
        <v>36</v>
      </c>
      <c r="F1446" s="211">
        <v>132</v>
      </c>
      <c r="G1446" s="211">
        <v>168</v>
      </c>
      <c r="H1446" s="224">
        <v>58776120</v>
      </c>
      <c r="I1446" s="224">
        <v>52898508</v>
      </c>
      <c r="J1446" s="225">
        <v>47020896.000000007</v>
      </c>
      <c r="K1446" s="221"/>
      <c r="L1446" s="221"/>
      <c r="M1446" s="221"/>
    </row>
    <row r="1447" spans="1:13" s="228" customFormat="1" ht="24" customHeight="1" x14ac:dyDescent="0.2">
      <c r="A1447" s="222">
        <v>1446</v>
      </c>
      <c r="B1447" s="218" t="s">
        <v>1636</v>
      </c>
      <c r="C1447" s="211" t="s">
        <v>1670</v>
      </c>
      <c r="D1447" s="223">
        <v>731720770010001</v>
      </c>
      <c r="E1447" s="211">
        <v>130</v>
      </c>
      <c r="F1447" s="211">
        <v>370</v>
      </c>
      <c r="G1447" s="211">
        <v>500</v>
      </c>
      <c r="H1447" s="224">
        <v>147081369.59999999</v>
      </c>
      <c r="I1447" s="224">
        <v>132373232.64</v>
      </c>
      <c r="J1447" s="225">
        <v>117665095.68000001</v>
      </c>
      <c r="K1447" s="221"/>
      <c r="L1447" s="221"/>
      <c r="M1447" s="221"/>
    </row>
    <row r="1448" spans="1:13" s="228" customFormat="1" ht="24" customHeight="1" x14ac:dyDescent="0.2">
      <c r="A1448" s="222">
        <v>1447</v>
      </c>
      <c r="B1448" s="218" t="s">
        <v>1636</v>
      </c>
      <c r="C1448" s="211" t="s">
        <v>1671</v>
      </c>
      <c r="D1448" s="223">
        <v>731420770050001</v>
      </c>
      <c r="E1448" s="211">
        <v>49</v>
      </c>
      <c r="F1448" s="211">
        <v>159</v>
      </c>
      <c r="G1448" s="211">
        <v>208</v>
      </c>
      <c r="H1448" s="224">
        <v>61851801.600000001</v>
      </c>
      <c r="I1448" s="224">
        <v>57986064</v>
      </c>
      <c r="J1448" s="225">
        <v>51543168.000000007</v>
      </c>
      <c r="K1448" s="221"/>
      <c r="L1448" s="221"/>
      <c r="M1448" s="221"/>
    </row>
    <row r="1449" spans="1:13" s="228" customFormat="1" ht="24" customHeight="1" x14ac:dyDescent="0.2">
      <c r="A1449" s="222">
        <v>1448</v>
      </c>
      <c r="B1449" s="218" t="s">
        <v>1636</v>
      </c>
      <c r="C1449" s="211" t="s">
        <v>1672</v>
      </c>
      <c r="D1449" s="223">
        <v>731420770020001</v>
      </c>
      <c r="E1449" s="211">
        <v>95</v>
      </c>
      <c r="F1449" s="211">
        <v>335</v>
      </c>
      <c r="G1449" s="211">
        <v>430</v>
      </c>
      <c r="H1449" s="224">
        <v>125215027.2</v>
      </c>
      <c r="I1449" s="224">
        <v>112693524.48</v>
      </c>
      <c r="J1449" s="225">
        <v>100172021.76000002</v>
      </c>
      <c r="K1449" s="221"/>
      <c r="L1449" s="221"/>
      <c r="M1449" s="221"/>
    </row>
    <row r="1450" spans="1:13" s="228" customFormat="1" ht="24" customHeight="1" x14ac:dyDescent="0.2">
      <c r="A1450" s="222">
        <v>1449</v>
      </c>
      <c r="B1450" s="218" t="s">
        <v>1636</v>
      </c>
      <c r="C1450" s="211" t="s">
        <v>1673</v>
      </c>
      <c r="D1450" s="223">
        <v>721320770050001</v>
      </c>
      <c r="E1450" s="211">
        <v>45</v>
      </c>
      <c r="F1450" s="211">
        <v>85</v>
      </c>
      <c r="G1450" s="211">
        <v>130</v>
      </c>
      <c r="H1450" s="224">
        <v>39968640</v>
      </c>
      <c r="I1450" s="224">
        <v>35971776</v>
      </c>
      <c r="J1450" s="225">
        <v>31974912</v>
      </c>
      <c r="K1450" s="221"/>
      <c r="L1450" s="221"/>
      <c r="M1450" s="221"/>
    </row>
    <row r="1451" spans="1:13" s="228" customFormat="1" ht="24" customHeight="1" x14ac:dyDescent="0.2">
      <c r="A1451" s="222">
        <v>1450</v>
      </c>
      <c r="B1451" s="218" t="s">
        <v>1636</v>
      </c>
      <c r="C1451" s="211" t="s">
        <v>1674</v>
      </c>
      <c r="D1451" s="223">
        <v>721320770030001</v>
      </c>
      <c r="E1451" s="211">
        <v>115</v>
      </c>
      <c r="F1451" s="211">
        <v>400</v>
      </c>
      <c r="G1451" s="211">
        <v>515</v>
      </c>
      <c r="H1451" s="224">
        <v>151247923.19999999</v>
      </c>
      <c r="I1451" s="224">
        <v>136123130.88</v>
      </c>
      <c r="J1451" s="225">
        <v>120998338.56000002</v>
      </c>
      <c r="K1451" s="221"/>
      <c r="L1451" s="221"/>
      <c r="M1451" s="221"/>
    </row>
    <row r="1452" spans="1:13" s="228" customFormat="1" ht="24" customHeight="1" x14ac:dyDescent="0.2">
      <c r="A1452" s="222">
        <v>1451</v>
      </c>
      <c r="B1452" s="218" t="s">
        <v>1636</v>
      </c>
      <c r="C1452" s="211" t="s">
        <v>2529</v>
      </c>
      <c r="D1452" s="223">
        <v>731420770000031</v>
      </c>
      <c r="E1452" s="211"/>
      <c r="F1452" s="211"/>
      <c r="G1452" s="211">
        <v>180</v>
      </c>
      <c r="H1452" s="224">
        <v>56700000</v>
      </c>
      <c r="I1452" s="224">
        <v>51030000</v>
      </c>
      <c r="J1452" s="225">
        <v>45360000</v>
      </c>
      <c r="K1452" s="221"/>
      <c r="L1452" s="221"/>
      <c r="M1452" s="221"/>
    </row>
    <row r="1453" spans="1:13" s="228" customFormat="1" ht="24" customHeight="1" x14ac:dyDescent="0.2">
      <c r="A1453" s="222">
        <v>1452</v>
      </c>
      <c r="B1453" s="218" t="s">
        <v>1636</v>
      </c>
      <c r="C1453" s="211" t="s">
        <v>1675</v>
      </c>
      <c r="D1453" s="223">
        <v>731620770020001</v>
      </c>
      <c r="E1453" s="211">
        <v>67</v>
      </c>
      <c r="F1453" s="211">
        <v>243</v>
      </c>
      <c r="G1453" s="211">
        <v>310</v>
      </c>
      <c r="H1453" s="224">
        <v>91524096</v>
      </c>
      <c r="I1453" s="224">
        <v>82371686.400000006</v>
      </c>
      <c r="J1453" s="225">
        <v>73219276.799999997</v>
      </c>
      <c r="K1453" s="221"/>
      <c r="L1453" s="221"/>
      <c r="M1453" s="221"/>
    </row>
    <row r="1454" spans="1:13" s="228" customFormat="1" ht="24" customHeight="1" x14ac:dyDescent="0.2">
      <c r="A1454" s="222">
        <v>1453</v>
      </c>
      <c r="B1454" s="218" t="s">
        <v>1676</v>
      </c>
      <c r="C1454" s="211" t="s">
        <v>1677</v>
      </c>
      <c r="D1454" s="223" t="s">
        <v>1678</v>
      </c>
      <c r="E1454" s="211">
        <v>77</v>
      </c>
      <c r="F1454" s="211">
        <v>256</v>
      </c>
      <c r="G1454" s="211">
        <v>333</v>
      </c>
      <c r="H1454" s="224">
        <v>114394982.40000001</v>
      </c>
      <c r="I1454" s="224">
        <v>102955484.16</v>
      </c>
      <c r="J1454" s="225">
        <v>91515985.920000017</v>
      </c>
      <c r="K1454" s="221"/>
      <c r="L1454" s="221"/>
      <c r="M1454" s="221"/>
    </row>
    <row r="1455" spans="1:13" s="228" customFormat="1" ht="24" customHeight="1" x14ac:dyDescent="0.2">
      <c r="A1455" s="222">
        <v>1454</v>
      </c>
      <c r="B1455" s="218" t="s">
        <v>1676</v>
      </c>
      <c r="C1455" s="211" t="s">
        <v>1679</v>
      </c>
      <c r="D1455" s="223">
        <v>732320170010001</v>
      </c>
      <c r="E1455" s="211">
        <v>85</v>
      </c>
      <c r="F1455" s="211">
        <v>418</v>
      </c>
      <c r="G1455" s="211">
        <v>503</v>
      </c>
      <c r="H1455" s="224">
        <v>168778195.19999999</v>
      </c>
      <c r="I1455" s="224">
        <v>151900375.68000001</v>
      </c>
      <c r="J1455" s="225">
        <v>135022556.16000003</v>
      </c>
      <c r="K1455" s="221"/>
      <c r="L1455" s="221"/>
      <c r="M1455" s="221"/>
    </row>
    <row r="1456" spans="1:13" s="228" customFormat="1" ht="24" customHeight="1" x14ac:dyDescent="0.2">
      <c r="A1456" s="222">
        <v>1455</v>
      </c>
      <c r="B1456" s="218" t="s">
        <v>1676</v>
      </c>
      <c r="C1456" s="211" t="s">
        <v>1680</v>
      </c>
      <c r="D1456" s="223">
        <v>732320170040001</v>
      </c>
      <c r="E1456" s="211">
        <v>32</v>
      </c>
      <c r="F1456" s="211">
        <v>118</v>
      </c>
      <c r="G1456" s="211">
        <v>150</v>
      </c>
      <c r="H1456" s="224">
        <v>53628120</v>
      </c>
      <c r="I1456" s="224">
        <v>48265308</v>
      </c>
      <c r="J1456" s="225">
        <v>42902496.000000007</v>
      </c>
      <c r="K1456" s="221"/>
      <c r="L1456" s="221"/>
      <c r="M1456" s="221"/>
    </row>
    <row r="1457" spans="1:13" s="228" customFormat="1" ht="24" customHeight="1" x14ac:dyDescent="0.2">
      <c r="A1457" s="222">
        <v>1456</v>
      </c>
      <c r="B1457" s="218" t="s">
        <v>1676</v>
      </c>
      <c r="C1457" s="211" t="s">
        <v>1681</v>
      </c>
      <c r="D1457" s="223">
        <v>732120170030001</v>
      </c>
      <c r="E1457" s="211">
        <v>128</v>
      </c>
      <c r="F1457" s="211">
        <v>352</v>
      </c>
      <c r="G1457" s="211">
        <v>480</v>
      </c>
      <c r="H1457" s="224">
        <v>161143372.80000001</v>
      </c>
      <c r="I1457" s="224">
        <v>145029035.52000001</v>
      </c>
      <c r="J1457" s="225">
        <v>128914698.24000001</v>
      </c>
      <c r="K1457" s="221"/>
      <c r="L1457" s="221"/>
      <c r="M1457" s="221"/>
    </row>
    <row r="1458" spans="1:13" s="228" customFormat="1" ht="24" customHeight="1" x14ac:dyDescent="0.2">
      <c r="A1458" s="222">
        <v>1457</v>
      </c>
      <c r="B1458" s="218" t="s">
        <v>1676</v>
      </c>
      <c r="C1458" s="211" t="s">
        <v>1682</v>
      </c>
      <c r="D1458" s="223" t="s">
        <v>1683</v>
      </c>
      <c r="E1458" s="211">
        <v>56</v>
      </c>
      <c r="F1458" s="211">
        <v>264</v>
      </c>
      <c r="G1458" s="211">
        <v>320</v>
      </c>
      <c r="H1458" s="224">
        <v>132232227.84</v>
      </c>
      <c r="I1458" s="224">
        <v>119009005.05600001</v>
      </c>
      <c r="J1458" s="225">
        <v>105785782.272</v>
      </c>
      <c r="K1458" s="221"/>
      <c r="L1458" s="221"/>
      <c r="M1458" s="221"/>
    </row>
    <row r="1459" spans="1:13" s="228" customFormat="1" ht="24" customHeight="1" x14ac:dyDescent="0.2">
      <c r="A1459" s="222">
        <v>1458</v>
      </c>
      <c r="B1459" s="218" t="s">
        <v>1676</v>
      </c>
      <c r="C1459" s="211" t="s">
        <v>1684</v>
      </c>
      <c r="D1459" s="223" t="s">
        <v>1685</v>
      </c>
      <c r="E1459" s="211">
        <v>66</v>
      </c>
      <c r="F1459" s="211">
        <v>322</v>
      </c>
      <c r="G1459" s="211">
        <v>388</v>
      </c>
      <c r="H1459" s="224">
        <v>133632460.8</v>
      </c>
      <c r="I1459" s="224">
        <v>120269214.72000001</v>
      </c>
      <c r="J1459" s="225">
        <v>106905968.64</v>
      </c>
      <c r="K1459" s="221"/>
      <c r="L1459" s="221"/>
      <c r="M1459" s="221"/>
    </row>
    <row r="1460" spans="1:13" s="228" customFormat="1" ht="24" customHeight="1" x14ac:dyDescent="0.2">
      <c r="A1460" s="222">
        <v>1459</v>
      </c>
      <c r="B1460" s="218" t="s">
        <v>1676</v>
      </c>
      <c r="C1460" s="211" t="s">
        <v>1686</v>
      </c>
      <c r="D1460" s="223">
        <v>732120170010001</v>
      </c>
      <c r="E1460" s="211">
        <v>14</v>
      </c>
      <c r="F1460" s="211">
        <v>98</v>
      </c>
      <c r="G1460" s="211">
        <v>112</v>
      </c>
      <c r="H1460" s="224">
        <v>39359040</v>
      </c>
      <c r="I1460" s="224">
        <v>35423136</v>
      </c>
      <c r="J1460" s="225">
        <v>31487232</v>
      </c>
      <c r="K1460" s="221"/>
      <c r="L1460" s="221"/>
      <c r="M1460" s="221"/>
    </row>
    <row r="1461" spans="1:13" s="228" customFormat="1" ht="24" customHeight="1" x14ac:dyDescent="0.2">
      <c r="A1461" s="222">
        <v>1460</v>
      </c>
      <c r="B1461" s="218" t="s">
        <v>1676</v>
      </c>
      <c r="C1461" s="211" t="s">
        <v>1687</v>
      </c>
      <c r="D1461" s="223">
        <v>732220170100001</v>
      </c>
      <c r="E1461" s="211">
        <v>60</v>
      </c>
      <c r="F1461" s="211">
        <v>120</v>
      </c>
      <c r="G1461" s="211">
        <v>180</v>
      </c>
      <c r="H1461" s="224">
        <v>66637209.600000001</v>
      </c>
      <c r="I1461" s="224">
        <v>62472384</v>
      </c>
      <c r="J1461" s="225">
        <v>55531008.000000007</v>
      </c>
      <c r="K1461" s="221"/>
      <c r="L1461" s="221"/>
      <c r="M1461" s="221"/>
    </row>
    <row r="1462" spans="1:13" s="228" customFormat="1" ht="24" customHeight="1" x14ac:dyDescent="0.2">
      <c r="A1462" s="222">
        <v>1461</v>
      </c>
      <c r="B1462" s="218" t="s">
        <v>1688</v>
      </c>
      <c r="C1462" s="211" t="s">
        <v>1689</v>
      </c>
      <c r="D1462" s="223">
        <v>342230910000321</v>
      </c>
      <c r="E1462" s="211">
        <v>38</v>
      </c>
      <c r="F1462" s="211">
        <v>58</v>
      </c>
      <c r="G1462" s="211">
        <v>96</v>
      </c>
      <c r="H1462" s="224">
        <v>41565983.333333336</v>
      </c>
      <c r="I1462" s="224">
        <v>37409385</v>
      </c>
      <c r="J1462" s="225">
        <v>33252786.666666672</v>
      </c>
      <c r="K1462" s="221"/>
      <c r="L1462" s="221"/>
      <c r="M1462" s="221"/>
    </row>
    <row r="1463" spans="1:13" s="228" customFormat="1" ht="24" customHeight="1" x14ac:dyDescent="0.2">
      <c r="A1463" s="222">
        <v>1462</v>
      </c>
      <c r="B1463" s="218" t="s">
        <v>1688</v>
      </c>
      <c r="C1463" s="211" t="s">
        <v>2416</v>
      </c>
      <c r="D1463" s="223" t="s">
        <v>2423</v>
      </c>
      <c r="E1463" s="211" t="s">
        <v>2433</v>
      </c>
      <c r="F1463" s="211" t="s">
        <v>2430</v>
      </c>
      <c r="G1463" s="211" t="s">
        <v>2434</v>
      </c>
      <c r="H1463" s="224">
        <v>52000000</v>
      </c>
      <c r="I1463" s="224">
        <v>46800000</v>
      </c>
      <c r="J1463" s="225">
        <v>41600000</v>
      </c>
      <c r="K1463" s="221"/>
      <c r="L1463" s="221"/>
      <c r="M1463" s="221"/>
    </row>
    <row r="1464" spans="1:13" s="228" customFormat="1" ht="24" customHeight="1" x14ac:dyDescent="0.2">
      <c r="A1464" s="222">
        <v>1463</v>
      </c>
      <c r="B1464" s="218" t="s">
        <v>1688</v>
      </c>
      <c r="C1464" s="211" t="s">
        <v>2417</v>
      </c>
      <c r="D1464" s="223" t="s">
        <v>2424</v>
      </c>
      <c r="E1464" s="211" t="s">
        <v>2435</v>
      </c>
      <c r="F1464" s="211" t="s">
        <v>2431</v>
      </c>
      <c r="G1464" s="211" t="s">
        <v>2436</v>
      </c>
      <c r="H1464" s="224">
        <v>20000000</v>
      </c>
      <c r="I1464" s="224">
        <v>18000000</v>
      </c>
      <c r="J1464" s="225">
        <v>16000000</v>
      </c>
      <c r="K1464" s="221"/>
      <c r="L1464" s="221"/>
      <c r="M1464" s="221"/>
    </row>
    <row r="1465" spans="1:13" s="228" customFormat="1" ht="24" customHeight="1" x14ac:dyDescent="0.2">
      <c r="A1465" s="222">
        <v>1464</v>
      </c>
      <c r="B1465" s="218" t="s">
        <v>1688</v>
      </c>
      <c r="C1465" s="211" t="s">
        <v>2418</v>
      </c>
      <c r="D1465" s="223" t="s">
        <v>2425</v>
      </c>
      <c r="E1465" s="211" t="s">
        <v>2437</v>
      </c>
      <c r="F1465" s="211" t="s">
        <v>2400</v>
      </c>
      <c r="G1465" s="211" t="s">
        <v>2438</v>
      </c>
      <c r="H1465" s="224">
        <v>31875000</v>
      </c>
      <c r="I1465" s="224">
        <v>28687500</v>
      </c>
      <c r="J1465" s="225">
        <v>25500000</v>
      </c>
      <c r="K1465" s="221"/>
      <c r="L1465" s="221"/>
      <c r="M1465" s="221"/>
    </row>
    <row r="1466" spans="1:13" s="228" customFormat="1" ht="24" customHeight="1" x14ac:dyDescent="0.2">
      <c r="A1466" s="222">
        <v>1465</v>
      </c>
      <c r="B1466" s="218" t="s">
        <v>1688</v>
      </c>
      <c r="C1466" s="211" t="s">
        <v>2419</v>
      </c>
      <c r="D1466" s="223" t="s">
        <v>2426</v>
      </c>
      <c r="E1466" s="211" t="s">
        <v>2406</v>
      </c>
      <c r="F1466" s="211" t="s">
        <v>2439</v>
      </c>
      <c r="G1466" s="211" t="s">
        <v>2440</v>
      </c>
      <c r="H1466" s="224">
        <v>12500000</v>
      </c>
      <c r="I1466" s="224">
        <v>11250000</v>
      </c>
      <c r="J1466" s="225">
        <v>10000000</v>
      </c>
      <c r="K1466" s="221"/>
      <c r="L1466" s="221"/>
      <c r="M1466" s="221"/>
    </row>
    <row r="1467" spans="1:13" s="228" customFormat="1" ht="24" customHeight="1" x14ac:dyDescent="0.2">
      <c r="A1467" s="222">
        <v>1466</v>
      </c>
      <c r="B1467" s="218" t="s">
        <v>1688</v>
      </c>
      <c r="C1467" s="211" t="s">
        <v>2420</v>
      </c>
      <c r="D1467" s="223" t="s">
        <v>2426</v>
      </c>
      <c r="E1467" s="211" t="s">
        <v>2374</v>
      </c>
      <c r="F1467" s="211" t="s">
        <v>2412</v>
      </c>
      <c r="G1467" s="211" t="s">
        <v>2430</v>
      </c>
      <c r="H1467" s="224">
        <v>40000000</v>
      </c>
      <c r="I1467" s="224">
        <v>36000000</v>
      </c>
      <c r="J1467" s="225">
        <v>32000000</v>
      </c>
      <c r="K1467" s="221"/>
      <c r="L1467" s="221"/>
      <c r="M1467" s="221"/>
    </row>
    <row r="1468" spans="1:13" s="228" customFormat="1" ht="24" customHeight="1" x14ac:dyDescent="0.2">
      <c r="A1468" s="222">
        <v>1467</v>
      </c>
      <c r="B1468" s="218" t="s">
        <v>1688</v>
      </c>
      <c r="C1468" s="211" t="s">
        <v>2308</v>
      </c>
      <c r="D1468" s="223" t="s">
        <v>2427</v>
      </c>
      <c r="E1468" s="211" t="s">
        <v>2431</v>
      </c>
      <c r="F1468" s="211" t="s">
        <v>2412</v>
      </c>
      <c r="G1468" s="211" t="s">
        <v>2408</v>
      </c>
      <c r="H1468" s="224">
        <v>38212500</v>
      </c>
      <c r="I1468" s="224">
        <v>34391250</v>
      </c>
      <c r="J1468" s="225">
        <v>30570000</v>
      </c>
      <c r="K1468" s="221"/>
      <c r="L1468" s="221"/>
      <c r="M1468" s="221"/>
    </row>
    <row r="1469" spans="1:13" s="228" customFormat="1" ht="24" customHeight="1" x14ac:dyDescent="0.2">
      <c r="A1469" s="222">
        <v>1468</v>
      </c>
      <c r="B1469" s="218" t="s">
        <v>1688</v>
      </c>
      <c r="C1469" s="211" t="s">
        <v>2421</v>
      </c>
      <c r="D1469" s="223" t="s">
        <v>2428</v>
      </c>
      <c r="E1469" s="211" t="s">
        <v>2400</v>
      </c>
      <c r="F1469" s="211" t="s">
        <v>2412</v>
      </c>
      <c r="G1469" s="211" t="s">
        <v>2415</v>
      </c>
      <c r="H1469" s="224">
        <v>22500000</v>
      </c>
      <c r="I1469" s="224">
        <v>20250000</v>
      </c>
      <c r="J1469" s="225">
        <v>18000000</v>
      </c>
      <c r="K1469" s="221"/>
      <c r="L1469" s="221"/>
      <c r="M1469" s="221"/>
    </row>
    <row r="1470" spans="1:13" s="228" customFormat="1" ht="24" customHeight="1" x14ac:dyDescent="0.2">
      <c r="A1470" s="222">
        <v>1469</v>
      </c>
      <c r="B1470" s="218" t="s">
        <v>1688</v>
      </c>
      <c r="C1470" s="211" t="s">
        <v>2422</v>
      </c>
      <c r="D1470" s="223" t="s">
        <v>2429</v>
      </c>
      <c r="E1470" s="211" t="s">
        <v>2369</v>
      </c>
      <c r="F1470" s="211" t="s">
        <v>2441</v>
      </c>
      <c r="G1470" s="211" t="s">
        <v>2432</v>
      </c>
      <c r="H1470" s="224">
        <v>32028000</v>
      </c>
      <c r="I1470" s="224">
        <v>28825200</v>
      </c>
      <c r="J1470" s="225">
        <v>25622400</v>
      </c>
      <c r="K1470" s="221"/>
      <c r="L1470" s="221"/>
      <c r="M1470" s="221"/>
    </row>
    <row r="1471" spans="1:13" s="228" customFormat="1" ht="24" customHeight="1" x14ac:dyDescent="0.2">
      <c r="A1471" s="222">
        <v>1470</v>
      </c>
      <c r="B1471" s="218" t="s">
        <v>1688</v>
      </c>
      <c r="C1471" s="211" t="s">
        <v>1690</v>
      </c>
      <c r="D1471" s="223">
        <v>342130910000421</v>
      </c>
      <c r="E1471" s="211">
        <v>32</v>
      </c>
      <c r="F1471" s="211">
        <v>64</v>
      </c>
      <c r="G1471" s="211">
        <v>96</v>
      </c>
      <c r="H1471" s="224">
        <v>41636400</v>
      </c>
      <c r="I1471" s="224">
        <v>37472760</v>
      </c>
      <c r="J1471" s="225">
        <v>33309120</v>
      </c>
      <c r="K1471" s="221"/>
      <c r="L1471" s="221"/>
      <c r="M1471" s="221"/>
    </row>
    <row r="1472" spans="1:13" s="228" customFormat="1" ht="24" customHeight="1" x14ac:dyDescent="0.2">
      <c r="A1472" s="222">
        <v>1471</v>
      </c>
      <c r="B1472" s="218" t="s">
        <v>1688</v>
      </c>
      <c r="C1472" s="211" t="s">
        <v>1691</v>
      </c>
      <c r="D1472" s="223">
        <v>342230910000141</v>
      </c>
      <c r="E1472" s="211">
        <v>20</v>
      </c>
      <c r="F1472" s="211">
        <v>44</v>
      </c>
      <c r="G1472" s="211">
        <v>64</v>
      </c>
      <c r="H1472" s="224">
        <v>27097200</v>
      </c>
      <c r="I1472" s="224">
        <v>24387480</v>
      </c>
      <c r="J1472" s="225">
        <v>21677760</v>
      </c>
      <c r="K1472" s="221"/>
      <c r="L1472" s="221"/>
      <c r="M1472" s="221"/>
    </row>
    <row r="1473" spans="1:13" s="228" customFormat="1" ht="24" customHeight="1" x14ac:dyDescent="0.2">
      <c r="A1473" s="222">
        <v>1472</v>
      </c>
      <c r="B1473" s="218" t="s">
        <v>1688</v>
      </c>
      <c r="C1473" s="211" t="s">
        <v>1692</v>
      </c>
      <c r="D1473" s="223">
        <v>342130910000671</v>
      </c>
      <c r="E1473" s="211">
        <v>20</v>
      </c>
      <c r="F1473" s="211">
        <v>70</v>
      </c>
      <c r="G1473" s="211">
        <v>90</v>
      </c>
      <c r="H1473" s="224">
        <v>38270526.666666664</v>
      </c>
      <c r="I1473" s="224">
        <v>34443474</v>
      </c>
      <c r="J1473" s="225">
        <v>30616421.333333332</v>
      </c>
      <c r="K1473" s="221"/>
      <c r="L1473" s="221"/>
      <c r="M1473" s="221"/>
    </row>
    <row r="1474" spans="1:13" s="228" customFormat="1" ht="24" customHeight="1" x14ac:dyDescent="0.2">
      <c r="A1474" s="222">
        <v>1473</v>
      </c>
      <c r="B1474" s="218" t="s">
        <v>1688</v>
      </c>
      <c r="C1474" s="211" t="s">
        <v>1693</v>
      </c>
      <c r="D1474" s="223">
        <v>342130910000681</v>
      </c>
      <c r="E1474" s="211">
        <v>26</v>
      </c>
      <c r="F1474" s="211">
        <v>41</v>
      </c>
      <c r="G1474" s="211">
        <v>67</v>
      </c>
      <c r="H1474" s="224">
        <v>28771881.666666664</v>
      </c>
      <c r="I1474" s="224">
        <v>25894693.5</v>
      </c>
      <c r="J1474" s="225">
        <v>23017505.333333332</v>
      </c>
      <c r="K1474" s="221"/>
      <c r="L1474" s="221"/>
      <c r="M1474" s="221"/>
    </row>
    <row r="1475" spans="1:13" ht="24" customHeight="1" x14ac:dyDescent="0.2">
      <c r="A1475" s="222">
        <v>1474</v>
      </c>
      <c r="B1475" s="218" t="s">
        <v>1688</v>
      </c>
      <c r="C1475" s="211" t="s">
        <v>1694</v>
      </c>
      <c r="D1475" s="223">
        <v>342230910030001</v>
      </c>
      <c r="E1475" s="211">
        <v>40</v>
      </c>
      <c r="F1475" s="211">
        <v>60</v>
      </c>
      <c r="G1475" s="211">
        <v>100</v>
      </c>
      <c r="H1475" s="224">
        <v>42505991.666666657</v>
      </c>
      <c r="I1475" s="224">
        <v>38255392.499999993</v>
      </c>
      <c r="J1475" s="225">
        <v>34004793.333333328</v>
      </c>
    </row>
    <row r="1476" spans="1:13" ht="24" customHeight="1" x14ac:dyDescent="0.2">
      <c r="A1476" s="222">
        <v>1475</v>
      </c>
      <c r="B1476" s="218" t="s">
        <v>1688</v>
      </c>
      <c r="C1476" s="211" t="s">
        <v>1695</v>
      </c>
      <c r="D1476" s="223">
        <v>342230910020001</v>
      </c>
      <c r="E1476" s="211">
        <v>30</v>
      </c>
      <c r="F1476" s="211">
        <v>67</v>
      </c>
      <c r="G1476" s="211">
        <v>97</v>
      </c>
      <c r="H1476" s="224">
        <v>41344658.333333336</v>
      </c>
      <c r="I1476" s="224">
        <v>37210192.5</v>
      </c>
      <c r="J1476" s="225">
        <v>33075726.666666672</v>
      </c>
    </row>
    <row r="1477" spans="1:13" ht="24" customHeight="1" x14ac:dyDescent="0.2">
      <c r="A1477" s="222">
        <v>1476</v>
      </c>
      <c r="B1477" s="218" t="s">
        <v>1688</v>
      </c>
      <c r="C1477" s="211" t="s">
        <v>1696</v>
      </c>
      <c r="D1477" s="223">
        <v>342230910000622</v>
      </c>
      <c r="E1477" s="211">
        <v>31</v>
      </c>
      <c r="F1477" s="211">
        <v>65</v>
      </c>
      <c r="G1477" s="211">
        <v>96</v>
      </c>
      <c r="H1477" s="224">
        <v>40964148.333333336</v>
      </c>
      <c r="I1477" s="224">
        <v>36867733.5</v>
      </c>
      <c r="J1477" s="225">
        <v>32771318.666666672</v>
      </c>
    </row>
    <row r="1478" spans="1:13" s="221" customFormat="1" ht="24" customHeight="1" x14ac:dyDescent="0.2">
      <c r="A1478" s="222">
        <v>1477</v>
      </c>
      <c r="B1478" s="218" t="s">
        <v>2299</v>
      </c>
      <c r="C1478" s="211" t="s">
        <v>2310</v>
      </c>
      <c r="D1478" s="223" t="s">
        <v>2474</v>
      </c>
      <c r="E1478" s="211">
        <v>10</v>
      </c>
      <c r="F1478" s="211">
        <v>20</v>
      </c>
      <c r="G1478" s="211">
        <v>30</v>
      </c>
      <c r="H1478" s="224">
        <v>12918750</v>
      </c>
      <c r="I1478" s="224">
        <v>11626875</v>
      </c>
      <c r="J1478" s="225">
        <v>10335000</v>
      </c>
    </row>
    <row r="1479" spans="1:13" s="221" customFormat="1" ht="24" customHeight="1" x14ac:dyDescent="0.2">
      <c r="A1479" s="222">
        <v>1478</v>
      </c>
      <c r="B1479" s="218" t="s">
        <v>2299</v>
      </c>
      <c r="C1479" s="211" t="s">
        <v>2311</v>
      </c>
      <c r="D1479" s="223" t="s">
        <v>2480</v>
      </c>
      <c r="E1479" s="211">
        <v>32</v>
      </c>
      <c r="F1479" s="211">
        <v>69</v>
      </c>
      <c r="G1479" s="211">
        <v>96</v>
      </c>
      <c r="H1479" s="224">
        <v>40964148.333333336</v>
      </c>
      <c r="I1479" s="224">
        <v>36867733.5</v>
      </c>
      <c r="J1479" s="225">
        <v>32771318.666666672</v>
      </c>
    </row>
    <row r="1480" spans="1:13" s="221" customFormat="1" ht="24" customHeight="1" x14ac:dyDescent="0.2">
      <c r="A1480" s="222">
        <v>1479</v>
      </c>
      <c r="B1480" s="218" t="s">
        <v>2299</v>
      </c>
      <c r="C1480" s="211" t="s">
        <v>2312</v>
      </c>
      <c r="D1480" s="223" t="s">
        <v>2475</v>
      </c>
      <c r="E1480" s="211">
        <v>40</v>
      </c>
      <c r="F1480" s="211">
        <v>88</v>
      </c>
      <c r="G1480" s="211">
        <v>128</v>
      </c>
      <c r="H1480" s="224">
        <v>52000000</v>
      </c>
      <c r="I1480" s="224">
        <v>46800000</v>
      </c>
      <c r="J1480" s="225">
        <v>41600000</v>
      </c>
    </row>
    <row r="1481" spans="1:13" s="221" customFormat="1" ht="24" customHeight="1" x14ac:dyDescent="0.2">
      <c r="A1481" s="222">
        <v>1480</v>
      </c>
      <c r="B1481" s="218" t="s">
        <v>2299</v>
      </c>
      <c r="C1481" s="211" t="s">
        <v>2313</v>
      </c>
      <c r="D1481" s="223" t="s">
        <v>2476</v>
      </c>
      <c r="E1481" s="211">
        <v>50</v>
      </c>
      <c r="F1481" s="211">
        <v>78</v>
      </c>
      <c r="G1481" s="211">
        <v>128</v>
      </c>
      <c r="H1481" s="224">
        <v>52000000</v>
      </c>
      <c r="I1481" s="224">
        <v>46800000</v>
      </c>
      <c r="J1481" s="225">
        <v>41600000</v>
      </c>
    </row>
    <row r="1482" spans="1:13" s="221" customFormat="1" ht="24" customHeight="1" x14ac:dyDescent="0.2">
      <c r="A1482" s="222">
        <v>1481</v>
      </c>
      <c r="B1482" s="218" t="s">
        <v>2299</v>
      </c>
      <c r="C1482" s="211" t="s">
        <v>2314</v>
      </c>
      <c r="D1482" s="223" t="s">
        <v>2477</v>
      </c>
      <c r="E1482" s="211">
        <v>40</v>
      </c>
      <c r="F1482" s="211">
        <v>88</v>
      </c>
      <c r="G1482" s="211">
        <v>128</v>
      </c>
      <c r="H1482" s="224">
        <v>52000000</v>
      </c>
      <c r="I1482" s="224">
        <v>46800000</v>
      </c>
      <c r="J1482" s="225">
        <v>41600000</v>
      </c>
    </row>
    <row r="1483" spans="1:13" s="221" customFormat="1" ht="24" customHeight="1" x14ac:dyDescent="0.2">
      <c r="A1483" s="222">
        <v>1482</v>
      </c>
      <c r="B1483" s="218" t="s">
        <v>2299</v>
      </c>
      <c r="C1483" s="211" t="s">
        <v>2315</v>
      </c>
      <c r="D1483" s="223" t="s">
        <v>2478</v>
      </c>
      <c r="E1483" s="211">
        <v>23</v>
      </c>
      <c r="F1483" s="211">
        <v>73</v>
      </c>
      <c r="G1483" s="211">
        <v>96</v>
      </c>
      <c r="H1483" s="224">
        <v>40964148.333333336</v>
      </c>
      <c r="I1483" s="224">
        <v>36867733.5</v>
      </c>
      <c r="J1483" s="225">
        <v>32771318.666666672</v>
      </c>
    </row>
    <row r="1484" spans="1:13" s="221" customFormat="1" ht="24" customHeight="1" x14ac:dyDescent="0.2">
      <c r="A1484" s="222">
        <v>1483</v>
      </c>
      <c r="B1484" s="218" t="s">
        <v>2299</v>
      </c>
      <c r="C1484" s="211" t="s">
        <v>2316</v>
      </c>
      <c r="D1484" s="223" t="s">
        <v>2479</v>
      </c>
      <c r="E1484" s="211">
        <v>21</v>
      </c>
      <c r="F1484" s="211">
        <v>43</v>
      </c>
      <c r="G1484" s="211">
        <v>64</v>
      </c>
      <c r="H1484" s="224">
        <v>27097200</v>
      </c>
      <c r="I1484" s="224">
        <v>24387480</v>
      </c>
      <c r="J1484" s="225">
        <v>21677760</v>
      </c>
    </row>
    <row r="1485" spans="1:13" s="221" customFormat="1" ht="24" customHeight="1" x14ac:dyDescent="0.2">
      <c r="A1485" s="222">
        <v>1484</v>
      </c>
      <c r="B1485" s="218" t="s">
        <v>2299</v>
      </c>
      <c r="C1485" s="211" t="s">
        <v>2469</v>
      </c>
      <c r="D1485" s="223" t="s">
        <v>2470</v>
      </c>
      <c r="E1485" s="211">
        <v>20</v>
      </c>
      <c r="F1485" s="211">
        <v>40</v>
      </c>
      <c r="G1485" s="211">
        <v>60</v>
      </c>
      <c r="H1485" s="224">
        <v>31875000</v>
      </c>
      <c r="I1485" s="224">
        <v>28687500</v>
      </c>
      <c r="J1485" s="225">
        <v>25500000</v>
      </c>
    </row>
    <row r="1486" spans="1:13" s="221" customFormat="1" ht="24" customHeight="1" x14ac:dyDescent="0.2">
      <c r="A1486" s="222">
        <v>1485</v>
      </c>
      <c r="B1486" s="218" t="s">
        <v>2299</v>
      </c>
      <c r="C1486" s="211" t="s">
        <v>2471</v>
      </c>
      <c r="D1486" s="223" t="s">
        <v>2472</v>
      </c>
      <c r="E1486" s="211">
        <v>42</v>
      </c>
      <c r="F1486" s="211">
        <v>86</v>
      </c>
      <c r="G1486" s="211">
        <v>128</v>
      </c>
      <c r="H1486" s="224">
        <v>52000000</v>
      </c>
      <c r="I1486" s="224">
        <v>46800000</v>
      </c>
      <c r="J1486" s="225">
        <v>41600000</v>
      </c>
    </row>
    <row r="1487" spans="1:13" s="221" customFormat="1" ht="24" customHeight="1" x14ac:dyDescent="0.2">
      <c r="A1487" s="222">
        <v>1486</v>
      </c>
      <c r="B1487" s="218" t="s">
        <v>2299</v>
      </c>
      <c r="C1487" s="211" t="s">
        <v>2317</v>
      </c>
      <c r="D1487" s="223" t="s">
        <v>2473</v>
      </c>
      <c r="E1487" s="211">
        <v>21</v>
      </c>
      <c r="F1487" s="211">
        <v>43</v>
      </c>
      <c r="G1487" s="211">
        <v>64</v>
      </c>
      <c r="H1487" s="224">
        <v>27097200</v>
      </c>
      <c r="I1487" s="224">
        <v>24387480</v>
      </c>
      <c r="J1487" s="225">
        <v>21677760</v>
      </c>
    </row>
    <row r="1488" spans="1:13" ht="24" customHeight="1" x14ac:dyDescent="0.2">
      <c r="A1488" s="222">
        <v>1487</v>
      </c>
      <c r="B1488" s="218" t="s">
        <v>1697</v>
      </c>
      <c r="C1488" s="211" t="s">
        <v>1698</v>
      </c>
      <c r="D1488" s="223">
        <v>311130790020001</v>
      </c>
      <c r="E1488" s="211">
        <v>48</v>
      </c>
      <c r="F1488" s="211">
        <v>152</v>
      </c>
      <c r="G1488" s="211">
        <v>200</v>
      </c>
      <c r="H1488" s="224">
        <v>71066880</v>
      </c>
      <c r="I1488" s="224">
        <v>63960192</v>
      </c>
      <c r="J1488" s="225">
        <v>59222400</v>
      </c>
    </row>
    <row r="1489" spans="1:13" ht="24" customHeight="1" x14ac:dyDescent="0.2">
      <c r="A1489" s="222">
        <v>1488</v>
      </c>
      <c r="B1489" s="218" t="s">
        <v>1697</v>
      </c>
      <c r="C1489" s="211" t="s">
        <v>1699</v>
      </c>
      <c r="D1489" s="223">
        <v>731320790000021</v>
      </c>
      <c r="E1489" s="211">
        <v>28</v>
      </c>
      <c r="F1489" s="211">
        <v>47</v>
      </c>
      <c r="G1489" s="211">
        <v>75</v>
      </c>
      <c r="H1489" s="224">
        <v>31361600</v>
      </c>
      <c r="I1489" s="224">
        <v>28225440</v>
      </c>
      <c r="J1489" s="225">
        <v>25089280</v>
      </c>
    </row>
    <row r="1490" spans="1:13" ht="24" customHeight="1" x14ac:dyDescent="0.2">
      <c r="A1490" s="222">
        <v>1489</v>
      </c>
      <c r="B1490" s="218" t="s">
        <v>1697</v>
      </c>
      <c r="C1490" s="211" t="s">
        <v>1700</v>
      </c>
      <c r="D1490" s="223">
        <v>731320790010001</v>
      </c>
      <c r="E1490" s="211">
        <v>58</v>
      </c>
      <c r="F1490" s="211">
        <v>110</v>
      </c>
      <c r="G1490" s="211">
        <v>168</v>
      </c>
      <c r="H1490" s="224">
        <v>59486700</v>
      </c>
      <c r="I1490" s="224">
        <v>53538030</v>
      </c>
      <c r="J1490" s="225">
        <v>47589360</v>
      </c>
    </row>
    <row r="1491" spans="1:13" ht="24" customHeight="1" x14ac:dyDescent="0.2">
      <c r="A1491" s="222">
        <v>1490</v>
      </c>
      <c r="B1491" s="218" t="s">
        <v>1697</v>
      </c>
      <c r="C1491" s="211" t="s">
        <v>1701</v>
      </c>
      <c r="D1491" s="223">
        <v>731320790040011</v>
      </c>
      <c r="E1491" s="211">
        <v>20</v>
      </c>
      <c r="F1491" s="211">
        <v>100</v>
      </c>
      <c r="G1491" s="211">
        <v>120</v>
      </c>
      <c r="H1491" s="224">
        <v>49148000</v>
      </c>
      <c r="I1491" s="224">
        <v>44233200</v>
      </c>
      <c r="J1491" s="225">
        <v>39318400</v>
      </c>
    </row>
    <row r="1492" spans="1:13" ht="24" customHeight="1" x14ac:dyDescent="0.2">
      <c r="A1492" s="222">
        <v>1491</v>
      </c>
      <c r="B1492" s="218" t="s">
        <v>1697</v>
      </c>
      <c r="C1492" s="211" t="s">
        <v>1702</v>
      </c>
      <c r="D1492" s="223">
        <v>731320790070001</v>
      </c>
      <c r="E1492" s="211">
        <v>42</v>
      </c>
      <c r="F1492" s="211">
        <v>63</v>
      </c>
      <c r="G1492" s="211">
        <v>105</v>
      </c>
      <c r="H1492" s="224">
        <v>29809866.666666664</v>
      </c>
      <c r="I1492" s="224">
        <v>26828880</v>
      </c>
      <c r="J1492" s="225">
        <v>23847893.333333336</v>
      </c>
    </row>
    <row r="1493" spans="1:13" s="228" customFormat="1" ht="24" customHeight="1" x14ac:dyDescent="0.2">
      <c r="A1493" s="222">
        <v>1492</v>
      </c>
      <c r="B1493" s="218" t="s">
        <v>1697</v>
      </c>
      <c r="C1493" s="211" t="s">
        <v>1703</v>
      </c>
      <c r="D1493" s="223">
        <v>731320790320011</v>
      </c>
      <c r="E1493" s="211">
        <v>78</v>
      </c>
      <c r="F1493" s="211">
        <v>65</v>
      </c>
      <c r="G1493" s="211">
        <v>143</v>
      </c>
      <c r="H1493" s="224">
        <v>46146800</v>
      </c>
      <c r="I1493" s="224">
        <v>41532120</v>
      </c>
      <c r="J1493" s="225">
        <v>36917440</v>
      </c>
      <c r="K1493" s="221"/>
      <c r="L1493" s="221"/>
      <c r="M1493" s="221"/>
    </row>
    <row r="1494" spans="1:13" s="228" customFormat="1" ht="24" customHeight="1" x14ac:dyDescent="0.2">
      <c r="A1494" s="222">
        <v>1493</v>
      </c>
      <c r="B1494" s="218" t="s">
        <v>1697</v>
      </c>
      <c r="C1494" s="211" t="s">
        <v>1704</v>
      </c>
      <c r="D1494" s="223">
        <v>731320790090002</v>
      </c>
      <c r="E1494" s="211">
        <v>100</v>
      </c>
      <c r="F1494" s="211">
        <v>430</v>
      </c>
      <c r="G1494" s="211">
        <v>530</v>
      </c>
      <c r="H1494" s="224">
        <v>176061600</v>
      </c>
      <c r="I1494" s="224">
        <v>158455440</v>
      </c>
      <c r="J1494" s="225">
        <v>140849280</v>
      </c>
      <c r="K1494" s="221"/>
      <c r="L1494" s="221"/>
      <c r="M1494" s="221"/>
    </row>
    <row r="1495" spans="1:13" s="228" customFormat="1" ht="24" customHeight="1" x14ac:dyDescent="0.2">
      <c r="A1495" s="222">
        <v>1494</v>
      </c>
      <c r="B1495" s="218" t="s">
        <v>1697</v>
      </c>
      <c r="C1495" s="211" t="s">
        <v>1705</v>
      </c>
      <c r="D1495" s="223">
        <v>731320790260001</v>
      </c>
      <c r="E1495" s="211">
        <v>55</v>
      </c>
      <c r="F1495" s="211">
        <v>115</v>
      </c>
      <c r="G1495" s="211">
        <v>170</v>
      </c>
      <c r="H1495" s="224">
        <v>54936000</v>
      </c>
      <c r="I1495" s="224">
        <v>49442400</v>
      </c>
      <c r="J1495" s="225">
        <v>43948800</v>
      </c>
      <c r="K1495" s="221"/>
      <c r="L1495" s="221"/>
      <c r="M1495" s="221"/>
    </row>
    <row r="1496" spans="1:13" s="228" customFormat="1" ht="24" customHeight="1" x14ac:dyDescent="0.2">
      <c r="A1496" s="222">
        <v>1495</v>
      </c>
      <c r="B1496" s="218" t="s">
        <v>1697</v>
      </c>
      <c r="C1496" s="211" t="s">
        <v>1706</v>
      </c>
      <c r="D1496" s="223">
        <v>731320790270001</v>
      </c>
      <c r="E1496" s="211">
        <v>60</v>
      </c>
      <c r="F1496" s="211">
        <v>100</v>
      </c>
      <c r="G1496" s="211">
        <v>160</v>
      </c>
      <c r="H1496" s="224">
        <v>51993200</v>
      </c>
      <c r="I1496" s="224">
        <v>46793880</v>
      </c>
      <c r="J1496" s="225">
        <v>41594560</v>
      </c>
      <c r="K1496" s="221"/>
      <c r="L1496" s="221"/>
      <c r="M1496" s="221"/>
    </row>
    <row r="1497" spans="1:13" s="228" customFormat="1" ht="24" customHeight="1" x14ac:dyDescent="0.2">
      <c r="A1497" s="222">
        <v>1496</v>
      </c>
      <c r="B1497" s="218" t="s">
        <v>1697</v>
      </c>
      <c r="C1497" s="211" t="s">
        <v>1707</v>
      </c>
      <c r="D1497" s="223">
        <v>731320790280001</v>
      </c>
      <c r="E1497" s="211">
        <v>92</v>
      </c>
      <c r="F1497" s="211">
        <v>181</v>
      </c>
      <c r="G1497" s="211">
        <v>273</v>
      </c>
      <c r="H1497" s="224">
        <v>97571520</v>
      </c>
      <c r="I1497" s="224">
        <v>87814368</v>
      </c>
      <c r="J1497" s="225">
        <v>78057216</v>
      </c>
      <c r="K1497" s="221"/>
      <c r="L1497" s="221"/>
      <c r="M1497" s="221"/>
    </row>
    <row r="1498" spans="1:13" s="228" customFormat="1" ht="24" customHeight="1" x14ac:dyDescent="0.2">
      <c r="A1498" s="222">
        <v>1497</v>
      </c>
      <c r="B1498" s="218" t="s">
        <v>1697</v>
      </c>
      <c r="C1498" s="211" t="s">
        <v>1708</v>
      </c>
      <c r="D1498" s="223">
        <v>731320790290001</v>
      </c>
      <c r="E1498" s="211">
        <v>62</v>
      </c>
      <c r="F1498" s="211">
        <v>178</v>
      </c>
      <c r="G1498" s="211">
        <v>240</v>
      </c>
      <c r="H1498" s="224">
        <v>73019136</v>
      </c>
      <c r="I1498" s="224">
        <v>65717222.399999999</v>
      </c>
      <c r="J1498" s="225">
        <v>60849280</v>
      </c>
      <c r="K1498" s="221"/>
      <c r="L1498" s="221"/>
      <c r="M1498" s="221"/>
    </row>
    <row r="1499" spans="1:13" s="228" customFormat="1" ht="24" customHeight="1" x14ac:dyDescent="0.2">
      <c r="A1499" s="222">
        <v>1498</v>
      </c>
      <c r="B1499" s="218" t="s">
        <v>1697</v>
      </c>
      <c r="C1499" s="211" t="s">
        <v>1709</v>
      </c>
      <c r="D1499" s="223">
        <v>731320790030011</v>
      </c>
      <c r="E1499" s="211">
        <v>5</v>
      </c>
      <c r="F1499" s="211">
        <v>15</v>
      </c>
      <c r="G1499" s="211">
        <v>20</v>
      </c>
      <c r="H1499" s="224">
        <v>8205600</v>
      </c>
      <c r="I1499" s="224">
        <v>7385040</v>
      </c>
      <c r="J1499" s="225">
        <v>6564480</v>
      </c>
      <c r="K1499" s="221"/>
      <c r="L1499" s="221"/>
      <c r="M1499" s="221"/>
    </row>
    <row r="1500" spans="1:13" s="228" customFormat="1" ht="24" customHeight="1" x14ac:dyDescent="0.2">
      <c r="A1500" s="222">
        <v>1499</v>
      </c>
      <c r="B1500" s="218" t="s">
        <v>1697</v>
      </c>
      <c r="C1500" s="211" t="s">
        <v>1710</v>
      </c>
      <c r="D1500" s="223" t="s">
        <v>1711</v>
      </c>
      <c r="E1500" s="211">
        <v>30</v>
      </c>
      <c r="F1500" s="211">
        <v>60</v>
      </c>
      <c r="G1500" s="211">
        <v>90</v>
      </c>
      <c r="H1500" s="224">
        <v>36182250</v>
      </c>
      <c r="I1500" s="224">
        <v>32564025</v>
      </c>
      <c r="J1500" s="225">
        <v>28945800</v>
      </c>
      <c r="K1500" s="221"/>
      <c r="L1500" s="221"/>
      <c r="M1500" s="221"/>
    </row>
    <row r="1501" spans="1:13" s="228" customFormat="1" ht="24" customHeight="1" x14ac:dyDescent="0.2">
      <c r="A1501" s="222">
        <v>1500</v>
      </c>
      <c r="B1501" s="218" t="s">
        <v>1697</v>
      </c>
      <c r="C1501" s="211" t="s">
        <v>1712</v>
      </c>
      <c r="D1501" s="223">
        <v>731320790380001</v>
      </c>
      <c r="E1501" s="211">
        <v>42</v>
      </c>
      <c r="F1501" s="211">
        <v>118</v>
      </c>
      <c r="G1501" s="211">
        <v>160</v>
      </c>
      <c r="H1501" s="224">
        <v>80982720</v>
      </c>
      <c r="I1501" s="224">
        <v>72884448</v>
      </c>
      <c r="J1501" s="225">
        <v>64786176</v>
      </c>
      <c r="K1501" s="221"/>
      <c r="L1501" s="221"/>
      <c r="M1501" s="221"/>
    </row>
    <row r="1502" spans="1:13" s="228" customFormat="1" ht="24" customHeight="1" x14ac:dyDescent="0.2">
      <c r="A1502" s="222">
        <v>1501</v>
      </c>
      <c r="B1502" s="218" t="s">
        <v>1697</v>
      </c>
      <c r="C1502" s="211" t="s">
        <v>1713</v>
      </c>
      <c r="D1502" s="223">
        <v>731320790000011</v>
      </c>
      <c r="E1502" s="211">
        <v>20</v>
      </c>
      <c r="F1502" s="211">
        <v>55</v>
      </c>
      <c r="G1502" s="211">
        <v>75</v>
      </c>
      <c r="H1502" s="224">
        <v>31368800</v>
      </c>
      <c r="I1502" s="224">
        <v>28231920</v>
      </c>
      <c r="J1502" s="225">
        <v>25095040</v>
      </c>
      <c r="K1502" s="221"/>
      <c r="L1502" s="221"/>
      <c r="M1502" s="221"/>
    </row>
    <row r="1503" spans="1:13" s="228" customFormat="1" ht="24" customHeight="1" x14ac:dyDescent="0.2">
      <c r="A1503" s="222">
        <v>1502</v>
      </c>
      <c r="B1503" s="218" t="s">
        <v>1697</v>
      </c>
      <c r="C1503" s="211" t="s">
        <v>1714</v>
      </c>
      <c r="D1503" s="223">
        <v>731320790130001</v>
      </c>
      <c r="E1503" s="211">
        <v>47</v>
      </c>
      <c r="F1503" s="211">
        <v>233</v>
      </c>
      <c r="G1503" s="211">
        <v>280</v>
      </c>
      <c r="H1503" s="224">
        <v>96833568</v>
      </c>
      <c r="I1503" s="224">
        <v>87150211.200000003</v>
      </c>
      <c r="J1503" s="225">
        <v>77466854.400000006</v>
      </c>
      <c r="K1503" s="221"/>
      <c r="L1503" s="221"/>
      <c r="M1503" s="221"/>
    </row>
    <row r="1504" spans="1:13" s="228" customFormat="1" ht="24" customHeight="1" x14ac:dyDescent="0.2">
      <c r="A1504" s="222">
        <v>1503</v>
      </c>
      <c r="B1504" s="218" t="s">
        <v>1697</v>
      </c>
      <c r="C1504" s="211" t="s">
        <v>1715</v>
      </c>
      <c r="D1504" s="223">
        <v>731320790100002</v>
      </c>
      <c r="E1504" s="211">
        <v>30</v>
      </c>
      <c r="F1504" s="211">
        <v>150</v>
      </c>
      <c r="G1504" s="211">
        <v>180</v>
      </c>
      <c r="H1504" s="224">
        <v>60022144</v>
      </c>
      <c r="I1504" s="224">
        <v>56270760</v>
      </c>
      <c r="J1504" s="225">
        <v>50018453.333333343</v>
      </c>
      <c r="K1504" s="221"/>
      <c r="L1504" s="221"/>
      <c r="M1504" s="221"/>
    </row>
    <row r="1505" spans="1:13" s="228" customFormat="1" ht="24" customHeight="1" x14ac:dyDescent="0.2">
      <c r="A1505" s="222">
        <v>1504</v>
      </c>
      <c r="B1505" s="218" t="s">
        <v>1697</v>
      </c>
      <c r="C1505" s="211" t="s">
        <v>1716</v>
      </c>
      <c r="D1505" s="223">
        <v>731320790360001</v>
      </c>
      <c r="E1505" s="211">
        <v>70</v>
      </c>
      <c r="F1505" s="211">
        <v>120</v>
      </c>
      <c r="G1505" s="211">
        <v>190</v>
      </c>
      <c r="H1505" s="224">
        <v>65304512</v>
      </c>
      <c r="I1505" s="224">
        <v>61222980</v>
      </c>
      <c r="J1505" s="225">
        <v>54420426.666666672</v>
      </c>
      <c r="K1505" s="221"/>
      <c r="L1505" s="221"/>
      <c r="M1505" s="221"/>
    </row>
    <row r="1506" spans="1:13" s="228" customFormat="1" ht="24" customHeight="1" x14ac:dyDescent="0.2">
      <c r="A1506" s="222">
        <v>1505</v>
      </c>
      <c r="B1506" s="218" t="s">
        <v>1697</v>
      </c>
      <c r="C1506" s="211" t="s">
        <v>1717</v>
      </c>
      <c r="D1506" s="223">
        <v>731320790350001</v>
      </c>
      <c r="E1506" s="211">
        <v>54</v>
      </c>
      <c r="F1506" s="211">
        <v>86</v>
      </c>
      <c r="G1506" s="211">
        <v>140</v>
      </c>
      <c r="H1506" s="224">
        <v>49169900</v>
      </c>
      <c r="I1506" s="224">
        <v>44252910</v>
      </c>
      <c r="J1506" s="225">
        <v>39335920</v>
      </c>
      <c r="K1506" s="221"/>
      <c r="L1506" s="221"/>
      <c r="M1506" s="221"/>
    </row>
    <row r="1507" spans="1:13" s="228" customFormat="1" ht="24" customHeight="1" x14ac:dyDescent="0.2">
      <c r="A1507" s="222">
        <v>1506</v>
      </c>
      <c r="B1507" s="218" t="s">
        <v>1697</v>
      </c>
      <c r="C1507" s="211" t="s">
        <v>1718</v>
      </c>
      <c r="D1507" s="223">
        <v>731320790340001</v>
      </c>
      <c r="E1507" s="211">
        <v>24</v>
      </c>
      <c r="F1507" s="211">
        <v>96</v>
      </c>
      <c r="G1507" s="211">
        <v>120</v>
      </c>
      <c r="H1507" s="224">
        <v>42464933.333333343</v>
      </c>
      <c r="I1507" s="224">
        <v>38218440.000000007</v>
      </c>
      <c r="J1507" s="225">
        <v>33971946.666666672</v>
      </c>
      <c r="K1507" s="221"/>
      <c r="L1507" s="221"/>
      <c r="M1507" s="221"/>
    </row>
    <row r="1508" spans="1:13" s="228" customFormat="1" ht="24" customHeight="1" x14ac:dyDescent="0.2">
      <c r="A1508" s="222">
        <v>1507</v>
      </c>
      <c r="B1508" s="218" t="s">
        <v>1697</v>
      </c>
      <c r="C1508" s="211" t="s">
        <v>1719</v>
      </c>
      <c r="D1508" s="223">
        <v>731320790330001</v>
      </c>
      <c r="E1508" s="211">
        <v>52</v>
      </c>
      <c r="F1508" s="211">
        <v>128</v>
      </c>
      <c r="G1508" s="211">
        <v>180</v>
      </c>
      <c r="H1508" s="224">
        <v>60298784</v>
      </c>
      <c r="I1508" s="224">
        <v>56530110</v>
      </c>
      <c r="J1508" s="225">
        <v>50248986.666666672</v>
      </c>
      <c r="K1508" s="221"/>
      <c r="L1508" s="221"/>
      <c r="M1508" s="221"/>
    </row>
    <row r="1509" spans="1:13" s="228" customFormat="1" ht="24" customHeight="1" x14ac:dyDescent="0.2">
      <c r="A1509" s="222">
        <v>1508</v>
      </c>
      <c r="B1509" s="218" t="s">
        <v>1697</v>
      </c>
      <c r="C1509" s="211" t="s">
        <v>1720</v>
      </c>
      <c r="D1509" s="223">
        <v>731320790030001</v>
      </c>
      <c r="E1509" s="211">
        <v>130</v>
      </c>
      <c r="F1509" s="211">
        <v>350</v>
      </c>
      <c r="G1509" s="211">
        <v>480</v>
      </c>
      <c r="H1509" s="224">
        <v>161001152</v>
      </c>
      <c r="I1509" s="224">
        <v>144901036.80000001</v>
      </c>
      <c r="J1509" s="225">
        <v>128800921.60000001</v>
      </c>
      <c r="K1509" s="221"/>
      <c r="L1509" s="221"/>
      <c r="M1509" s="221"/>
    </row>
    <row r="1510" spans="1:13" s="228" customFormat="1" ht="24" customHeight="1" x14ac:dyDescent="0.2">
      <c r="A1510" s="222">
        <v>1509</v>
      </c>
      <c r="B1510" s="218" t="s">
        <v>1697</v>
      </c>
      <c r="C1510" s="211" t="s">
        <v>1721</v>
      </c>
      <c r="D1510" s="223" t="s">
        <v>1722</v>
      </c>
      <c r="E1510" s="211">
        <v>104</v>
      </c>
      <c r="F1510" s="211">
        <v>376</v>
      </c>
      <c r="G1510" s="211">
        <v>480</v>
      </c>
      <c r="H1510" s="224">
        <v>158822560</v>
      </c>
      <c r="I1510" s="224">
        <v>142940304</v>
      </c>
      <c r="J1510" s="225">
        <v>127058048</v>
      </c>
      <c r="K1510" s="221"/>
      <c r="L1510" s="221"/>
      <c r="M1510" s="221"/>
    </row>
    <row r="1511" spans="1:13" s="228" customFormat="1" ht="24" customHeight="1" x14ac:dyDescent="0.2">
      <c r="A1511" s="222">
        <v>1510</v>
      </c>
      <c r="B1511" s="218" t="s">
        <v>1697</v>
      </c>
      <c r="C1511" s="211" t="s">
        <v>1723</v>
      </c>
      <c r="D1511" s="223">
        <v>731320790200001</v>
      </c>
      <c r="E1511" s="211">
        <v>40</v>
      </c>
      <c r="F1511" s="211">
        <v>78</v>
      </c>
      <c r="G1511" s="211">
        <v>118</v>
      </c>
      <c r="H1511" s="224">
        <v>47753550</v>
      </c>
      <c r="I1511" s="224">
        <v>42978195</v>
      </c>
      <c r="J1511" s="225">
        <v>38202840</v>
      </c>
      <c r="K1511" s="221"/>
      <c r="L1511" s="221"/>
      <c r="M1511" s="221"/>
    </row>
    <row r="1512" spans="1:13" s="228" customFormat="1" ht="24" customHeight="1" x14ac:dyDescent="0.2">
      <c r="A1512" s="222">
        <v>1511</v>
      </c>
      <c r="B1512" s="218" t="s">
        <v>1697</v>
      </c>
      <c r="C1512" s="211" t="s">
        <v>1724</v>
      </c>
      <c r="D1512" s="223">
        <v>731320790320001</v>
      </c>
      <c r="E1512" s="211">
        <v>72</v>
      </c>
      <c r="F1512" s="211">
        <v>82</v>
      </c>
      <c r="G1512" s="211">
        <v>154</v>
      </c>
      <c r="H1512" s="224">
        <v>54036666.666666657</v>
      </c>
      <c r="I1512" s="224">
        <v>48633000</v>
      </c>
      <c r="J1512" s="225">
        <v>43229333.333333328</v>
      </c>
      <c r="K1512" s="221"/>
      <c r="L1512" s="221"/>
      <c r="M1512" s="221"/>
    </row>
    <row r="1513" spans="1:13" s="228" customFormat="1" ht="24" customHeight="1" x14ac:dyDescent="0.2">
      <c r="A1513" s="222">
        <v>1512</v>
      </c>
      <c r="B1513" s="218" t="s">
        <v>1697</v>
      </c>
      <c r="C1513" s="211" t="s">
        <v>1725</v>
      </c>
      <c r="D1513" s="223" t="s">
        <v>1726</v>
      </c>
      <c r="E1513" s="211">
        <v>72</v>
      </c>
      <c r="F1513" s="211">
        <v>82</v>
      </c>
      <c r="G1513" s="211">
        <v>154</v>
      </c>
      <c r="H1513" s="224">
        <v>61594650</v>
      </c>
      <c r="I1513" s="224">
        <v>55435185</v>
      </c>
      <c r="J1513" s="225">
        <v>49275720</v>
      </c>
      <c r="K1513" s="221"/>
      <c r="L1513" s="221"/>
      <c r="M1513" s="221"/>
    </row>
    <row r="1514" spans="1:13" s="228" customFormat="1" ht="24" customHeight="1" x14ac:dyDescent="0.2">
      <c r="A1514" s="222">
        <v>1513</v>
      </c>
      <c r="B1514" s="218" t="s">
        <v>1697</v>
      </c>
      <c r="C1514" s="211" t="s">
        <v>1727</v>
      </c>
      <c r="D1514" s="223">
        <v>731320790310001</v>
      </c>
      <c r="E1514" s="211">
        <v>56</v>
      </c>
      <c r="F1514" s="211">
        <v>167</v>
      </c>
      <c r="G1514" s="211">
        <v>223</v>
      </c>
      <c r="H1514" s="224">
        <v>74960704</v>
      </c>
      <c r="I1514" s="224">
        <v>67464633.599999994</v>
      </c>
      <c r="J1514" s="225">
        <v>62467253.333333343</v>
      </c>
      <c r="K1514" s="221"/>
      <c r="L1514" s="221"/>
      <c r="M1514" s="221"/>
    </row>
    <row r="1515" spans="1:13" s="228" customFormat="1" ht="24" customHeight="1" x14ac:dyDescent="0.2">
      <c r="A1515" s="222">
        <v>1514</v>
      </c>
      <c r="B1515" s="218" t="s">
        <v>1697</v>
      </c>
      <c r="C1515" s="211" t="s">
        <v>1728</v>
      </c>
      <c r="D1515" s="223">
        <v>731320790040002</v>
      </c>
      <c r="E1515" s="211">
        <v>123</v>
      </c>
      <c r="F1515" s="211">
        <v>215</v>
      </c>
      <c r="G1515" s="211">
        <v>338</v>
      </c>
      <c r="H1515" s="224">
        <v>119562976</v>
      </c>
      <c r="I1515" s="224">
        <v>107606678.40000001</v>
      </c>
      <c r="J1515" s="225">
        <v>95650380.800000012</v>
      </c>
      <c r="K1515" s="221"/>
      <c r="L1515" s="221"/>
      <c r="M1515" s="221"/>
    </row>
    <row r="1516" spans="1:13" s="228" customFormat="1" ht="24" customHeight="1" x14ac:dyDescent="0.2">
      <c r="A1516" s="222">
        <v>1515</v>
      </c>
      <c r="B1516" s="218" t="s">
        <v>1697</v>
      </c>
      <c r="C1516" s="211" t="s">
        <v>1729</v>
      </c>
      <c r="D1516" s="223">
        <v>731320790050001</v>
      </c>
      <c r="E1516" s="211">
        <v>56</v>
      </c>
      <c r="F1516" s="211">
        <v>201</v>
      </c>
      <c r="G1516" s="211">
        <v>257</v>
      </c>
      <c r="H1516" s="224">
        <v>87793888.000000015</v>
      </c>
      <c r="I1516" s="224">
        <v>79014499.200000018</v>
      </c>
      <c r="J1516" s="225">
        <v>70235110.400000021</v>
      </c>
      <c r="K1516" s="221"/>
      <c r="L1516" s="221"/>
      <c r="M1516" s="221"/>
    </row>
    <row r="1517" spans="1:13" s="228" customFormat="1" ht="24" customHeight="1" x14ac:dyDescent="0.2">
      <c r="A1517" s="222">
        <v>1516</v>
      </c>
      <c r="B1517" s="218" t="s">
        <v>1697</v>
      </c>
      <c r="C1517" s="211" t="s">
        <v>1730</v>
      </c>
      <c r="D1517" s="223">
        <v>311130790010001</v>
      </c>
      <c r="E1517" s="211">
        <v>164</v>
      </c>
      <c r="F1517" s="211">
        <v>271</v>
      </c>
      <c r="G1517" s="211">
        <v>435</v>
      </c>
      <c r="H1517" s="224">
        <v>166439624.00000003</v>
      </c>
      <c r="I1517" s="224">
        <v>149795661.60000002</v>
      </c>
      <c r="J1517" s="225">
        <v>133151699.20000003</v>
      </c>
      <c r="K1517" s="221"/>
      <c r="L1517" s="221"/>
      <c r="M1517" s="221"/>
    </row>
    <row r="1518" spans="1:13" s="228" customFormat="1" ht="24" customHeight="1" x14ac:dyDescent="0.2">
      <c r="A1518" s="222">
        <v>1517</v>
      </c>
      <c r="B1518" s="218" t="s">
        <v>1697</v>
      </c>
      <c r="C1518" s="211" t="s">
        <v>1731</v>
      </c>
      <c r="D1518" s="223">
        <v>311130790010011</v>
      </c>
      <c r="E1518" s="211">
        <v>51</v>
      </c>
      <c r="F1518" s="211">
        <v>29</v>
      </c>
      <c r="G1518" s="211">
        <v>80</v>
      </c>
      <c r="H1518" s="224">
        <v>31896041.666666664</v>
      </c>
      <c r="I1518" s="224">
        <v>28706437.5</v>
      </c>
      <c r="J1518" s="225">
        <v>25516833.333333336</v>
      </c>
      <c r="K1518" s="221"/>
      <c r="L1518" s="221"/>
      <c r="M1518" s="221"/>
    </row>
    <row r="1519" spans="1:13" s="228" customFormat="1" ht="24" customHeight="1" x14ac:dyDescent="0.2">
      <c r="A1519" s="222">
        <v>1518</v>
      </c>
      <c r="B1519" s="218" t="s">
        <v>1697</v>
      </c>
      <c r="C1519" s="211" t="s">
        <v>1732</v>
      </c>
      <c r="D1519" s="223">
        <v>731320790210001</v>
      </c>
      <c r="E1519" s="211">
        <v>63</v>
      </c>
      <c r="F1519" s="211">
        <v>137</v>
      </c>
      <c r="G1519" s="211">
        <v>200</v>
      </c>
      <c r="H1519" s="224">
        <v>66500512</v>
      </c>
      <c r="I1519" s="224">
        <v>62344230</v>
      </c>
      <c r="J1519" s="225">
        <v>55417093.333333343</v>
      </c>
      <c r="K1519" s="221"/>
      <c r="L1519" s="221"/>
      <c r="M1519" s="221"/>
    </row>
    <row r="1520" spans="1:13" s="228" customFormat="1" ht="24" customHeight="1" x14ac:dyDescent="0.2">
      <c r="A1520" s="222">
        <v>1519</v>
      </c>
      <c r="B1520" s="218" t="s">
        <v>1697</v>
      </c>
      <c r="C1520" s="211" t="s">
        <v>1733</v>
      </c>
      <c r="D1520" s="223" t="s">
        <v>1734</v>
      </c>
      <c r="E1520" s="211">
        <v>36</v>
      </c>
      <c r="F1520" s="211">
        <v>52</v>
      </c>
      <c r="G1520" s="211">
        <v>88</v>
      </c>
      <c r="H1520" s="224">
        <v>34996650</v>
      </c>
      <c r="I1520" s="224">
        <v>31496985</v>
      </c>
      <c r="J1520" s="225">
        <v>27997320</v>
      </c>
      <c r="K1520" s="221"/>
      <c r="L1520" s="221"/>
      <c r="M1520" s="221"/>
    </row>
    <row r="1521" spans="1:13" s="228" customFormat="1" ht="24" customHeight="1" x14ac:dyDescent="0.2">
      <c r="A1521" s="222">
        <v>1520</v>
      </c>
      <c r="B1521" s="218" t="s">
        <v>1697</v>
      </c>
      <c r="C1521" s="211" t="s">
        <v>1735</v>
      </c>
      <c r="D1521" s="223">
        <v>731320790370002</v>
      </c>
      <c r="E1521" s="211">
        <v>40</v>
      </c>
      <c r="F1521" s="211">
        <v>160</v>
      </c>
      <c r="G1521" s="211">
        <v>200</v>
      </c>
      <c r="H1521" s="224">
        <v>67548416</v>
      </c>
      <c r="I1521" s="224">
        <v>60793574.399999999</v>
      </c>
      <c r="J1521" s="225">
        <v>56290346.666666672</v>
      </c>
      <c r="K1521" s="221"/>
      <c r="L1521" s="221"/>
      <c r="M1521" s="221"/>
    </row>
    <row r="1522" spans="1:13" s="228" customFormat="1" ht="24" customHeight="1" x14ac:dyDescent="0.2">
      <c r="A1522" s="222">
        <v>1521</v>
      </c>
      <c r="B1522" s="218" t="s">
        <v>1736</v>
      </c>
      <c r="C1522" s="211" t="s">
        <v>1737</v>
      </c>
      <c r="D1522" s="223">
        <v>331530890010002</v>
      </c>
      <c r="E1522" s="211">
        <v>47</v>
      </c>
      <c r="F1522" s="211">
        <v>108</v>
      </c>
      <c r="G1522" s="211">
        <v>155</v>
      </c>
      <c r="H1522" s="224">
        <v>56064760</v>
      </c>
      <c r="I1522" s="224">
        <v>50458284</v>
      </c>
      <c r="J1522" s="225">
        <v>44851808</v>
      </c>
      <c r="K1522" s="221"/>
      <c r="L1522" s="221"/>
      <c r="M1522" s="221"/>
    </row>
    <row r="1523" spans="1:13" s="228" customFormat="1" ht="24" customHeight="1" x14ac:dyDescent="0.2">
      <c r="A1523" s="222">
        <v>1522</v>
      </c>
      <c r="B1523" s="218" t="s">
        <v>1736</v>
      </c>
      <c r="C1523" s="211" t="s">
        <v>1738</v>
      </c>
      <c r="D1523" s="223">
        <v>731820890040001</v>
      </c>
      <c r="E1523" s="211">
        <v>49</v>
      </c>
      <c r="F1523" s="211">
        <v>186</v>
      </c>
      <c r="G1523" s="211">
        <v>235</v>
      </c>
      <c r="H1523" s="224">
        <v>69337497.599999994</v>
      </c>
      <c r="I1523" s="224">
        <v>62403747.840000004</v>
      </c>
      <c r="J1523" s="225">
        <v>57781248.000000007</v>
      </c>
      <c r="K1523" s="221"/>
      <c r="L1523" s="221"/>
      <c r="M1523" s="221"/>
    </row>
    <row r="1524" spans="1:13" s="228" customFormat="1" ht="24" customHeight="1" x14ac:dyDescent="0.2">
      <c r="A1524" s="222">
        <v>1523</v>
      </c>
      <c r="B1524" s="218" t="s">
        <v>1736</v>
      </c>
      <c r="C1524" s="211" t="s">
        <v>1739</v>
      </c>
      <c r="D1524" s="223">
        <v>731820890030002</v>
      </c>
      <c r="E1524" s="211">
        <v>41</v>
      </c>
      <c r="F1524" s="211">
        <v>114</v>
      </c>
      <c r="G1524" s="211">
        <v>155</v>
      </c>
      <c r="H1524" s="224">
        <v>46941120</v>
      </c>
      <c r="I1524" s="224">
        <v>42247008</v>
      </c>
      <c r="J1524" s="225">
        <v>37552896</v>
      </c>
      <c r="K1524" s="221"/>
      <c r="L1524" s="221"/>
      <c r="M1524" s="221"/>
    </row>
    <row r="1525" spans="1:13" s="228" customFormat="1" ht="24" customHeight="1" x14ac:dyDescent="0.2">
      <c r="A1525" s="222">
        <v>1524</v>
      </c>
      <c r="B1525" s="218" t="s">
        <v>1736</v>
      </c>
      <c r="C1525" s="211" t="s">
        <v>1740</v>
      </c>
      <c r="D1525" s="223">
        <v>731820890010002</v>
      </c>
      <c r="E1525" s="211">
        <v>35</v>
      </c>
      <c r="F1525" s="211">
        <v>95</v>
      </c>
      <c r="G1525" s="211">
        <v>130</v>
      </c>
      <c r="H1525" s="224">
        <v>39688080</v>
      </c>
      <c r="I1525" s="224">
        <v>35719272</v>
      </c>
      <c r="J1525" s="225">
        <v>31750464.000000004</v>
      </c>
      <c r="K1525" s="221"/>
      <c r="L1525" s="221"/>
      <c r="M1525" s="221"/>
    </row>
    <row r="1526" spans="1:13" s="228" customFormat="1" ht="24" customHeight="1" x14ac:dyDescent="0.2">
      <c r="A1526" s="222">
        <v>1525</v>
      </c>
      <c r="B1526" s="218" t="s">
        <v>1736</v>
      </c>
      <c r="C1526" s="211" t="s">
        <v>1741</v>
      </c>
      <c r="D1526" s="223">
        <v>731820890060001</v>
      </c>
      <c r="E1526" s="211">
        <v>35</v>
      </c>
      <c r="F1526" s="211">
        <v>80</v>
      </c>
      <c r="G1526" s="211">
        <v>115</v>
      </c>
      <c r="H1526" s="224">
        <v>34751520</v>
      </c>
      <c r="I1526" s="224">
        <v>31276368.000000004</v>
      </c>
      <c r="J1526" s="225">
        <v>27801216</v>
      </c>
      <c r="K1526" s="221"/>
      <c r="L1526" s="221"/>
      <c r="M1526" s="221"/>
    </row>
    <row r="1527" spans="1:13" s="228" customFormat="1" ht="24" customHeight="1" x14ac:dyDescent="0.2">
      <c r="A1527" s="222">
        <v>1526</v>
      </c>
      <c r="B1527" s="218" t="s">
        <v>1736</v>
      </c>
      <c r="C1527" s="211" t="s">
        <v>1742</v>
      </c>
      <c r="D1527" s="223">
        <v>731820890070001</v>
      </c>
      <c r="E1527" s="211">
        <v>79</v>
      </c>
      <c r="F1527" s="211">
        <v>246</v>
      </c>
      <c r="G1527" s="211">
        <v>325</v>
      </c>
      <c r="H1527" s="224">
        <v>93924864</v>
      </c>
      <c r="I1527" s="224">
        <v>84532377.599999994</v>
      </c>
      <c r="J1527" s="225">
        <v>75139891.200000003</v>
      </c>
      <c r="K1527" s="221"/>
      <c r="L1527" s="221"/>
      <c r="M1527" s="221"/>
    </row>
    <row r="1528" spans="1:13" s="228" customFormat="1" ht="24" customHeight="1" x14ac:dyDescent="0.2">
      <c r="A1528" s="222">
        <v>1527</v>
      </c>
      <c r="B1528" s="218" t="s">
        <v>1736</v>
      </c>
      <c r="C1528" s="211" t="s">
        <v>1743</v>
      </c>
      <c r="D1528" s="223">
        <v>731620890020001</v>
      </c>
      <c r="E1528" s="211">
        <v>37</v>
      </c>
      <c r="F1528" s="211">
        <v>103</v>
      </c>
      <c r="G1528" s="211">
        <v>140</v>
      </c>
      <c r="H1528" s="224">
        <v>43152960</v>
      </c>
      <c r="I1528" s="224">
        <v>38837664</v>
      </c>
      <c r="J1528" s="225">
        <v>34522368</v>
      </c>
      <c r="K1528" s="221"/>
      <c r="L1528" s="221"/>
      <c r="M1528" s="221"/>
    </row>
    <row r="1529" spans="1:13" s="228" customFormat="1" ht="24" customHeight="1" x14ac:dyDescent="0.2">
      <c r="A1529" s="222">
        <v>1528</v>
      </c>
      <c r="B1529" s="218" t="s">
        <v>1736</v>
      </c>
      <c r="C1529" s="211" t="s">
        <v>1744</v>
      </c>
      <c r="D1529" s="223">
        <v>731820890100001</v>
      </c>
      <c r="E1529" s="211">
        <v>36</v>
      </c>
      <c r="F1529" s="211">
        <v>99</v>
      </c>
      <c r="G1529" s="211">
        <v>135</v>
      </c>
      <c r="H1529" s="224">
        <v>41025840</v>
      </c>
      <c r="I1529" s="224">
        <v>36923256</v>
      </c>
      <c r="J1529" s="225">
        <v>32820672</v>
      </c>
      <c r="K1529" s="221"/>
      <c r="L1529" s="221"/>
      <c r="M1529" s="221"/>
    </row>
    <row r="1530" spans="1:13" s="228" customFormat="1" ht="24" customHeight="1" x14ac:dyDescent="0.2">
      <c r="A1530" s="222">
        <v>1529</v>
      </c>
      <c r="B1530" s="218" t="s">
        <v>1736</v>
      </c>
      <c r="C1530" s="211" t="s">
        <v>1745</v>
      </c>
      <c r="D1530" s="223">
        <v>731820890110001</v>
      </c>
      <c r="E1530" s="211">
        <v>43</v>
      </c>
      <c r="F1530" s="211">
        <v>122</v>
      </c>
      <c r="G1530" s="211">
        <v>165</v>
      </c>
      <c r="H1530" s="224">
        <v>50268480</v>
      </c>
      <c r="I1530" s="224">
        <v>45241632</v>
      </c>
      <c r="J1530" s="225">
        <v>40214784</v>
      </c>
      <c r="K1530" s="221"/>
      <c r="L1530" s="221"/>
      <c r="M1530" s="221"/>
    </row>
    <row r="1531" spans="1:13" s="228" customFormat="1" ht="24" customHeight="1" x14ac:dyDescent="0.2">
      <c r="A1531" s="222">
        <v>1530</v>
      </c>
      <c r="B1531" s="218" t="s">
        <v>1736</v>
      </c>
      <c r="C1531" s="211" t="s">
        <v>1746</v>
      </c>
      <c r="D1531" s="223">
        <v>731620890010001</v>
      </c>
      <c r="E1531" s="211">
        <v>65</v>
      </c>
      <c r="F1531" s="211">
        <v>235</v>
      </c>
      <c r="G1531" s="211">
        <v>300</v>
      </c>
      <c r="H1531" s="224">
        <v>86610816</v>
      </c>
      <c r="I1531" s="224">
        <v>77949734.400000006</v>
      </c>
      <c r="J1531" s="225">
        <v>69288652.799999997</v>
      </c>
      <c r="K1531" s="221"/>
      <c r="L1531" s="221"/>
      <c r="M1531" s="221"/>
    </row>
    <row r="1532" spans="1:13" s="228" customFormat="1" ht="24" customHeight="1" x14ac:dyDescent="0.2">
      <c r="A1532" s="222">
        <v>1531</v>
      </c>
      <c r="B1532" s="218" t="s">
        <v>1736</v>
      </c>
      <c r="C1532" s="211" t="s">
        <v>1747</v>
      </c>
      <c r="D1532" s="223" t="s">
        <v>1748</v>
      </c>
      <c r="E1532" s="211">
        <v>33</v>
      </c>
      <c r="F1532" s="211">
        <v>147</v>
      </c>
      <c r="G1532" s="211">
        <v>180</v>
      </c>
      <c r="H1532" s="224">
        <v>61023628.799999997</v>
      </c>
      <c r="I1532" s="224">
        <v>57209652</v>
      </c>
      <c r="J1532" s="225">
        <v>50853024</v>
      </c>
      <c r="K1532" s="221"/>
      <c r="L1532" s="221"/>
      <c r="M1532" s="221"/>
    </row>
    <row r="1533" spans="1:13" s="228" customFormat="1" ht="24" customHeight="1" x14ac:dyDescent="0.2">
      <c r="A1533" s="222">
        <v>1532</v>
      </c>
      <c r="B1533" s="218" t="s">
        <v>1736</v>
      </c>
      <c r="C1533" s="211" t="s">
        <v>1749</v>
      </c>
      <c r="D1533" s="223">
        <v>731620890030001</v>
      </c>
      <c r="E1533" s="211">
        <v>29</v>
      </c>
      <c r="F1533" s="211">
        <v>76</v>
      </c>
      <c r="G1533" s="211">
        <v>105</v>
      </c>
      <c r="H1533" s="224">
        <v>33558960</v>
      </c>
      <c r="I1533" s="224">
        <v>30203064</v>
      </c>
      <c r="J1533" s="225">
        <v>26847168.000000004</v>
      </c>
      <c r="K1533" s="221"/>
      <c r="L1533" s="221"/>
      <c r="M1533" s="221"/>
    </row>
    <row r="1534" spans="1:13" s="228" customFormat="1" ht="24" customHeight="1" x14ac:dyDescent="0.2">
      <c r="A1534" s="222">
        <v>1533</v>
      </c>
      <c r="B1534" s="218" t="s">
        <v>1736</v>
      </c>
      <c r="C1534" s="211" t="s">
        <v>1750</v>
      </c>
      <c r="D1534" s="223" t="s">
        <v>1751</v>
      </c>
      <c r="E1534" s="211">
        <v>36</v>
      </c>
      <c r="F1534" s="211">
        <v>40</v>
      </c>
      <c r="G1534" s="211">
        <v>76</v>
      </c>
      <c r="H1534" s="224">
        <v>27205920</v>
      </c>
      <c r="I1534" s="224">
        <v>24485328.000000004</v>
      </c>
      <c r="J1534" s="225">
        <v>21764736</v>
      </c>
      <c r="K1534" s="221"/>
      <c r="L1534" s="221"/>
      <c r="M1534" s="221"/>
    </row>
    <row r="1535" spans="1:13" s="228" customFormat="1" ht="24" customHeight="1" x14ac:dyDescent="0.2">
      <c r="A1535" s="222">
        <v>1534</v>
      </c>
      <c r="B1535" s="218" t="s">
        <v>1736</v>
      </c>
      <c r="C1535" s="211" t="s">
        <v>1752</v>
      </c>
      <c r="D1535" s="223">
        <v>731820890180002</v>
      </c>
      <c r="E1535" s="211">
        <v>36</v>
      </c>
      <c r="F1535" s="211">
        <v>119</v>
      </c>
      <c r="G1535" s="211">
        <v>155</v>
      </c>
      <c r="H1535" s="224">
        <v>50146080</v>
      </c>
      <c r="I1535" s="224">
        <v>45131472</v>
      </c>
      <c r="J1535" s="225">
        <v>40116864</v>
      </c>
      <c r="K1535" s="221"/>
      <c r="L1535" s="221"/>
      <c r="M1535" s="221"/>
    </row>
    <row r="1536" spans="1:13" s="228" customFormat="1" ht="24" customHeight="1" x14ac:dyDescent="0.2">
      <c r="A1536" s="222">
        <v>1535</v>
      </c>
      <c r="B1536" s="218" t="s">
        <v>1736</v>
      </c>
      <c r="C1536" s="211" t="s">
        <v>1753</v>
      </c>
      <c r="D1536" s="223" t="s">
        <v>1754</v>
      </c>
      <c r="E1536" s="211">
        <v>24</v>
      </c>
      <c r="F1536" s="211">
        <v>306</v>
      </c>
      <c r="G1536" s="211">
        <v>330</v>
      </c>
      <c r="H1536" s="224">
        <v>109625356.8</v>
      </c>
      <c r="I1536" s="224">
        <v>98662821.120000005</v>
      </c>
      <c r="J1536" s="225">
        <v>87700285.439999998</v>
      </c>
      <c r="K1536" s="221"/>
      <c r="L1536" s="221"/>
      <c r="M1536" s="221"/>
    </row>
    <row r="1537" spans="1:13" s="228" customFormat="1" ht="24" customHeight="1" x14ac:dyDescent="0.2">
      <c r="A1537" s="222">
        <v>1536</v>
      </c>
      <c r="B1537" s="218" t="s">
        <v>1736</v>
      </c>
      <c r="C1537" s="211" t="s">
        <v>1755</v>
      </c>
      <c r="D1537" s="223" t="s">
        <v>1756</v>
      </c>
      <c r="E1537" s="211">
        <v>24</v>
      </c>
      <c r="F1537" s="211">
        <v>426</v>
      </c>
      <c r="G1537" s="211">
        <v>450</v>
      </c>
      <c r="H1537" s="224">
        <v>150667430.40000001</v>
      </c>
      <c r="I1537" s="224">
        <v>135600687.36000001</v>
      </c>
      <c r="J1537" s="225">
        <v>120533944.32000001</v>
      </c>
      <c r="K1537" s="221"/>
      <c r="L1537" s="221"/>
      <c r="M1537" s="221"/>
    </row>
    <row r="1538" spans="1:13" s="228" customFormat="1" ht="24" customHeight="1" x14ac:dyDescent="0.2">
      <c r="A1538" s="222">
        <v>1537</v>
      </c>
      <c r="B1538" s="218" t="s">
        <v>1736</v>
      </c>
      <c r="C1538" s="211" t="s">
        <v>1757</v>
      </c>
      <c r="D1538" s="223" t="s">
        <v>1758</v>
      </c>
      <c r="E1538" s="211">
        <v>24</v>
      </c>
      <c r="F1538" s="211">
        <v>426</v>
      </c>
      <c r="G1538" s="211">
        <v>450</v>
      </c>
      <c r="H1538" s="224">
        <v>150275520</v>
      </c>
      <c r="I1538" s="224">
        <v>135247968</v>
      </c>
      <c r="J1538" s="225">
        <v>120220416</v>
      </c>
      <c r="K1538" s="221"/>
      <c r="L1538" s="221"/>
      <c r="M1538" s="221"/>
    </row>
    <row r="1539" spans="1:13" s="228" customFormat="1" ht="24" customHeight="1" x14ac:dyDescent="0.2">
      <c r="A1539" s="222">
        <v>1538</v>
      </c>
      <c r="B1539" s="218" t="s">
        <v>1736</v>
      </c>
      <c r="C1539" s="211" t="s">
        <v>1759</v>
      </c>
      <c r="D1539" s="223">
        <v>731820890210001</v>
      </c>
      <c r="E1539" s="211">
        <v>27</v>
      </c>
      <c r="F1539" s="211">
        <v>83</v>
      </c>
      <c r="G1539" s="211">
        <v>110</v>
      </c>
      <c r="H1539" s="224">
        <v>33480960</v>
      </c>
      <c r="I1539" s="224">
        <v>30132864</v>
      </c>
      <c r="J1539" s="225">
        <v>26784768.000000004</v>
      </c>
      <c r="K1539" s="221"/>
      <c r="L1539" s="221"/>
      <c r="M1539" s="221"/>
    </row>
    <row r="1540" spans="1:13" s="228" customFormat="1" ht="24" customHeight="1" x14ac:dyDescent="0.2">
      <c r="A1540" s="222">
        <v>1539</v>
      </c>
      <c r="B1540" s="218" t="s">
        <v>1736</v>
      </c>
      <c r="C1540" s="211" t="s">
        <v>1760</v>
      </c>
      <c r="D1540" s="223">
        <v>731820890130002</v>
      </c>
      <c r="E1540" s="211">
        <v>58</v>
      </c>
      <c r="F1540" s="211">
        <v>212</v>
      </c>
      <c r="G1540" s="211">
        <v>270</v>
      </c>
      <c r="H1540" s="224">
        <v>78682752</v>
      </c>
      <c r="I1540" s="224">
        <v>70814476.799999997</v>
      </c>
      <c r="J1540" s="225">
        <v>62946201.600000001</v>
      </c>
      <c r="K1540" s="221"/>
      <c r="L1540" s="221"/>
      <c r="M1540" s="221"/>
    </row>
    <row r="1541" spans="1:13" s="228" customFormat="1" ht="24" customHeight="1" x14ac:dyDescent="0.2">
      <c r="A1541" s="222">
        <v>1540</v>
      </c>
      <c r="B1541" s="218" t="s">
        <v>1736</v>
      </c>
      <c r="C1541" s="211" t="s">
        <v>1761</v>
      </c>
      <c r="D1541" s="223">
        <v>731820890140002</v>
      </c>
      <c r="E1541" s="211">
        <v>55</v>
      </c>
      <c r="F1541" s="211">
        <v>205</v>
      </c>
      <c r="G1541" s="211">
        <v>260</v>
      </c>
      <c r="H1541" s="224">
        <v>75286425.599999994</v>
      </c>
      <c r="I1541" s="224">
        <v>67757783.040000007</v>
      </c>
      <c r="J1541" s="225">
        <v>60229140.480000004</v>
      </c>
      <c r="K1541" s="221"/>
      <c r="L1541" s="221"/>
      <c r="M1541" s="221"/>
    </row>
    <row r="1542" spans="1:13" s="228" customFormat="1" ht="24" customHeight="1" x14ac:dyDescent="0.2">
      <c r="A1542" s="222">
        <v>1541</v>
      </c>
      <c r="B1542" s="218" t="s">
        <v>1736</v>
      </c>
      <c r="C1542" s="211" t="s">
        <v>1762</v>
      </c>
      <c r="D1542" s="223">
        <v>731820890170002</v>
      </c>
      <c r="E1542" s="211">
        <v>74</v>
      </c>
      <c r="F1542" s="211">
        <v>226</v>
      </c>
      <c r="G1542" s="211">
        <v>300</v>
      </c>
      <c r="H1542" s="224">
        <v>87944371.200000003</v>
      </c>
      <c r="I1542" s="224">
        <v>79149934.079999998</v>
      </c>
      <c r="J1542" s="225">
        <v>70355496.960000008</v>
      </c>
      <c r="K1542" s="221"/>
      <c r="L1542" s="221"/>
      <c r="M1542" s="221"/>
    </row>
    <row r="1543" spans="1:13" s="228" customFormat="1" ht="24" customHeight="1" x14ac:dyDescent="0.2">
      <c r="A1543" s="222">
        <v>1542</v>
      </c>
      <c r="B1543" s="218" t="s">
        <v>1736</v>
      </c>
      <c r="C1543" s="211" t="s">
        <v>1763</v>
      </c>
      <c r="D1543" s="223">
        <v>731820890120001</v>
      </c>
      <c r="E1543" s="211">
        <v>10</v>
      </c>
      <c r="F1543" s="211">
        <v>18</v>
      </c>
      <c r="G1543" s="211">
        <v>28</v>
      </c>
      <c r="H1543" s="224">
        <v>8421120</v>
      </c>
      <c r="I1543" s="224">
        <v>7579008</v>
      </c>
      <c r="J1543" s="225">
        <v>6736896.0000000009</v>
      </c>
      <c r="K1543" s="221"/>
      <c r="L1543" s="221"/>
      <c r="M1543" s="221"/>
    </row>
    <row r="1544" spans="1:13" s="228" customFormat="1" ht="24" customHeight="1" x14ac:dyDescent="0.2">
      <c r="A1544" s="222">
        <v>1543</v>
      </c>
      <c r="B1544" s="218" t="s">
        <v>1736</v>
      </c>
      <c r="C1544" s="211" t="s">
        <v>1764</v>
      </c>
      <c r="D1544" s="223" t="s">
        <v>1765</v>
      </c>
      <c r="E1544" s="211">
        <v>80</v>
      </c>
      <c r="F1544" s="211">
        <v>210</v>
      </c>
      <c r="G1544" s="211">
        <v>290</v>
      </c>
      <c r="H1544" s="224">
        <v>96617318.400000006</v>
      </c>
      <c r="I1544" s="224">
        <v>86955586.560000002</v>
      </c>
      <c r="J1544" s="225">
        <v>77293854.719999999</v>
      </c>
      <c r="K1544" s="221"/>
      <c r="L1544" s="221"/>
      <c r="M1544" s="221"/>
    </row>
    <row r="1545" spans="1:13" s="228" customFormat="1" ht="24" customHeight="1" x14ac:dyDescent="0.2">
      <c r="A1545" s="222">
        <v>1544</v>
      </c>
      <c r="B1545" s="218" t="s">
        <v>1736</v>
      </c>
      <c r="C1545" s="211" t="s">
        <v>1766</v>
      </c>
      <c r="D1545" s="223">
        <v>312230890010001</v>
      </c>
      <c r="E1545" s="211">
        <v>70</v>
      </c>
      <c r="F1545" s="211">
        <v>135</v>
      </c>
      <c r="G1545" s="211">
        <v>205</v>
      </c>
      <c r="H1545" s="224">
        <v>70021516.799999997</v>
      </c>
      <c r="I1545" s="224">
        <v>63019365.120000005</v>
      </c>
      <c r="J1545" s="225">
        <v>58351264</v>
      </c>
      <c r="K1545" s="221"/>
      <c r="L1545" s="221"/>
      <c r="M1545" s="221"/>
    </row>
    <row r="1546" spans="1:13" s="228" customFormat="1" ht="24" customHeight="1" x14ac:dyDescent="0.2">
      <c r="A1546" s="222">
        <v>1545</v>
      </c>
      <c r="B1546" s="218" t="s">
        <v>1767</v>
      </c>
      <c r="C1546" s="211" t="s">
        <v>1768</v>
      </c>
      <c r="D1546" s="223">
        <v>422520730010031</v>
      </c>
      <c r="E1546" s="211">
        <v>16</v>
      </c>
      <c r="F1546" s="211">
        <v>40</v>
      </c>
      <c r="G1546" s="211">
        <v>56</v>
      </c>
      <c r="H1546" s="224">
        <v>16960320</v>
      </c>
      <c r="I1546" s="224">
        <v>15264288</v>
      </c>
      <c r="J1546" s="225">
        <v>13568256</v>
      </c>
      <c r="K1546" s="221"/>
      <c r="L1546" s="221"/>
      <c r="M1546" s="221"/>
    </row>
    <row r="1547" spans="1:13" s="228" customFormat="1" ht="24" customHeight="1" x14ac:dyDescent="0.2">
      <c r="A1547" s="222">
        <v>1546</v>
      </c>
      <c r="B1547" s="218" t="s">
        <v>1767</v>
      </c>
      <c r="C1547" s="211" t="s">
        <v>1769</v>
      </c>
      <c r="D1547" s="223">
        <v>422520730010011</v>
      </c>
      <c r="E1547" s="211">
        <v>10</v>
      </c>
      <c r="F1547" s="211">
        <v>26</v>
      </c>
      <c r="G1547" s="211">
        <v>36</v>
      </c>
      <c r="H1547" s="224">
        <v>10902960</v>
      </c>
      <c r="I1547" s="224">
        <v>9812664</v>
      </c>
      <c r="J1547" s="225">
        <v>8722368</v>
      </c>
      <c r="K1547" s="221"/>
      <c r="L1547" s="221"/>
      <c r="M1547" s="221"/>
    </row>
    <row r="1548" spans="1:13" s="228" customFormat="1" ht="24" customHeight="1" x14ac:dyDescent="0.2">
      <c r="A1548" s="222">
        <v>1547</v>
      </c>
      <c r="B1548" s="218" t="s">
        <v>1767</v>
      </c>
      <c r="C1548" s="211" t="s">
        <v>1770</v>
      </c>
      <c r="D1548" s="223">
        <v>264240730020001</v>
      </c>
      <c r="E1548" s="211">
        <v>51</v>
      </c>
      <c r="F1548" s="211">
        <v>225</v>
      </c>
      <c r="G1548" s="211">
        <v>276</v>
      </c>
      <c r="H1548" s="224">
        <v>114446457.59999999</v>
      </c>
      <c r="I1548" s="224">
        <v>103001811.84</v>
      </c>
      <c r="J1548" s="225">
        <v>91557166.080000013</v>
      </c>
      <c r="K1548" s="221"/>
      <c r="L1548" s="221"/>
      <c r="M1548" s="221"/>
    </row>
    <row r="1549" spans="1:13" s="228" customFormat="1" ht="24" customHeight="1" x14ac:dyDescent="0.2">
      <c r="A1549" s="222">
        <v>1548</v>
      </c>
      <c r="B1549" s="218" t="s">
        <v>1767</v>
      </c>
      <c r="C1549" s="211" t="s">
        <v>1771</v>
      </c>
      <c r="D1549" s="223">
        <v>242340730010001</v>
      </c>
      <c r="E1549" s="211">
        <v>200</v>
      </c>
      <c r="F1549" s="211">
        <v>720</v>
      </c>
      <c r="G1549" s="211">
        <v>920</v>
      </c>
      <c r="H1549" s="224">
        <v>384004780.80000001</v>
      </c>
      <c r="I1549" s="224">
        <v>345604302.72000003</v>
      </c>
      <c r="J1549" s="225">
        <v>307203824.64000005</v>
      </c>
      <c r="K1549" s="221"/>
      <c r="L1549" s="221"/>
      <c r="M1549" s="221"/>
    </row>
    <row r="1550" spans="1:13" s="228" customFormat="1" ht="24" customHeight="1" x14ac:dyDescent="0.2">
      <c r="A1550" s="222">
        <v>1549</v>
      </c>
      <c r="B1550" s="218" t="s">
        <v>1767</v>
      </c>
      <c r="C1550" s="211" t="s">
        <v>1772</v>
      </c>
      <c r="D1550" s="223">
        <v>242340730010011</v>
      </c>
      <c r="E1550" s="211">
        <v>70</v>
      </c>
      <c r="F1550" s="211">
        <v>30</v>
      </c>
      <c r="G1550" s="211">
        <v>100</v>
      </c>
      <c r="H1550" s="224">
        <v>43791320</v>
      </c>
      <c r="I1550" s="224">
        <v>39412188</v>
      </c>
      <c r="J1550" s="225">
        <v>35033056</v>
      </c>
      <c r="K1550" s="221"/>
      <c r="L1550" s="221"/>
      <c r="M1550" s="221"/>
    </row>
    <row r="1551" spans="1:13" s="228" customFormat="1" ht="24" customHeight="1" x14ac:dyDescent="0.2">
      <c r="A1551" s="222">
        <v>1550</v>
      </c>
      <c r="B1551" s="218" t="s">
        <v>1767</v>
      </c>
      <c r="C1551" s="211" t="s">
        <v>1773</v>
      </c>
      <c r="D1551" s="223">
        <v>264140730010001</v>
      </c>
      <c r="E1551" s="211">
        <v>128</v>
      </c>
      <c r="F1551" s="211">
        <v>15</v>
      </c>
      <c r="G1551" s="211">
        <v>143</v>
      </c>
      <c r="H1551" s="224">
        <v>61924940</v>
      </c>
      <c r="I1551" s="224">
        <v>55732446.000000007</v>
      </c>
      <c r="J1551" s="225">
        <v>49539952</v>
      </c>
      <c r="K1551" s="221"/>
      <c r="L1551" s="221"/>
      <c r="M1551" s="221"/>
    </row>
    <row r="1552" spans="1:13" s="228" customFormat="1" ht="24" customHeight="1" x14ac:dyDescent="0.2">
      <c r="A1552" s="222">
        <v>1551</v>
      </c>
      <c r="B1552" s="218" t="s">
        <v>1774</v>
      </c>
      <c r="C1552" s="211" t="s">
        <v>1775</v>
      </c>
      <c r="D1552" s="223">
        <v>731620830330001</v>
      </c>
      <c r="E1552" s="211">
        <v>204</v>
      </c>
      <c r="F1552" s="211">
        <v>377</v>
      </c>
      <c r="G1552" s="211">
        <v>581</v>
      </c>
      <c r="H1552" s="224">
        <v>130008715.2</v>
      </c>
      <c r="I1552" s="224">
        <v>117007843.68000001</v>
      </c>
      <c r="J1552" s="225">
        <v>104006972.16000001</v>
      </c>
      <c r="K1552" s="221"/>
      <c r="L1552" s="221"/>
      <c r="M1552" s="221"/>
    </row>
    <row r="1553" spans="1:13" s="228" customFormat="1" ht="24" customHeight="1" x14ac:dyDescent="0.2">
      <c r="A1553" s="222">
        <v>1552</v>
      </c>
      <c r="B1553" s="218" t="s">
        <v>1774</v>
      </c>
      <c r="C1553" s="211" t="s">
        <v>1776</v>
      </c>
      <c r="D1553" s="223">
        <v>343130830020061</v>
      </c>
      <c r="E1553" s="211">
        <v>14</v>
      </c>
      <c r="F1553" s="211">
        <v>14</v>
      </c>
      <c r="G1553" s="211">
        <v>28</v>
      </c>
      <c r="H1553" s="224">
        <v>12572982.5</v>
      </c>
      <c r="I1553" s="224">
        <v>11315684.25</v>
      </c>
      <c r="J1553" s="225">
        <v>10058386</v>
      </c>
      <c r="K1553" s="221"/>
      <c r="L1553" s="221"/>
      <c r="M1553" s="221"/>
    </row>
    <row r="1554" spans="1:13" s="228" customFormat="1" ht="24" customHeight="1" x14ac:dyDescent="0.2">
      <c r="A1554" s="222">
        <v>1553</v>
      </c>
      <c r="B1554" s="218" t="s">
        <v>1774</v>
      </c>
      <c r="C1554" s="211" t="s">
        <v>1777</v>
      </c>
      <c r="D1554" s="223">
        <v>731620830380002</v>
      </c>
      <c r="E1554" s="211">
        <v>51</v>
      </c>
      <c r="F1554" s="211">
        <v>215</v>
      </c>
      <c r="G1554" s="211">
        <v>266</v>
      </c>
      <c r="H1554" s="224">
        <v>84433024.000000015</v>
      </c>
      <c r="I1554" s="224">
        <v>75989721.600000009</v>
      </c>
      <c r="J1554" s="225">
        <v>67546419.200000018</v>
      </c>
      <c r="K1554" s="221"/>
      <c r="L1554" s="221"/>
      <c r="M1554" s="221"/>
    </row>
    <row r="1555" spans="1:13" s="228" customFormat="1" ht="24" customHeight="1" x14ac:dyDescent="0.2">
      <c r="A1555" s="222">
        <v>1554</v>
      </c>
      <c r="B1555" s="218" t="s">
        <v>1774</v>
      </c>
      <c r="C1555" s="211" t="s">
        <v>1778</v>
      </c>
      <c r="D1555" s="223">
        <v>731620830350001</v>
      </c>
      <c r="E1555" s="211">
        <v>65</v>
      </c>
      <c r="F1555" s="211">
        <v>213</v>
      </c>
      <c r="G1555" s="211">
        <v>278</v>
      </c>
      <c r="H1555" s="224">
        <v>87209491.200000003</v>
      </c>
      <c r="I1555" s="224">
        <v>78488542.079999998</v>
      </c>
      <c r="J1555" s="225">
        <v>69767592.960000008</v>
      </c>
      <c r="K1555" s="221"/>
      <c r="L1555" s="221"/>
      <c r="M1555" s="221"/>
    </row>
    <row r="1556" spans="1:13" s="228" customFormat="1" ht="24" customHeight="1" x14ac:dyDescent="0.2">
      <c r="A1556" s="222">
        <v>1555</v>
      </c>
      <c r="B1556" s="218" t="s">
        <v>1774</v>
      </c>
      <c r="C1556" s="211" t="s">
        <v>1779</v>
      </c>
      <c r="D1556" s="223">
        <v>731620830420001</v>
      </c>
      <c r="E1556" s="211">
        <v>35</v>
      </c>
      <c r="F1556" s="211">
        <v>115</v>
      </c>
      <c r="G1556" s="211">
        <v>150</v>
      </c>
      <c r="H1556" s="224">
        <v>49304580</v>
      </c>
      <c r="I1556" s="224">
        <v>44374122</v>
      </c>
      <c r="J1556" s="225">
        <v>39443664</v>
      </c>
      <c r="K1556" s="221"/>
      <c r="L1556" s="221"/>
      <c r="M1556" s="221"/>
    </row>
    <row r="1557" spans="1:13" s="228" customFormat="1" ht="24" customHeight="1" x14ac:dyDescent="0.2">
      <c r="A1557" s="222">
        <v>1556</v>
      </c>
      <c r="B1557" s="218" t="s">
        <v>1774</v>
      </c>
      <c r="C1557" s="211" t="s">
        <v>1780</v>
      </c>
      <c r="D1557" s="223">
        <v>731620830010011</v>
      </c>
      <c r="E1557" s="211">
        <v>33</v>
      </c>
      <c r="F1557" s="211">
        <v>78</v>
      </c>
      <c r="G1557" s="211">
        <v>111</v>
      </c>
      <c r="H1557" s="224">
        <v>36678980</v>
      </c>
      <c r="I1557" s="224">
        <v>33011082</v>
      </c>
      <c r="J1557" s="225">
        <v>29343184.000000004</v>
      </c>
      <c r="K1557" s="221"/>
      <c r="L1557" s="221"/>
      <c r="M1557" s="221"/>
    </row>
    <row r="1558" spans="1:13" s="228" customFormat="1" ht="24" customHeight="1" x14ac:dyDescent="0.2">
      <c r="A1558" s="222">
        <v>1557</v>
      </c>
      <c r="B1558" s="218" t="s">
        <v>1774</v>
      </c>
      <c r="C1558" s="211" t="s">
        <v>1781</v>
      </c>
      <c r="D1558" s="223">
        <v>731620830450001</v>
      </c>
      <c r="E1558" s="211">
        <v>80</v>
      </c>
      <c r="F1558" s="211">
        <v>464</v>
      </c>
      <c r="G1558" s="211">
        <v>544</v>
      </c>
      <c r="H1558" s="224">
        <v>171636441.59999999</v>
      </c>
      <c r="I1558" s="224">
        <v>154472797.44</v>
      </c>
      <c r="J1558" s="225">
        <v>137309153.28</v>
      </c>
      <c r="K1558" s="221"/>
      <c r="L1558" s="221"/>
      <c r="M1558" s="221"/>
    </row>
    <row r="1559" spans="1:13" s="228" customFormat="1" ht="24" customHeight="1" x14ac:dyDescent="0.2">
      <c r="A1559" s="222">
        <v>1558</v>
      </c>
      <c r="B1559" s="218" t="s">
        <v>1774</v>
      </c>
      <c r="C1559" s="211" t="s">
        <v>1782</v>
      </c>
      <c r="D1559" s="223">
        <v>731620830460001</v>
      </c>
      <c r="E1559" s="211">
        <v>104</v>
      </c>
      <c r="F1559" s="211">
        <v>552</v>
      </c>
      <c r="G1559" s="211">
        <v>656</v>
      </c>
      <c r="H1559" s="224">
        <v>207503462.40000001</v>
      </c>
      <c r="I1559" s="224">
        <v>186753116.16000003</v>
      </c>
      <c r="J1559" s="225">
        <v>166002769.91999999</v>
      </c>
      <c r="K1559" s="221"/>
      <c r="L1559" s="221"/>
      <c r="M1559" s="221"/>
    </row>
    <row r="1560" spans="1:13" s="228" customFormat="1" ht="24" customHeight="1" x14ac:dyDescent="0.2">
      <c r="A1560" s="222">
        <v>1559</v>
      </c>
      <c r="B1560" s="218" t="s">
        <v>1774</v>
      </c>
      <c r="C1560" s="211" t="s">
        <v>1783</v>
      </c>
      <c r="D1560" s="223">
        <v>731620830470001</v>
      </c>
      <c r="E1560" s="211">
        <v>30</v>
      </c>
      <c r="F1560" s="211">
        <v>180</v>
      </c>
      <c r="G1560" s="211">
        <v>210</v>
      </c>
      <c r="H1560" s="224">
        <v>66621235.200000003</v>
      </c>
      <c r="I1560" s="224">
        <v>62457408</v>
      </c>
      <c r="J1560" s="225">
        <v>55517696.000000007</v>
      </c>
      <c r="K1560" s="221"/>
      <c r="L1560" s="221"/>
      <c r="M1560" s="221"/>
    </row>
    <row r="1561" spans="1:13" s="228" customFormat="1" ht="24" customHeight="1" x14ac:dyDescent="0.2">
      <c r="A1561" s="222">
        <v>1560</v>
      </c>
      <c r="B1561" s="218" t="s">
        <v>1774</v>
      </c>
      <c r="C1561" s="211" t="s">
        <v>1784</v>
      </c>
      <c r="D1561" s="223">
        <v>731620830530001</v>
      </c>
      <c r="E1561" s="211">
        <v>33</v>
      </c>
      <c r="F1561" s="211">
        <v>107</v>
      </c>
      <c r="G1561" s="211">
        <v>140</v>
      </c>
      <c r="H1561" s="224">
        <v>46505680</v>
      </c>
      <c r="I1561" s="224">
        <v>41855112</v>
      </c>
      <c r="J1561" s="225">
        <v>37204544</v>
      </c>
      <c r="K1561" s="221"/>
      <c r="L1561" s="221"/>
      <c r="M1561" s="221"/>
    </row>
    <row r="1562" spans="1:13" s="228" customFormat="1" ht="24" customHeight="1" x14ac:dyDescent="0.2">
      <c r="A1562" s="222">
        <v>1561</v>
      </c>
      <c r="B1562" s="218" t="s">
        <v>1774</v>
      </c>
      <c r="C1562" s="211" t="s">
        <v>1785</v>
      </c>
      <c r="D1562" s="223">
        <v>731620830550001</v>
      </c>
      <c r="E1562" s="211">
        <v>20</v>
      </c>
      <c r="F1562" s="211">
        <v>100</v>
      </c>
      <c r="G1562" s="211">
        <v>120</v>
      </c>
      <c r="H1562" s="224">
        <v>39219440</v>
      </c>
      <c r="I1562" s="224">
        <v>35297496</v>
      </c>
      <c r="J1562" s="225">
        <v>31375552</v>
      </c>
      <c r="K1562" s="221"/>
      <c r="L1562" s="221"/>
      <c r="M1562" s="221"/>
    </row>
    <row r="1563" spans="1:13" s="228" customFormat="1" ht="24" customHeight="1" x14ac:dyDescent="0.2">
      <c r="A1563" s="222">
        <v>1562</v>
      </c>
      <c r="B1563" s="218" t="s">
        <v>1774</v>
      </c>
      <c r="C1563" s="211" t="s">
        <v>1786</v>
      </c>
      <c r="D1563" s="223">
        <v>731620830530011</v>
      </c>
      <c r="E1563" s="211">
        <v>33</v>
      </c>
      <c r="F1563" s="211">
        <v>107</v>
      </c>
      <c r="G1563" s="211">
        <v>140</v>
      </c>
      <c r="H1563" s="224">
        <v>46603960</v>
      </c>
      <c r="I1563" s="224">
        <v>41943564</v>
      </c>
      <c r="J1563" s="225">
        <v>37283168</v>
      </c>
      <c r="K1563" s="221"/>
      <c r="L1563" s="221"/>
      <c r="M1563" s="221"/>
    </row>
    <row r="1564" spans="1:13" s="228" customFormat="1" ht="24" customHeight="1" x14ac:dyDescent="0.2">
      <c r="A1564" s="222">
        <v>1563</v>
      </c>
      <c r="B1564" s="218" t="s">
        <v>1774</v>
      </c>
      <c r="C1564" s="211" t="s">
        <v>1787</v>
      </c>
      <c r="D1564" s="223">
        <v>731620830550011</v>
      </c>
      <c r="E1564" s="211">
        <v>19</v>
      </c>
      <c r="F1564" s="211">
        <v>69</v>
      </c>
      <c r="G1564" s="211">
        <v>88</v>
      </c>
      <c r="H1564" s="224">
        <v>29042520</v>
      </c>
      <c r="I1564" s="224">
        <v>26138268.000000004</v>
      </c>
      <c r="J1564" s="225">
        <v>23234016</v>
      </c>
      <c r="K1564" s="221"/>
      <c r="L1564" s="221"/>
      <c r="M1564" s="221"/>
    </row>
    <row r="1565" spans="1:13" s="228" customFormat="1" ht="24" customHeight="1" x14ac:dyDescent="0.2">
      <c r="A1565" s="222">
        <v>1564</v>
      </c>
      <c r="B1565" s="218" t="s">
        <v>1774</v>
      </c>
      <c r="C1565" s="211" t="s">
        <v>1788</v>
      </c>
      <c r="D1565" s="223">
        <v>343130830020011</v>
      </c>
      <c r="E1565" s="211">
        <v>10</v>
      </c>
      <c r="F1565" s="211">
        <v>6</v>
      </c>
      <c r="G1565" s="211">
        <v>16</v>
      </c>
      <c r="H1565" s="224">
        <v>7586117.5</v>
      </c>
      <c r="I1565" s="224">
        <v>6827505.7500000009</v>
      </c>
      <c r="J1565" s="225">
        <v>6068894</v>
      </c>
      <c r="K1565" s="221"/>
      <c r="L1565" s="221"/>
      <c r="M1565" s="221"/>
    </row>
    <row r="1566" spans="1:13" s="228" customFormat="1" ht="24" customHeight="1" x14ac:dyDescent="0.2">
      <c r="A1566" s="222">
        <v>1565</v>
      </c>
      <c r="B1566" s="218" t="s">
        <v>1774</v>
      </c>
      <c r="C1566" s="211" t="s">
        <v>1789</v>
      </c>
      <c r="D1566" s="223">
        <v>343130830020051</v>
      </c>
      <c r="E1566" s="211">
        <v>20</v>
      </c>
      <c r="F1566" s="211">
        <v>30</v>
      </c>
      <c r="G1566" s="211">
        <v>50</v>
      </c>
      <c r="H1566" s="224">
        <v>23158655</v>
      </c>
      <c r="I1566" s="224">
        <v>20842789.5</v>
      </c>
      <c r="J1566" s="225">
        <v>18526924</v>
      </c>
      <c r="K1566" s="221"/>
      <c r="L1566" s="221"/>
      <c r="M1566" s="221"/>
    </row>
    <row r="1567" spans="1:13" s="228" customFormat="1" ht="24" customHeight="1" x14ac:dyDescent="0.2">
      <c r="A1567" s="222">
        <v>1566</v>
      </c>
      <c r="B1567" s="218" t="s">
        <v>1774</v>
      </c>
      <c r="C1567" s="211" t="s">
        <v>1790</v>
      </c>
      <c r="D1567" s="223">
        <v>731620830110001</v>
      </c>
      <c r="E1567" s="211">
        <v>17</v>
      </c>
      <c r="F1567" s="211">
        <v>33</v>
      </c>
      <c r="G1567" s="211">
        <v>50</v>
      </c>
      <c r="H1567" s="224">
        <v>16945240</v>
      </c>
      <c r="I1567" s="224">
        <v>15250716</v>
      </c>
      <c r="J1567" s="225">
        <v>13556192.000000002</v>
      </c>
      <c r="K1567" s="221"/>
      <c r="L1567" s="221"/>
      <c r="M1567" s="221"/>
    </row>
    <row r="1568" spans="1:13" s="228" customFormat="1" ht="24" customHeight="1" x14ac:dyDescent="0.2">
      <c r="A1568" s="222">
        <v>1567</v>
      </c>
      <c r="B1568" s="218" t="s">
        <v>1774</v>
      </c>
      <c r="C1568" s="211" t="s">
        <v>1791</v>
      </c>
      <c r="D1568" s="223">
        <v>731620830120001</v>
      </c>
      <c r="E1568" s="211">
        <v>39</v>
      </c>
      <c r="F1568" s="211">
        <v>121</v>
      </c>
      <c r="G1568" s="211">
        <v>160</v>
      </c>
      <c r="H1568" s="224">
        <v>52613860</v>
      </c>
      <c r="I1568" s="224">
        <v>47352474</v>
      </c>
      <c r="J1568" s="225">
        <v>42091088</v>
      </c>
      <c r="K1568" s="221"/>
      <c r="L1568" s="221"/>
      <c r="M1568" s="221"/>
    </row>
    <row r="1569" spans="1:13" s="228" customFormat="1" ht="24" customHeight="1" x14ac:dyDescent="0.2">
      <c r="A1569" s="222">
        <v>1568</v>
      </c>
      <c r="B1569" s="218" t="s">
        <v>1774</v>
      </c>
      <c r="C1569" s="211" t="s">
        <v>1792</v>
      </c>
      <c r="D1569" s="223">
        <v>731620830130001</v>
      </c>
      <c r="E1569" s="211">
        <v>21</v>
      </c>
      <c r="F1569" s="211">
        <v>70</v>
      </c>
      <c r="G1569" s="211">
        <v>91</v>
      </c>
      <c r="H1569" s="224">
        <v>30345640</v>
      </c>
      <c r="I1569" s="224">
        <v>27311076</v>
      </c>
      <c r="J1569" s="225">
        <v>24276512</v>
      </c>
      <c r="K1569" s="221"/>
      <c r="L1569" s="221"/>
      <c r="M1569" s="221"/>
    </row>
    <row r="1570" spans="1:13" s="228" customFormat="1" ht="24" customHeight="1" x14ac:dyDescent="0.2">
      <c r="A1570" s="222">
        <v>1569</v>
      </c>
      <c r="B1570" s="218" t="s">
        <v>1774</v>
      </c>
      <c r="C1570" s="211" t="s">
        <v>1793</v>
      </c>
      <c r="D1570" s="223">
        <v>731620830610001</v>
      </c>
      <c r="E1570" s="211">
        <v>46</v>
      </c>
      <c r="F1570" s="211">
        <v>150</v>
      </c>
      <c r="G1570" s="211">
        <v>196</v>
      </c>
      <c r="H1570" s="224">
        <v>62367801.600000001</v>
      </c>
      <c r="I1570" s="224">
        <v>58469814</v>
      </c>
      <c r="J1570" s="225">
        <v>51973168.000000007</v>
      </c>
      <c r="K1570" s="221"/>
      <c r="L1570" s="221"/>
      <c r="M1570" s="221"/>
    </row>
    <row r="1571" spans="1:13" s="228" customFormat="1" ht="24" customHeight="1" x14ac:dyDescent="0.2">
      <c r="A1571" s="222">
        <v>1570</v>
      </c>
      <c r="B1571" s="218" t="s">
        <v>1774</v>
      </c>
      <c r="C1571" s="211" t="s">
        <v>1794</v>
      </c>
      <c r="D1571" s="223">
        <v>731620830640001</v>
      </c>
      <c r="E1571" s="211">
        <v>120</v>
      </c>
      <c r="F1571" s="211">
        <v>400</v>
      </c>
      <c r="G1571" s="211">
        <v>520</v>
      </c>
      <c r="H1571" s="224">
        <v>188249817.59999999</v>
      </c>
      <c r="I1571" s="224">
        <v>169424835.84000003</v>
      </c>
      <c r="J1571" s="225">
        <v>150599854.08000001</v>
      </c>
      <c r="K1571" s="221"/>
      <c r="L1571" s="221"/>
      <c r="M1571" s="221"/>
    </row>
    <row r="1572" spans="1:13" s="228" customFormat="1" ht="24" customHeight="1" x14ac:dyDescent="0.2">
      <c r="A1572" s="222">
        <v>1571</v>
      </c>
      <c r="B1572" s="218" t="s">
        <v>1774</v>
      </c>
      <c r="C1572" s="211" t="s">
        <v>1795</v>
      </c>
      <c r="D1572" s="223">
        <v>731620830030011</v>
      </c>
      <c r="E1572" s="211">
        <v>30</v>
      </c>
      <c r="F1572" s="211">
        <v>60</v>
      </c>
      <c r="G1572" s="211">
        <v>90</v>
      </c>
      <c r="H1572" s="224">
        <v>36149841</v>
      </c>
      <c r="I1572" s="224">
        <v>32534856.899999999</v>
      </c>
      <c r="J1572" s="225">
        <v>28919872.800000004</v>
      </c>
      <c r="K1572" s="221"/>
      <c r="L1572" s="221"/>
      <c r="M1572" s="221"/>
    </row>
    <row r="1573" spans="1:13" s="228" customFormat="1" ht="24" customHeight="1" x14ac:dyDescent="0.2">
      <c r="A1573" s="222">
        <v>1572</v>
      </c>
      <c r="B1573" s="218" t="s">
        <v>1774</v>
      </c>
      <c r="C1573" s="211" t="s">
        <v>1796</v>
      </c>
      <c r="D1573" s="223">
        <v>731620830030051</v>
      </c>
      <c r="E1573" s="211">
        <v>20</v>
      </c>
      <c r="F1573" s="211">
        <v>50</v>
      </c>
      <c r="G1573" s="211">
        <v>70</v>
      </c>
      <c r="H1573" s="224">
        <v>27370980</v>
      </c>
      <c r="I1573" s="224">
        <v>24633882</v>
      </c>
      <c r="J1573" s="225">
        <v>21896784</v>
      </c>
      <c r="K1573" s="221"/>
      <c r="L1573" s="221"/>
      <c r="M1573" s="221"/>
    </row>
    <row r="1574" spans="1:13" s="228" customFormat="1" ht="24" customHeight="1" x14ac:dyDescent="0.2">
      <c r="A1574" s="222">
        <v>1573</v>
      </c>
      <c r="B1574" s="218" t="s">
        <v>1774</v>
      </c>
      <c r="C1574" s="211" t="s">
        <v>1797</v>
      </c>
      <c r="D1574" s="223">
        <v>731620830030041</v>
      </c>
      <c r="E1574" s="211">
        <v>20</v>
      </c>
      <c r="F1574" s="211">
        <v>50</v>
      </c>
      <c r="G1574" s="211">
        <v>70</v>
      </c>
      <c r="H1574" s="224">
        <v>25120983.333333328</v>
      </c>
      <c r="I1574" s="224">
        <v>22608885</v>
      </c>
      <c r="J1574" s="225">
        <v>20096786.666666664</v>
      </c>
      <c r="K1574" s="221"/>
      <c r="L1574" s="221"/>
      <c r="M1574" s="221"/>
    </row>
    <row r="1575" spans="1:13" s="228" customFormat="1" ht="24" customHeight="1" x14ac:dyDescent="0.2">
      <c r="A1575" s="222">
        <v>1574</v>
      </c>
      <c r="B1575" s="218" t="s">
        <v>1774</v>
      </c>
      <c r="C1575" s="211" t="s">
        <v>1798</v>
      </c>
      <c r="D1575" s="223">
        <v>731620830030031</v>
      </c>
      <c r="E1575" s="211">
        <v>20</v>
      </c>
      <c r="F1575" s="211">
        <v>50</v>
      </c>
      <c r="G1575" s="211">
        <v>70</v>
      </c>
      <c r="H1575" s="224">
        <v>25071886.666666672</v>
      </c>
      <c r="I1575" s="224">
        <v>22564698.000000004</v>
      </c>
      <c r="J1575" s="225">
        <v>20057509.333333336</v>
      </c>
      <c r="K1575" s="221"/>
      <c r="L1575" s="221"/>
      <c r="M1575" s="221"/>
    </row>
    <row r="1576" spans="1:13" s="228" customFormat="1" ht="24" customHeight="1" x14ac:dyDescent="0.2">
      <c r="A1576" s="222">
        <v>1575</v>
      </c>
      <c r="B1576" s="218" t="s">
        <v>1774</v>
      </c>
      <c r="C1576" s="211" t="s">
        <v>1799</v>
      </c>
      <c r="D1576" s="223">
        <v>343130830010001</v>
      </c>
      <c r="E1576" s="211">
        <v>86</v>
      </c>
      <c r="F1576" s="211">
        <v>142</v>
      </c>
      <c r="G1576" s="211">
        <v>228</v>
      </c>
      <c r="H1576" s="224">
        <v>86359852.799999997</v>
      </c>
      <c r="I1576" s="224">
        <v>77723867.520000011</v>
      </c>
      <c r="J1576" s="225">
        <v>69087882.24000001</v>
      </c>
      <c r="K1576" s="221"/>
      <c r="L1576" s="221"/>
      <c r="M1576" s="221"/>
    </row>
    <row r="1577" spans="1:13" s="228" customFormat="1" ht="24" customHeight="1" x14ac:dyDescent="0.2">
      <c r="A1577" s="222">
        <v>1576</v>
      </c>
      <c r="B1577" s="218" t="s">
        <v>1774</v>
      </c>
      <c r="C1577" s="211" t="s">
        <v>1800</v>
      </c>
      <c r="D1577" s="223">
        <v>343130830050001</v>
      </c>
      <c r="E1577" s="211">
        <v>95</v>
      </c>
      <c r="F1577" s="211">
        <v>73</v>
      </c>
      <c r="G1577" s="211">
        <v>168</v>
      </c>
      <c r="H1577" s="224">
        <v>63185241.600000001</v>
      </c>
      <c r="I1577" s="224">
        <v>59236164</v>
      </c>
      <c r="J1577" s="225">
        <v>52654368.000000007</v>
      </c>
      <c r="K1577" s="221"/>
      <c r="L1577" s="221"/>
      <c r="M1577" s="221"/>
    </row>
    <row r="1578" spans="1:13" s="228" customFormat="1" ht="24" customHeight="1" x14ac:dyDescent="0.2">
      <c r="A1578" s="222">
        <v>1577</v>
      </c>
      <c r="B1578" s="218" t="s">
        <v>1774</v>
      </c>
      <c r="C1578" s="211" t="s">
        <v>1801</v>
      </c>
      <c r="D1578" s="223">
        <v>343130830020001</v>
      </c>
      <c r="E1578" s="211">
        <v>108</v>
      </c>
      <c r="F1578" s="211">
        <v>178</v>
      </c>
      <c r="G1578" s="211">
        <v>286</v>
      </c>
      <c r="H1578" s="224">
        <v>106742396.8</v>
      </c>
      <c r="I1578" s="224">
        <v>96068157.11999999</v>
      </c>
      <c r="J1578" s="225">
        <v>85393917.439999998</v>
      </c>
      <c r="K1578" s="221"/>
      <c r="L1578" s="221"/>
      <c r="M1578" s="221"/>
    </row>
    <row r="1579" spans="1:13" s="228" customFormat="1" ht="24" customHeight="1" x14ac:dyDescent="0.2">
      <c r="A1579" s="222">
        <v>1578</v>
      </c>
      <c r="B1579" s="218" t="s">
        <v>1774</v>
      </c>
      <c r="C1579" s="211" t="s">
        <v>1802</v>
      </c>
      <c r="D1579" s="223">
        <v>343130830040001</v>
      </c>
      <c r="E1579" s="211">
        <v>38</v>
      </c>
      <c r="F1579" s="211">
        <v>92</v>
      </c>
      <c r="G1579" s="211">
        <v>130</v>
      </c>
      <c r="H1579" s="224">
        <v>50034096.666666657</v>
      </c>
      <c r="I1579" s="224">
        <v>45030686.999999993</v>
      </c>
      <c r="J1579" s="225">
        <v>40027277.333333328</v>
      </c>
      <c r="K1579" s="221"/>
      <c r="L1579" s="221"/>
      <c r="M1579" s="221"/>
    </row>
    <row r="1580" spans="1:13" s="228" customFormat="1" ht="24" customHeight="1" x14ac:dyDescent="0.2">
      <c r="A1580" s="222">
        <v>1579</v>
      </c>
      <c r="B1580" s="218" t="s">
        <v>1774</v>
      </c>
      <c r="C1580" s="211" t="s">
        <v>1803</v>
      </c>
      <c r="D1580" s="223">
        <v>343130830030001</v>
      </c>
      <c r="E1580" s="211">
        <v>34</v>
      </c>
      <c r="F1580" s="211">
        <v>36</v>
      </c>
      <c r="G1580" s="211">
        <v>70</v>
      </c>
      <c r="H1580" s="224">
        <v>27623916.666666664</v>
      </c>
      <c r="I1580" s="224">
        <v>24861525</v>
      </c>
      <c r="J1580" s="225">
        <v>22099133.333333336</v>
      </c>
      <c r="K1580" s="221"/>
      <c r="L1580" s="221"/>
      <c r="M1580" s="221"/>
    </row>
    <row r="1581" spans="1:13" s="228" customFormat="1" ht="24" customHeight="1" x14ac:dyDescent="0.2">
      <c r="A1581" s="222">
        <v>1580</v>
      </c>
      <c r="B1581" s="218" t="s">
        <v>1774</v>
      </c>
      <c r="C1581" s="211" t="s">
        <v>1804</v>
      </c>
      <c r="D1581" s="223">
        <v>343130830020041</v>
      </c>
      <c r="E1581" s="211">
        <v>20</v>
      </c>
      <c r="F1581" s="211">
        <v>50</v>
      </c>
      <c r="G1581" s="211">
        <v>70</v>
      </c>
      <c r="H1581" s="224">
        <v>32186700</v>
      </c>
      <c r="I1581" s="224">
        <v>28968030</v>
      </c>
      <c r="J1581" s="225">
        <v>25749360</v>
      </c>
      <c r="K1581" s="221"/>
      <c r="L1581" s="221"/>
      <c r="M1581" s="221"/>
    </row>
    <row r="1582" spans="1:13" s="228" customFormat="1" ht="24" customHeight="1" x14ac:dyDescent="0.2">
      <c r="A1582" s="222">
        <v>1581</v>
      </c>
      <c r="B1582" s="218" t="s">
        <v>1774</v>
      </c>
      <c r="C1582" s="211" t="s">
        <v>1805</v>
      </c>
      <c r="D1582" s="223">
        <v>343130830020091</v>
      </c>
      <c r="E1582" s="211">
        <v>7</v>
      </c>
      <c r="F1582" s="211">
        <v>13</v>
      </c>
      <c r="G1582" s="211">
        <v>20</v>
      </c>
      <c r="H1582" s="224">
        <v>9111797.5</v>
      </c>
      <c r="I1582" s="224">
        <v>8200617.75</v>
      </c>
      <c r="J1582" s="225">
        <v>7289438</v>
      </c>
      <c r="K1582" s="221"/>
      <c r="L1582" s="221"/>
      <c r="M1582" s="221"/>
    </row>
    <row r="1583" spans="1:13" s="228" customFormat="1" ht="24" customHeight="1" x14ac:dyDescent="0.2">
      <c r="A1583" s="222">
        <v>1582</v>
      </c>
      <c r="B1583" s="218" t="s">
        <v>1774</v>
      </c>
      <c r="C1583" s="211" t="s">
        <v>1806</v>
      </c>
      <c r="D1583" s="223">
        <v>731620830010001</v>
      </c>
      <c r="E1583" s="211">
        <v>51</v>
      </c>
      <c r="F1583" s="211">
        <v>294</v>
      </c>
      <c r="G1583" s="211">
        <v>345</v>
      </c>
      <c r="H1583" s="224">
        <v>108634905.59999999</v>
      </c>
      <c r="I1583" s="224">
        <v>97771415.040000007</v>
      </c>
      <c r="J1583" s="225">
        <v>86907924.480000004</v>
      </c>
      <c r="K1583" s="221"/>
      <c r="L1583" s="221"/>
      <c r="M1583" s="221"/>
    </row>
    <row r="1584" spans="1:13" s="228" customFormat="1" ht="24" customHeight="1" x14ac:dyDescent="0.2">
      <c r="A1584" s="222">
        <v>1583</v>
      </c>
      <c r="B1584" s="218" t="s">
        <v>1774</v>
      </c>
      <c r="C1584" s="211" t="s">
        <v>1807</v>
      </c>
      <c r="D1584" s="223">
        <v>731620830100001</v>
      </c>
      <c r="E1584" s="211">
        <v>42</v>
      </c>
      <c r="F1584" s="211">
        <v>207</v>
      </c>
      <c r="G1584" s="211">
        <v>249</v>
      </c>
      <c r="H1584" s="224">
        <v>79411737.599999994</v>
      </c>
      <c r="I1584" s="224">
        <v>71470563.840000004</v>
      </c>
      <c r="J1584" s="225">
        <v>63529390.080000006</v>
      </c>
      <c r="K1584" s="221"/>
      <c r="L1584" s="221"/>
      <c r="M1584" s="221"/>
    </row>
    <row r="1585" spans="1:13" s="228" customFormat="1" ht="24" customHeight="1" x14ac:dyDescent="0.2">
      <c r="A1585" s="222">
        <v>1584</v>
      </c>
      <c r="B1585" s="218" t="s">
        <v>1774</v>
      </c>
      <c r="C1585" s="211" t="s">
        <v>1808</v>
      </c>
      <c r="D1585" s="223">
        <v>731620830250001</v>
      </c>
      <c r="E1585" s="211">
        <v>90</v>
      </c>
      <c r="F1585" s="211">
        <v>353</v>
      </c>
      <c r="G1585" s="211">
        <v>443</v>
      </c>
      <c r="H1585" s="224">
        <v>159672240</v>
      </c>
      <c r="I1585" s="224">
        <v>143705016</v>
      </c>
      <c r="J1585" s="225">
        <v>127737792</v>
      </c>
      <c r="K1585" s="221"/>
      <c r="L1585" s="221"/>
      <c r="M1585" s="221"/>
    </row>
    <row r="1586" spans="1:13" s="228" customFormat="1" ht="24" customHeight="1" x14ac:dyDescent="0.2">
      <c r="A1586" s="222">
        <v>1585</v>
      </c>
      <c r="B1586" s="218" t="s">
        <v>1774</v>
      </c>
      <c r="C1586" s="211" t="s">
        <v>1809</v>
      </c>
      <c r="D1586" s="223">
        <v>234240830010001</v>
      </c>
      <c r="E1586" s="211">
        <v>50</v>
      </c>
      <c r="F1586" s="211">
        <v>124</v>
      </c>
      <c r="G1586" s="211">
        <v>174</v>
      </c>
      <c r="H1586" s="224">
        <v>80741912.159999996</v>
      </c>
      <c r="I1586" s="224">
        <v>72667720.944000006</v>
      </c>
      <c r="J1586" s="225">
        <v>64593529.728</v>
      </c>
      <c r="K1586" s="221"/>
      <c r="L1586" s="221"/>
      <c r="M1586" s="221"/>
    </row>
    <row r="1587" spans="1:13" s="228" customFormat="1" ht="24" customHeight="1" x14ac:dyDescent="0.2">
      <c r="A1587" s="222">
        <v>1586</v>
      </c>
      <c r="B1587" s="218" t="s">
        <v>1774</v>
      </c>
      <c r="C1587" s="211" t="s">
        <v>1810</v>
      </c>
      <c r="D1587" s="223">
        <v>731620830490001</v>
      </c>
      <c r="E1587" s="211">
        <v>169</v>
      </c>
      <c r="F1587" s="211">
        <v>501</v>
      </c>
      <c r="G1587" s="211">
        <v>670</v>
      </c>
      <c r="H1587" s="224">
        <v>209719910.40000001</v>
      </c>
      <c r="I1587" s="224">
        <v>188747919.36000001</v>
      </c>
      <c r="J1587" s="225">
        <v>167775928.31999999</v>
      </c>
      <c r="K1587" s="221"/>
      <c r="L1587" s="221"/>
      <c r="M1587" s="221"/>
    </row>
    <row r="1588" spans="1:13" s="228" customFormat="1" ht="24" customHeight="1" x14ac:dyDescent="0.2">
      <c r="A1588" s="222">
        <v>1587</v>
      </c>
      <c r="B1588" s="218" t="s">
        <v>1774</v>
      </c>
      <c r="C1588" s="211" t="s">
        <v>1811</v>
      </c>
      <c r="D1588" s="223">
        <v>731620830390001</v>
      </c>
      <c r="E1588" s="211">
        <v>120</v>
      </c>
      <c r="F1588" s="211">
        <v>368</v>
      </c>
      <c r="G1588" s="211">
        <v>488</v>
      </c>
      <c r="H1588" s="224">
        <v>152074291.19999999</v>
      </c>
      <c r="I1588" s="224">
        <v>136866862.08000001</v>
      </c>
      <c r="J1588" s="225">
        <v>121659432.96000001</v>
      </c>
      <c r="K1588" s="221"/>
      <c r="L1588" s="221"/>
      <c r="M1588" s="221"/>
    </row>
    <row r="1589" spans="1:13" s="228" customFormat="1" ht="24" customHeight="1" x14ac:dyDescent="0.2">
      <c r="A1589" s="222">
        <v>1588</v>
      </c>
      <c r="B1589" s="218" t="s">
        <v>1774</v>
      </c>
      <c r="C1589" s="211" t="s">
        <v>1812</v>
      </c>
      <c r="D1589" s="223">
        <v>731620830040001</v>
      </c>
      <c r="E1589" s="211">
        <v>125</v>
      </c>
      <c r="F1589" s="211">
        <v>350</v>
      </c>
      <c r="G1589" s="211">
        <v>475</v>
      </c>
      <c r="H1589" s="224">
        <v>148585382.40000001</v>
      </c>
      <c r="I1589" s="224">
        <v>133726844.16</v>
      </c>
      <c r="J1589" s="225">
        <v>118868305.92000002</v>
      </c>
      <c r="K1589" s="221"/>
      <c r="L1589" s="221"/>
      <c r="M1589" s="221"/>
    </row>
    <row r="1590" spans="1:13" s="228" customFormat="1" ht="24" customHeight="1" x14ac:dyDescent="0.2">
      <c r="A1590" s="222">
        <v>1589</v>
      </c>
      <c r="B1590" s="218" t="s">
        <v>1774</v>
      </c>
      <c r="C1590" s="211" t="s">
        <v>1813</v>
      </c>
      <c r="D1590" s="223">
        <v>731620830060001</v>
      </c>
      <c r="E1590" s="211">
        <v>125</v>
      </c>
      <c r="F1590" s="211">
        <v>355</v>
      </c>
      <c r="G1590" s="211">
        <v>480</v>
      </c>
      <c r="H1590" s="224">
        <v>150457881.59999999</v>
      </c>
      <c r="I1590" s="224">
        <v>135412093.44</v>
      </c>
      <c r="J1590" s="225">
        <v>120366305.28</v>
      </c>
      <c r="K1590" s="221"/>
      <c r="L1590" s="221"/>
      <c r="M1590" s="221"/>
    </row>
    <row r="1591" spans="1:13" s="228" customFormat="1" ht="24" customHeight="1" x14ac:dyDescent="0.2">
      <c r="A1591" s="222">
        <v>1590</v>
      </c>
      <c r="B1591" s="218" t="s">
        <v>1774</v>
      </c>
      <c r="C1591" s="211" t="s">
        <v>1814</v>
      </c>
      <c r="D1591" s="223">
        <v>731620830050001</v>
      </c>
      <c r="E1591" s="211">
        <v>135</v>
      </c>
      <c r="F1591" s="211">
        <v>335</v>
      </c>
      <c r="G1591" s="211">
        <v>470</v>
      </c>
      <c r="H1591" s="224">
        <v>147282720</v>
      </c>
      <c r="I1591" s="224">
        <v>132554448</v>
      </c>
      <c r="J1591" s="225">
        <v>117826176</v>
      </c>
      <c r="K1591" s="221"/>
      <c r="L1591" s="221"/>
      <c r="M1591" s="221"/>
    </row>
    <row r="1592" spans="1:13" s="228" customFormat="1" ht="24" customHeight="1" x14ac:dyDescent="0.2">
      <c r="A1592" s="222">
        <v>1591</v>
      </c>
      <c r="B1592" s="218" t="s">
        <v>1774</v>
      </c>
      <c r="C1592" s="211" t="s">
        <v>1815</v>
      </c>
      <c r="D1592" s="223">
        <v>731620830180001</v>
      </c>
      <c r="E1592" s="211">
        <v>32</v>
      </c>
      <c r="F1592" s="211">
        <v>96</v>
      </c>
      <c r="G1592" s="211">
        <v>128</v>
      </c>
      <c r="H1592" s="224">
        <v>43119440</v>
      </c>
      <c r="I1592" s="224">
        <v>38807496</v>
      </c>
      <c r="J1592" s="225">
        <v>34495552</v>
      </c>
      <c r="K1592" s="221"/>
      <c r="L1592" s="221"/>
      <c r="M1592" s="221"/>
    </row>
    <row r="1593" spans="1:13" s="228" customFormat="1" ht="24" customHeight="1" x14ac:dyDescent="0.2">
      <c r="A1593" s="222">
        <v>1592</v>
      </c>
      <c r="B1593" s="218" t="s">
        <v>1774</v>
      </c>
      <c r="C1593" s="211" t="s">
        <v>1816</v>
      </c>
      <c r="D1593" s="223">
        <v>731620830540001</v>
      </c>
      <c r="E1593" s="211">
        <v>48</v>
      </c>
      <c r="F1593" s="211">
        <v>355</v>
      </c>
      <c r="G1593" s="211">
        <v>403</v>
      </c>
      <c r="H1593" s="224">
        <v>127397587.2</v>
      </c>
      <c r="I1593" s="224">
        <v>114657828.48</v>
      </c>
      <c r="J1593" s="225">
        <v>101918069.76000002</v>
      </c>
      <c r="K1593" s="221"/>
      <c r="L1593" s="221"/>
      <c r="M1593" s="221"/>
    </row>
    <row r="1594" spans="1:13" s="228" customFormat="1" ht="24" customHeight="1" x14ac:dyDescent="0.2">
      <c r="A1594" s="222">
        <v>1593</v>
      </c>
      <c r="B1594" s="218" t="s">
        <v>1774</v>
      </c>
      <c r="C1594" s="211" t="s">
        <v>1817</v>
      </c>
      <c r="D1594" s="223">
        <v>731620830700001</v>
      </c>
      <c r="E1594" s="211">
        <v>72</v>
      </c>
      <c r="F1594" s="211">
        <v>248</v>
      </c>
      <c r="G1594" s="211">
        <v>320</v>
      </c>
      <c r="H1594" s="224">
        <v>117280425.59999999</v>
      </c>
      <c r="I1594" s="224">
        <v>105552383.04000001</v>
      </c>
      <c r="J1594" s="225">
        <v>93824340.480000004</v>
      </c>
      <c r="K1594" s="221"/>
      <c r="L1594" s="221"/>
      <c r="M1594" s="221"/>
    </row>
    <row r="1595" spans="1:13" s="228" customFormat="1" ht="24" customHeight="1" x14ac:dyDescent="0.2">
      <c r="A1595" s="222">
        <v>1594</v>
      </c>
      <c r="B1595" s="218" t="s">
        <v>1774</v>
      </c>
      <c r="C1595" s="211" t="s">
        <v>1818</v>
      </c>
      <c r="D1595" s="223">
        <v>731620830030001</v>
      </c>
      <c r="E1595" s="211">
        <v>175</v>
      </c>
      <c r="F1595" s="211">
        <v>410</v>
      </c>
      <c r="G1595" s="211">
        <v>585</v>
      </c>
      <c r="H1595" s="224">
        <v>191568424.31999999</v>
      </c>
      <c r="I1595" s="224">
        <v>172411581.88800001</v>
      </c>
      <c r="J1595" s="225">
        <v>153254739.456</v>
      </c>
      <c r="K1595" s="221"/>
      <c r="L1595" s="221"/>
      <c r="M1595" s="221"/>
    </row>
    <row r="1596" spans="1:13" s="228" customFormat="1" ht="24" customHeight="1" x14ac:dyDescent="0.2">
      <c r="A1596" s="222">
        <v>1595</v>
      </c>
      <c r="B1596" s="218" t="s">
        <v>1774</v>
      </c>
      <c r="C1596" s="211" t="s">
        <v>1819</v>
      </c>
      <c r="D1596" s="223">
        <v>731620830020001</v>
      </c>
      <c r="E1596" s="211">
        <v>115</v>
      </c>
      <c r="F1596" s="211">
        <v>230</v>
      </c>
      <c r="G1596" s="211">
        <v>345</v>
      </c>
      <c r="H1596" s="224">
        <v>108838329.59999999</v>
      </c>
      <c r="I1596" s="224">
        <v>97954496.640000001</v>
      </c>
      <c r="J1596" s="225">
        <v>87070663.680000007</v>
      </c>
      <c r="K1596" s="221"/>
      <c r="L1596" s="221"/>
      <c r="M1596" s="221"/>
    </row>
    <row r="1597" spans="1:13" s="228" customFormat="1" ht="24" customHeight="1" x14ac:dyDescent="0.2">
      <c r="A1597" s="222">
        <v>1596</v>
      </c>
      <c r="B1597" s="218" t="s">
        <v>1774</v>
      </c>
      <c r="C1597" s="211" t="s">
        <v>1820</v>
      </c>
      <c r="D1597" s="223">
        <v>731620830070001</v>
      </c>
      <c r="E1597" s="211">
        <v>120</v>
      </c>
      <c r="F1597" s="211">
        <v>390</v>
      </c>
      <c r="G1597" s="211">
        <v>510</v>
      </c>
      <c r="H1597" s="224">
        <v>168134279.03999999</v>
      </c>
      <c r="I1597" s="224">
        <v>151320851.13599998</v>
      </c>
      <c r="J1597" s="225">
        <v>134507423.23199999</v>
      </c>
      <c r="K1597" s="221"/>
      <c r="L1597" s="221"/>
      <c r="M1597" s="221"/>
    </row>
    <row r="1598" spans="1:13" s="228" customFormat="1" ht="24" customHeight="1" x14ac:dyDescent="0.2">
      <c r="A1598" s="222">
        <v>1597</v>
      </c>
      <c r="B1598" s="218" t="s">
        <v>1774</v>
      </c>
      <c r="C1598" s="211" t="s">
        <v>1821</v>
      </c>
      <c r="D1598" s="223">
        <v>731620830210001</v>
      </c>
      <c r="E1598" s="211">
        <v>40</v>
      </c>
      <c r="F1598" s="211">
        <v>90</v>
      </c>
      <c r="G1598" s="211">
        <v>130</v>
      </c>
      <c r="H1598" s="224">
        <v>43241380</v>
      </c>
      <c r="I1598" s="224">
        <v>38917242</v>
      </c>
      <c r="J1598" s="225">
        <v>34593104</v>
      </c>
      <c r="K1598" s="221"/>
      <c r="L1598" s="221"/>
      <c r="M1598" s="221"/>
    </row>
    <row r="1599" spans="1:13" s="228" customFormat="1" ht="24" customHeight="1" x14ac:dyDescent="0.2">
      <c r="A1599" s="222">
        <v>1598</v>
      </c>
      <c r="B1599" s="218" t="s">
        <v>1774</v>
      </c>
      <c r="C1599" s="211" t="s">
        <v>1822</v>
      </c>
      <c r="D1599" s="223">
        <v>731620830090001</v>
      </c>
      <c r="E1599" s="211">
        <v>130</v>
      </c>
      <c r="F1599" s="211">
        <v>335</v>
      </c>
      <c r="G1599" s="211">
        <v>465</v>
      </c>
      <c r="H1599" s="224">
        <v>144653433.59999999</v>
      </c>
      <c r="I1599" s="224">
        <v>130188090.24000001</v>
      </c>
      <c r="J1599" s="225">
        <v>115722746.88000001</v>
      </c>
      <c r="K1599" s="221"/>
      <c r="L1599" s="221"/>
      <c r="M1599" s="221"/>
    </row>
    <row r="1600" spans="1:13" s="228" customFormat="1" ht="24" customHeight="1" x14ac:dyDescent="0.2">
      <c r="A1600" s="222">
        <v>1599</v>
      </c>
      <c r="B1600" s="218" t="s">
        <v>1774</v>
      </c>
      <c r="C1600" s="211" t="s">
        <v>1823</v>
      </c>
      <c r="D1600" s="223">
        <v>731620830080001</v>
      </c>
      <c r="E1600" s="211">
        <v>125</v>
      </c>
      <c r="F1600" s="211">
        <v>350</v>
      </c>
      <c r="G1600" s="211">
        <v>475</v>
      </c>
      <c r="H1600" s="224">
        <v>156735633.59999999</v>
      </c>
      <c r="I1600" s="224">
        <v>141062070.24000001</v>
      </c>
      <c r="J1600" s="225">
        <v>125388506.88000001</v>
      </c>
      <c r="K1600" s="221"/>
      <c r="L1600" s="221"/>
      <c r="M1600" s="221"/>
    </row>
    <row r="1601" spans="1:13" s="228" customFormat="1" ht="24" customHeight="1" x14ac:dyDescent="0.2">
      <c r="A1601" s="222">
        <v>1600</v>
      </c>
      <c r="B1601" s="218" t="s">
        <v>1774</v>
      </c>
      <c r="C1601" s="211" t="s">
        <v>1824</v>
      </c>
      <c r="D1601" s="223">
        <v>731620830580001</v>
      </c>
      <c r="E1601" s="211">
        <v>65</v>
      </c>
      <c r="F1601" s="211">
        <v>240</v>
      </c>
      <c r="G1601" s="211">
        <v>305</v>
      </c>
      <c r="H1601" s="224">
        <v>100782339.84</v>
      </c>
      <c r="I1601" s="224">
        <v>90704105.856000006</v>
      </c>
      <c r="J1601" s="225">
        <v>80625871.872000009</v>
      </c>
      <c r="K1601" s="221"/>
      <c r="L1601" s="221"/>
      <c r="M1601" s="221"/>
    </row>
    <row r="1602" spans="1:13" s="228" customFormat="1" ht="24" customHeight="1" x14ac:dyDescent="0.2">
      <c r="A1602" s="222">
        <v>1601</v>
      </c>
      <c r="B1602" s="218" t="s">
        <v>1774</v>
      </c>
      <c r="C1602" s="211" t="s">
        <v>1825</v>
      </c>
      <c r="D1602" s="223">
        <v>731620830040031</v>
      </c>
      <c r="E1602" s="211">
        <v>10</v>
      </c>
      <c r="F1602" s="211">
        <v>70</v>
      </c>
      <c r="G1602" s="211">
        <v>80</v>
      </c>
      <c r="H1602" s="224">
        <v>27033001.666666672</v>
      </c>
      <c r="I1602" s="224">
        <v>24329701.500000004</v>
      </c>
      <c r="J1602" s="225">
        <v>21626401.333333336</v>
      </c>
      <c r="K1602" s="221"/>
      <c r="L1602" s="221"/>
      <c r="M1602" s="221"/>
    </row>
    <row r="1603" spans="1:13" s="228" customFormat="1" ht="24" customHeight="1" x14ac:dyDescent="0.2">
      <c r="A1603" s="222">
        <v>1602</v>
      </c>
      <c r="B1603" s="218" t="s">
        <v>1774</v>
      </c>
      <c r="C1603" s="211" t="s">
        <v>1826</v>
      </c>
      <c r="D1603" s="223">
        <v>731620830080021</v>
      </c>
      <c r="E1603" s="211">
        <v>10</v>
      </c>
      <c r="F1603" s="211">
        <v>70</v>
      </c>
      <c r="G1603" s="211">
        <v>80</v>
      </c>
      <c r="H1603" s="224">
        <v>30607980</v>
      </c>
      <c r="I1603" s="224">
        <v>27547182</v>
      </c>
      <c r="J1603" s="225">
        <v>24486384</v>
      </c>
      <c r="K1603" s="221"/>
      <c r="L1603" s="221"/>
      <c r="M1603" s="221"/>
    </row>
    <row r="1604" spans="1:13" s="228" customFormat="1" ht="24" customHeight="1" x14ac:dyDescent="0.2">
      <c r="A1604" s="222">
        <v>1603</v>
      </c>
      <c r="B1604" s="218" t="s">
        <v>1774</v>
      </c>
      <c r="C1604" s="211" t="s">
        <v>1827</v>
      </c>
      <c r="D1604" s="223">
        <v>731620830020041</v>
      </c>
      <c r="E1604" s="211">
        <v>5</v>
      </c>
      <c r="F1604" s="211">
        <v>25</v>
      </c>
      <c r="G1604" s="211">
        <v>30</v>
      </c>
      <c r="H1604" s="224">
        <v>11533470</v>
      </c>
      <c r="I1604" s="224">
        <v>10380123</v>
      </c>
      <c r="J1604" s="225">
        <v>9226776</v>
      </c>
      <c r="K1604" s="221"/>
      <c r="L1604" s="221"/>
      <c r="M1604" s="221"/>
    </row>
    <row r="1605" spans="1:13" s="228" customFormat="1" ht="24" customHeight="1" x14ac:dyDescent="0.2">
      <c r="A1605" s="222">
        <v>1604</v>
      </c>
      <c r="B1605" s="218" t="s">
        <v>1774</v>
      </c>
      <c r="C1605" s="211" t="s">
        <v>1828</v>
      </c>
      <c r="D1605" s="223">
        <v>731620830270001</v>
      </c>
      <c r="E1605" s="211">
        <v>74</v>
      </c>
      <c r="F1605" s="211">
        <v>192</v>
      </c>
      <c r="G1605" s="211">
        <v>266</v>
      </c>
      <c r="H1605" s="224">
        <v>83235360</v>
      </c>
      <c r="I1605" s="224">
        <v>74911824</v>
      </c>
      <c r="J1605" s="225">
        <v>66588288</v>
      </c>
      <c r="K1605" s="221"/>
      <c r="L1605" s="221"/>
      <c r="M1605" s="221"/>
    </row>
    <row r="1606" spans="1:13" s="228" customFormat="1" ht="24" customHeight="1" x14ac:dyDescent="0.2">
      <c r="A1606" s="222">
        <v>1605</v>
      </c>
      <c r="B1606" s="218" t="s">
        <v>1774</v>
      </c>
      <c r="C1606" s="211" t="s">
        <v>1829</v>
      </c>
      <c r="D1606" s="223">
        <v>731620830060051</v>
      </c>
      <c r="E1606" s="211">
        <v>26</v>
      </c>
      <c r="F1606" s="211">
        <v>83</v>
      </c>
      <c r="G1606" s="211">
        <v>109</v>
      </c>
      <c r="H1606" s="224">
        <v>41073630</v>
      </c>
      <c r="I1606" s="224">
        <v>36966267</v>
      </c>
      <c r="J1606" s="225">
        <v>32858904.000000004</v>
      </c>
      <c r="K1606" s="221"/>
      <c r="L1606" s="221"/>
      <c r="M1606" s="221"/>
    </row>
    <row r="1607" spans="1:13" s="228" customFormat="1" ht="24" customHeight="1" x14ac:dyDescent="0.2">
      <c r="A1607" s="222">
        <v>1606</v>
      </c>
      <c r="B1607" s="218" t="s">
        <v>1774</v>
      </c>
      <c r="C1607" s="211" t="s">
        <v>1830</v>
      </c>
      <c r="D1607" s="223">
        <v>731620830030081</v>
      </c>
      <c r="E1607" s="211">
        <v>20</v>
      </c>
      <c r="F1607" s="211">
        <v>50</v>
      </c>
      <c r="G1607" s="211">
        <v>70</v>
      </c>
      <c r="H1607" s="224">
        <v>27059760</v>
      </c>
      <c r="I1607" s="224">
        <v>24353784</v>
      </c>
      <c r="J1607" s="225">
        <v>21647808.000000004</v>
      </c>
      <c r="K1607" s="221"/>
      <c r="L1607" s="221"/>
      <c r="M1607" s="221"/>
    </row>
    <row r="1608" spans="1:13" s="228" customFormat="1" ht="24" customHeight="1" x14ac:dyDescent="0.2">
      <c r="A1608" s="222">
        <v>1607</v>
      </c>
      <c r="B1608" s="218" t="s">
        <v>1774</v>
      </c>
      <c r="C1608" s="211" t="s">
        <v>1831</v>
      </c>
      <c r="D1608" s="223">
        <v>731620830310001</v>
      </c>
      <c r="E1608" s="211">
        <v>250</v>
      </c>
      <c r="F1608" s="211">
        <v>400</v>
      </c>
      <c r="G1608" s="211">
        <v>650</v>
      </c>
      <c r="H1608" s="224">
        <v>203924947.19999999</v>
      </c>
      <c r="I1608" s="224">
        <v>183532452.48000002</v>
      </c>
      <c r="J1608" s="225">
        <v>163139957.76000002</v>
      </c>
      <c r="K1608" s="221"/>
      <c r="L1608" s="221"/>
      <c r="M1608" s="221"/>
    </row>
    <row r="1609" spans="1:13" s="228" customFormat="1" ht="24" customHeight="1" x14ac:dyDescent="0.2">
      <c r="A1609" s="222">
        <v>1608</v>
      </c>
      <c r="B1609" s="218" t="s">
        <v>1774</v>
      </c>
      <c r="C1609" s="211" t="s">
        <v>1832</v>
      </c>
      <c r="D1609" s="223">
        <v>731620830320001</v>
      </c>
      <c r="E1609" s="211">
        <v>18</v>
      </c>
      <c r="F1609" s="211">
        <v>78</v>
      </c>
      <c r="G1609" s="211">
        <v>96</v>
      </c>
      <c r="H1609" s="224">
        <v>32052280</v>
      </c>
      <c r="I1609" s="224">
        <v>28847052</v>
      </c>
      <c r="J1609" s="225">
        <v>25641824.000000004</v>
      </c>
      <c r="K1609" s="221"/>
      <c r="L1609" s="221"/>
      <c r="M1609" s="221"/>
    </row>
    <row r="1610" spans="1:13" s="228" customFormat="1" ht="24" customHeight="1" x14ac:dyDescent="0.2">
      <c r="A1610" s="222">
        <v>1609</v>
      </c>
      <c r="B1610" s="218" t="s">
        <v>1774</v>
      </c>
      <c r="C1610" s="211" t="s">
        <v>1833</v>
      </c>
      <c r="D1610" s="223" t="s">
        <v>1834</v>
      </c>
      <c r="E1610" s="211">
        <v>117</v>
      </c>
      <c r="F1610" s="211">
        <v>277</v>
      </c>
      <c r="G1610" s="211">
        <v>394</v>
      </c>
      <c r="H1610" s="224">
        <v>139591670.40000001</v>
      </c>
      <c r="I1610" s="224">
        <v>125632503.36</v>
      </c>
      <c r="J1610" s="225">
        <v>111673336.32000001</v>
      </c>
      <c r="K1610" s="221"/>
      <c r="L1610" s="221"/>
      <c r="M1610" s="221"/>
    </row>
    <row r="1611" spans="1:13" s="228" customFormat="1" ht="24" customHeight="1" x14ac:dyDescent="0.2">
      <c r="A1611" s="222">
        <v>1610</v>
      </c>
      <c r="B1611" s="218" t="s">
        <v>1835</v>
      </c>
      <c r="C1611" s="211" t="s">
        <v>1836</v>
      </c>
      <c r="D1611" s="223">
        <v>731920850050001</v>
      </c>
      <c r="E1611" s="211">
        <v>17</v>
      </c>
      <c r="F1611" s="211">
        <v>149</v>
      </c>
      <c r="G1611" s="211">
        <v>166</v>
      </c>
      <c r="H1611" s="224">
        <v>51524400</v>
      </c>
      <c r="I1611" s="224">
        <v>46371960</v>
      </c>
      <c r="J1611" s="225">
        <v>41219520</v>
      </c>
      <c r="K1611" s="221"/>
      <c r="L1611" s="221"/>
      <c r="M1611" s="221"/>
    </row>
    <row r="1612" spans="1:13" s="228" customFormat="1" ht="24" customHeight="1" x14ac:dyDescent="0.2">
      <c r="A1612" s="222">
        <v>1611</v>
      </c>
      <c r="B1612" s="218" t="s">
        <v>1835</v>
      </c>
      <c r="C1612" s="211" t="s">
        <v>1837</v>
      </c>
      <c r="D1612" s="223">
        <v>731920850070001</v>
      </c>
      <c r="E1612" s="211">
        <v>43</v>
      </c>
      <c r="F1612" s="211">
        <v>248</v>
      </c>
      <c r="G1612" s="211">
        <v>291</v>
      </c>
      <c r="H1612" s="224">
        <v>86107392</v>
      </c>
      <c r="I1612" s="224">
        <v>77496652.799999997</v>
      </c>
      <c r="J1612" s="225">
        <v>68885913.599999994</v>
      </c>
      <c r="K1612" s="221"/>
      <c r="L1612" s="221"/>
      <c r="M1612" s="221"/>
    </row>
    <row r="1613" spans="1:13" s="228" customFormat="1" ht="24" customHeight="1" x14ac:dyDescent="0.2">
      <c r="A1613" s="222">
        <v>1612</v>
      </c>
      <c r="B1613" s="218" t="s">
        <v>1835</v>
      </c>
      <c r="C1613" s="211" t="s">
        <v>1838</v>
      </c>
      <c r="D1613" s="223">
        <v>731920850130011</v>
      </c>
      <c r="E1613" s="211">
        <v>28</v>
      </c>
      <c r="F1613" s="211">
        <v>70</v>
      </c>
      <c r="G1613" s="211">
        <v>98</v>
      </c>
      <c r="H1613" s="224">
        <v>29836080</v>
      </c>
      <c r="I1613" s="224">
        <v>26852472</v>
      </c>
      <c r="J1613" s="225">
        <v>23868864</v>
      </c>
      <c r="K1613" s="221"/>
      <c r="L1613" s="221"/>
      <c r="M1613" s="221"/>
    </row>
    <row r="1614" spans="1:13" s="228" customFormat="1" ht="24" customHeight="1" x14ac:dyDescent="0.2">
      <c r="A1614" s="222">
        <v>1613</v>
      </c>
      <c r="B1614" s="218" t="s">
        <v>1835</v>
      </c>
      <c r="C1614" s="211" t="s">
        <v>1839</v>
      </c>
      <c r="D1614" s="223">
        <v>731920850130031</v>
      </c>
      <c r="E1614" s="211">
        <v>17</v>
      </c>
      <c r="F1614" s="211">
        <v>73</v>
      </c>
      <c r="G1614" s="211">
        <v>90</v>
      </c>
      <c r="H1614" s="224">
        <v>29163840</v>
      </c>
      <c r="I1614" s="224">
        <v>26247456</v>
      </c>
      <c r="J1614" s="225">
        <v>23331072</v>
      </c>
      <c r="K1614" s="221"/>
      <c r="L1614" s="221"/>
      <c r="M1614" s="221"/>
    </row>
    <row r="1615" spans="1:13" s="228" customFormat="1" ht="24" customHeight="1" x14ac:dyDescent="0.2">
      <c r="A1615" s="222">
        <v>1614</v>
      </c>
      <c r="B1615" s="218" t="s">
        <v>1835</v>
      </c>
      <c r="C1615" s="211" t="s">
        <v>1840</v>
      </c>
      <c r="D1615" s="223">
        <v>731920850140021</v>
      </c>
      <c r="E1615" s="211">
        <v>20</v>
      </c>
      <c r="F1615" s="211">
        <v>60</v>
      </c>
      <c r="G1615" s="211">
        <v>80</v>
      </c>
      <c r="H1615" s="224">
        <v>24971280</v>
      </c>
      <c r="I1615" s="224">
        <v>22474152</v>
      </c>
      <c r="J1615" s="225">
        <v>19977024</v>
      </c>
      <c r="K1615" s="221"/>
      <c r="L1615" s="221"/>
      <c r="M1615" s="221"/>
    </row>
    <row r="1616" spans="1:13" s="228" customFormat="1" ht="24" customHeight="1" x14ac:dyDescent="0.2">
      <c r="A1616" s="222">
        <v>1615</v>
      </c>
      <c r="B1616" s="218" t="s">
        <v>1835</v>
      </c>
      <c r="C1616" s="211" t="s">
        <v>1841</v>
      </c>
      <c r="D1616" s="223">
        <v>731920850030011</v>
      </c>
      <c r="E1616" s="211">
        <v>30</v>
      </c>
      <c r="F1616" s="211">
        <v>60</v>
      </c>
      <c r="G1616" s="211">
        <v>90</v>
      </c>
      <c r="H1616" s="224">
        <v>27808560</v>
      </c>
      <c r="I1616" s="224">
        <v>25027704</v>
      </c>
      <c r="J1616" s="225">
        <v>22246848.000000004</v>
      </c>
      <c r="K1616" s="221"/>
      <c r="L1616" s="221"/>
      <c r="M1616" s="221"/>
    </row>
    <row r="1617" spans="1:13" s="228" customFormat="1" ht="24" customHeight="1" x14ac:dyDescent="0.2">
      <c r="A1617" s="222">
        <v>1616</v>
      </c>
      <c r="B1617" s="218" t="s">
        <v>1835</v>
      </c>
      <c r="C1617" s="211" t="s">
        <v>1842</v>
      </c>
      <c r="D1617" s="223">
        <v>731920850030021</v>
      </c>
      <c r="E1617" s="211">
        <v>30</v>
      </c>
      <c r="F1617" s="211">
        <v>60</v>
      </c>
      <c r="G1617" s="211">
        <v>90</v>
      </c>
      <c r="H1617" s="224">
        <v>27808560</v>
      </c>
      <c r="I1617" s="224">
        <v>25027704</v>
      </c>
      <c r="J1617" s="225">
        <v>22246848.000000004</v>
      </c>
      <c r="K1617" s="221"/>
      <c r="L1617" s="221"/>
      <c r="M1617" s="221"/>
    </row>
    <row r="1618" spans="1:13" s="228" customFormat="1" ht="24" customHeight="1" x14ac:dyDescent="0.2">
      <c r="A1618" s="222">
        <v>1617</v>
      </c>
      <c r="B1618" s="218" t="s">
        <v>1835</v>
      </c>
      <c r="C1618" s="211" t="s">
        <v>1843</v>
      </c>
      <c r="D1618" s="223">
        <v>731920850030031</v>
      </c>
      <c r="E1618" s="211">
        <v>19</v>
      </c>
      <c r="F1618" s="211">
        <v>64</v>
      </c>
      <c r="G1618" s="211">
        <v>83</v>
      </c>
      <c r="H1618" s="224">
        <v>25832400</v>
      </c>
      <c r="I1618" s="224">
        <v>23249160</v>
      </c>
      <c r="J1618" s="225">
        <v>20665920</v>
      </c>
      <c r="K1618" s="221"/>
      <c r="L1618" s="221"/>
      <c r="M1618" s="221"/>
    </row>
    <row r="1619" spans="1:13" s="228" customFormat="1" ht="24" customHeight="1" x14ac:dyDescent="0.2">
      <c r="A1619" s="222">
        <v>1618</v>
      </c>
      <c r="B1619" s="218" t="s">
        <v>1835</v>
      </c>
      <c r="C1619" s="211" t="s">
        <v>1844</v>
      </c>
      <c r="D1619" s="223">
        <v>731920850130041</v>
      </c>
      <c r="E1619" s="211">
        <v>68</v>
      </c>
      <c r="F1619" s="211">
        <v>112</v>
      </c>
      <c r="G1619" s="211">
        <v>180</v>
      </c>
      <c r="H1619" s="224">
        <v>56900880</v>
      </c>
      <c r="I1619" s="224">
        <v>51210792</v>
      </c>
      <c r="J1619" s="225">
        <v>45520704</v>
      </c>
      <c r="K1619" s="221"/>
      <c r="L1619" s="221"/>
      <c r="M1619" s="221"/>
    </row>
    <row r="1620" spans="1:13" s="228" customFormat="1" ht="24" customHeight="1" x14ac:dyDescent="0.2">
      <c r="A1620" s="222">
        <v>1619</v>
      </c>
      <c r="B1620" s="218" t="s">
        <v>1835</v>
      </c>
      <c r="C1620" s="211" t="s">
        <v>1845</v>
      </c>
      <c r="D1620" s="223">
        <v>731920850030051</v>
      </c>
      <c r="E1620" s="211">
        <v>13</v>
      </c>
      <c r="F1620" s="211">
        <v>92</v>
      </c>
      <c r="G1620" s="211">
        <v>105</v>
      </c>
      <c r="H1620" s="224">
        <v>32513520</v>
      </c>
      <c r="I1620" s="224">
        <v>29262168.000000004</v>
      </c>
      <c r="J1620" s="225">
        <v>26010816</v>
      </c>
      <c r="K1620" s="221"/>
      <c r="L1620" s="221"/>
      <c r="M1620" s="221"/>
    </row>
    <row r="1621" spans="1:13" s="228" customFormat="1" ht="24" customHeight="1" x14ac:dyDescent="0.2">
      <c r="A1621" s="222">
        <v>1620</v>
      </c>
      <c r="B1621" s="218" t="s">
        <v>1835</v>
      </c>
      <c r="C1621" s="211" t="s">
        <v>1846</v>
      </c>
      <c r="D1621" s="223">
        <v>731920850030041</v>
      </c>
      <c r="E1621" s="211">
        <v>20</v>
      </c>
      <c r="F1621" s="211">
        <v>80</v>
      </c>
      <c r="G1621" s="211">
        <v>100</v>
      </c>
      <c r="H1621" s="224">
        <v>31184880</v>
      </c>
      <c r="I1621" s="224">
        <v>28066392</v>
      </c>
      <c r="J1621" s="225">
        <v>24947904</v>
      </c>
      <c r="K1621" s="221"/>
      <c r="L1621" s="221"/>
      <c r="M1621" s="221"/>
    </row>
    <row r="1622" spans="1:13" s="228" customFormat="1" ht="24" customHeight="1" x14ac:dyDescent="0.2">
      <c r="A1622" s="222">
        <v>1621</v>
      </c>
      <c r="B1622" s="218" t="s">
        <v>1835</v>
      </c>
      <c r="C1622" s="211" t="s">
        <v>1847</v>
      </c>
      <c r="D1622" s="223">
        <v>731920850130061</v>
      </c>
      <c r="E1622" s="211">
        <v>9</v>
      </c>
      <c r="F1622" s="211">
        <v>31</v>
      </c>
      <c r="G1622" s="211">
        <v>40</v>
      </c>
      <c r="H1622" s="224">
        <v>12862080</v>
      </c>
      <c r="I1622" s="224">
        <v>11575872</v>
      </c>
      <c r="J1622" s="225">
        <v>10289664</v>
      </c>
      <c r="K1622" s="221"/>
      <c r="L1622" s="221"/>
      <c r="M1622" s="221"/>
    </row>
    <row r="1623" spans="1:13" s="228" customFormat="1" ht="24" customHeight="1" x14ac:dyDescent="0.2">
      <c r="A1623" s="222">
        <v>1622</v>
      </c>
      <c r="B1623" s="218" t="s">
        <v>1835</v>
      </c>
      <c r="C1623" s="211" t="s">
        <v>1848</v>
      </c>
      <c r="D1623" s="223">
        <v>731920850140031</v>
      </c>
      <c r="E1623" s="211">
        <v>30</v>
      </c>
      <c r="F1623" s="211">
        <v>85</v>
      </c>
      <c r="G1623" s="211">
        <v>115</v>
      </c>
      <c r="H1623" s="224">
        <v>35546880</v>
      </c>
      <c r="I1623" s="224">
        <v>31992192</v>
      </c>
      <c r="J1623" s="225">
        <v>28437504.000000004</v>
      </c>
      <c r="K1623" s="221"/>
      <c r="L1623" s="221"/>
      <c r="M1623" s="221"/>
    </row>
    <row r="1624" spans="1:13" s="228" customFormat="1" ht="24" customHeight="1" x14ac:dyDescent="0.2">
      <c r="A1624" s="222">
        <v>1623</v>
      </c>
      <c r="B1624" s="218" t="s">
        <v>1835</v>
      </c>
      <c r="C1624" s="211" t="s">
        <v>1849</v>
      </c>
      <c r="D1624" s="223">
        <v>731920850020011</v>
      </c>
      <c r="E1624" s="211">
        <v>40</v>
      </c>
      <c r="F1624" s="211">
        <v>80</v>
      </c>
      <c r="G1624" s="211">
        <v>120</v>
      </c>
      <c r="H1624" s="224">
        <v>36849840</v>
      </c>
      <c r="I1624" s="224">
        <v>33164856</v>
      </c>
      <c r="J1624" s="225">
        <v>29479872</v>
      </c>
      <c r="K1624" s="221"/>
      <c r="L1624" s="221"/>
      <c r="M1624" s="221"/>
    </row>
    <row r="1625" spans="1:13" s="228" customFormat="1" ht="24" customHeight="1" x14ac:dyDescent="0.2">
      <c r="A1625" s="222">
        <v>1624</v>
      </c>
      <c r="B1625" s="218" t="s">
        <v>1835</v>
      </c>
      <c r="C1625" s="211" t="s">
        <v>1850</v>
      </c>
      <c r="D1625" s="223">
        <v>731920850080001</v>
      </c>
      <c r="E1625" s="211">
        <v>30</v>
      </c>
      <c r="F1625" s="211">
        <v>171</v>
      </c>
      <c r="G1625" s="211">
        <v>201</v>
      </c>
      <c r="H1625" s="224">
        <v>61827360</v>
      </c>
      <c r="I1625" s="224">
        <v>55644624</v>
      </c>
      <c r="J1625" s="225">
        <v>49461888</v>
      </c>
      <c r="K1625" s="221"/>
      <c r="L1625" s="221"/>
      <c r="M1625" s="221"/>
    </row>
    <row r="1626" spans="1:13" s="228" customFormat="1" ht="24" customHeight="1" x14ac:dyDescent="0.2">
      <c r="A1626" s="222">
        <v>1625</v>
      </c>
      <c r="B1626" s="218" t="s">
        <v>1835</v>
      </c>
      <c r="C1626" s="211" t="s">
        <v>1851</v>
      </c>
      <c r="D1626" s="223">
        <v>731920850090001</v>
      </c>
      <c r="E1626" s="211">
        <v>10</v>
      </c>
      <c r="F1626" s="211">
        <v>86</v>
      </c>
      <c r="G1626" s="211">
        <v>96</v>
      </c>
      <c r="H1626" s="224">
        <v>29411280</v>
      </c>
      <c r="I1626" s="224">
        <v>26470152</v>
      </c>
      <c r="J1626" s="225">
        <v>23529024</v>
      </c>
      <c r="K1626" s="221"/>
      <c r="L1626" s="221"/>
      <c r="M1626" s="221"/>
    </row>
    <row r="1627" spans="1:13" s="228" customFormat="1" ht="24" customHeight="1" x14ac:dyDescent="0.2">
      <c r="A1627" s="222">
        <v>1626</v>
      </c>
      <c r="B1627" s="218" t="s">
        <v>1835</v>
      </c>
      <c r="C1627" s="211" t="s">
        <v>1852</v>
      </c>
      <c r="D1627" s="223">
        <v>731920850130001</v>
      </c>
      <c r="E1627" s="211">
        <v>65</v>
      </c>
      <c r="F1627" s="211">
        <v>145</v>
      </c>
      <c r="G1627" s="211">
        <v>210</v>
      </c>
      <c r="H1627" s="224">
        <v>62090265.600000001</v>
      </c>
      <c r="I1627" s="224">
        <v>58209624</v>
      </c>
      <c r="J1627" s="225">
        <v>51741888.000000007</v>
      </c>
      <c r="K1627" s="221"/>
      <c r="L1627" s="221"/>
      <c r="M1627" s="221"/>
    </row>
    <row r="1628" spans="1:13" s="228" customFormat="1" ht="24" customHeight="1" x14ac:dyDescent="0.2">
      <c r="A1628" s="222">
        <v>1627</v>
      </c>
      <c r="B1628" s="218" t="s">
        <v>1835</v>
      </c>
      <c r="C1628" s="211" t="s">
        <v>1853</v>
      </c>
      <c r="D1628" s="223">
        <v>731720850040001</v>
      </c>
      <c r="E1628" s="211">
        <v>29</v>
      </c>
      <c r="F1628" s="211">
        <v>101</v>
      </c>
      <c r="G1628" s="211">
        <v>130</v>
      </c>
      <c r="H1628" s="224">
        <v>39811920</v>
      </c>
      <c r="I1628" s="224">
        <v>35830728</v>
      </c>
      <c r="J1628" s="225">
        <v>31849536</v>
      </c>
      <c r="K1628" s="221"/>
      <c r="L1628" s="221"/>
      <c r="M1628" s="221"/>
    </row>
    <row r="1629" spans="1:13" s="228" customFormat="1" ht="24" customHeight="1" x14ac:dyDescent="0.2">
      <c r="A1629" s="222">
        <v>1628</v>
      </c>
      <c r="B1629" s="218" t="s">
        <v>1835</v>
      </c>
      <c r="C1629" s="211" t="s">
        <v>1854</v>
      </c>
      <c r="D1629" s="223">
        <v>731620850050001</v>
      </c>
      <c r="E1629" s="211">
        <v>24</v>
      </c>
      <c r="F1629" s="211">
        <v>76</v>
      </c>
      <c r="G1629" s="211">
        <v>100</v>
      </c>
      <c r="H1629" s="224">
        <v>34901640</v>
      </c>
      <c r="I1629" s="224">
        <v>31411476</v>
      </c>
      <c r="J1629" s="225">
        <v>27921312</v>
      </c>
      <c r="K1629" s="221"/>
      <c r="L1629" s="221"/>
      <c r="M1629" s="221"/>
    </row>
    <row r="1630" spans="1:13" s="228" customFormat="1" ht="24" customHeight="1" x14ac:dyDescent="0.2">
      <c r="A1630" s="222">
        <v>1629</v>
      </c>
      <c r="B1630" s="218" t="s">
        <v>1835</v>
      </c>
      <c r="C1630" s="211" t="s">
        <v>1855</v>
      </c>
      <c r="D1630" s="223">
        <v>731920850280001</v>
      </c>
      <c r="E1630" s="211">
        <v>21</v>
      </c>
      <c r="F1630" s="211">
        <v>279</v>
      </c>
      <c r="G1630" s="211">
        <v>300</v>
      </c>
      <c r="H1630" s="224">
        <v>87252480</v>
      </c>
      <c r="I1630" s="224">
        <v>78527232</v>
      </c>
      <c r="J1630" s="225">
        <v>69801984</v>
      </c>
      <c r="K1630" s="221"/>
      <c r="L1630" s="221"/>
      <c r="M1630" s="221"/>
    </row>
    <row r="1631" spans="1:13" s="228" customFormat="1" ht="24" customHeight="1" x14ac:dyDescent="0.2">
      <c r="A1631" s="222">
        <v>1630</v>
      </c>
      <c r="B1631" s="218" t="s">
        <v>1835</v>
      </c>
      <c r="C1631" s="211" t="s">
        <v>1856</v>
      </c>
      <c r="D1631" s="223">
        <v>731920850300001</v>
      </c>
      <c r="E1631" s="211">
        <v>26</v>
      </c>
      <c r="F1631" s="211">
        <v>40</v>
      </c>
      <c r="G1631" s="211">
        <v>66</v>
      </c>
      <c r="H1631" s="224">
        <v>23003920</v>
      </c>
      <c r="I1631" s="224">
        <v>20703528</v>
      </c>
      <c r="J1631" s="225">
        <v>18403136</v>
      </c>
      <c r="K1631" s="221"/>
      <c r="L1631" s="221"/>
      <c r="M1631" s="221"/>
    </row>
    <row r="1632" spans="1:13" s="228" customFormat="1" ht="24" customHeight="1" x14ac:dyDescent="0.2">
      <c r="A1632" s="222">
        <v>1631</v>
      </c>
      <c r="B1632" s="218" t="s">
        <v>1835</v>
      </c>
      <c r="C1632" s="211" t="s">
        <v>1857</v>
      </c>
      <c r="D1632" s="223">
        <v>754920850010001</v>
      </c>
      <c r="E1632" s="211">
        <v>43</v>
      </c>
      <c r="F1632" s="211">
        <v>93</v>
      </c>
      <c r="G1632" s="211">
        <v>136</v>
      </c>
      <c r="H1632" s="224">
        <v>43079040</v>
      </c>
      <c r="I1632" s="224">
        <v>38771136</v>
      </c>
      <c r="J1632" s="225">
        <v>34463232</v>
      </c>
      <c r="K1632" s="221"/>
      <c r="L1632" s="221"/>
      <c r="M1632" s="221"/>
    </row>
    <row r="1633" spans="1:13" s="228" customFormat="1" ht="24" customHeight="1" x14ac:dyDescent="0.2">
      <c r="A1633" s="222">
        <v>1632</v>
      </c>
      <c r="B1633" s="218" t="s">
        <v>1835</v>
      </c>
      <c r="C1633" s="211" t="s">
        <v>1858</v>
      </c>
      <c r="D1633" s="223">
        <v>754920850040001</v>
      </c>
      <c r="E1633" s="211">
        <v>125</v>
      </c>
      <c r="F1633" s="211">
        <v>740</v>
      </c>
      <c r="G1633" s="211">
        <v>865</v>
      </c>
      <c r="H1633" s="224">
        <v>254536243.19999999</v>
      </c>
      <c r="I1633" s="224">
        <v>229082618.88</v>
      </c>
      <c r="J1633" s="225">
        <v>203628994.56</v>
      </c>
      <c r="K1633" s="221"/>
      <c r="L1633" s="221"/>
      <c r="M1633" s="221"/>
    </row>
    <row r="1634" spans="1:13" s="228" customFormat="1" ht="24" customHeight="1" x14ac:dyDescent="0.2">
      <c r="A1634" s="222">
        <v>1633</v>
      </c>
      <c r="B1634" s="218" t="s">
        <v>1835</v>
      </c>
      <c r="C1634" s="211" t="s">
        <v>1859</v>
      </c>
      <c r="D1634" s="223">
        <v>754920850050001</v>
      </c>
      <c r="E1634" s="211">
        <v>230</v>
      </c>
      <c r="F1634" s="211">
        <v>470</v>
      </c>
      <c r="G1634" s="211">
        <v>700</v>
      </c>
      <c r="H1634" s="224">
        <v>205805721.59999999</v>
      </c>
      <c r="I1634" s="224">
        <v>185225149.44000003</v>
      </c>
      <c r="J1634" s="225">
        <v>164644577.28</v>
      </c>
      <c r="K1634" s="221"/>
      <c r="L1634" s="221"/>
      <c r="M1634" s="221"/>
    </row>
    <row r="1635" spans="1:13" s="228" customFormat="1" ht="24" customHeight="1" x14ac:dyDescent="0.2">
      <c r="A1635" s="222">
        <v>1634</v>
      </c>
      <c r="B1635" s="218" t="s">
        <v>1835</v>
      </c>
      <c r="C1635" s="211" t="s">
        <v>1860</v>
      </c>
      <c r="D1635" s="223">
        <v>731920850030001</v>
      </c>
      <c r="E1635" s="211">
        <v>77</v>
      </c>
      <c r="F1635" s="211">
        <v>273</v>
      </c>
      <c r="G1635" s="211">
        <v>350</v>
      </c>
      <c r="H1635" s="224">
        <v>104916096</v>
      </c>
      <c r="I1635" s="224">
        <v>94424486.400000006</v>
      </c>
      <c r="J1635" s="225">
        <v>83932876.799999997</v>
      </c>
      <c r="K1635" s="221"/>
      <c r="L1635" s="221"/>
      <c r="M1635" s="221"/>
    </row>
    <row r="1636" spans="1:13" s="228" customFormat="1" ht="24" customHeight="1" x14ac:dyDescent="0.2">
      <c r="A1636" s="222">
        <v>1635</v>
      </c>
      <c r="B1636" s="218" t="s">
        <v>1835</v>
      </c>
      <c r="C1636" s="211" t="s">
        <v>1861</v>
      </c>
      <c r="D1636" s="223">
        <v>731920850060021</v>
      </c>
      <c r="E1636" s="211">
        <v>20</v>
      </c>
      <c r="F1636" s="211">
        <v>44</v>
      </c>
      <c r="G1636" s="211">
        <v>64</v>
      </c>
      <c r="H1636" s="224">
        <v>20289600</v>
      </c>
      <c r="I1636" s="224">
        <v>18260640</v>
      </c>
      <c r="J1636" s="225">
        <v>16231680</v>
      </c>
      <c r="K1636" s="221"/>
      <c r="L1636" s="221"/>
      <c r="M1636" s="221"/>
    </row>
    <row r="1637" spans="1:13" s="228" customFormat="1" ht="24" customHeight="1" x14ac:dyDescent="0.2">
      <c r="A1637" s="222">
        <v>1636</v>
      </c>
      <c r="B1637" s="218" t="s">
        <v>1835</v>
      </c>
      <c r="C1637" s="211" t="s">
        <v>1862</v>
      </c>
      <c r="D1637" s="223">
        <v>731920850060011</v>
      </c>
      <c r="E1637" s="211">
        <v>20</v>
      </c>
      <c r="F1637" s="211">
        <v>46</v>
      </c>
      <c r="G1637" s="211">
        <v>66</v>
      </c>
      <c r="H1637" s="224">
        <v>20443200</v>
      </c>
      <c r="I1637" s="224">
        <v>18398880</v>
      </c>
      <c r="J1637" s="225">
        <v>16354560</v>
      </c>
      <c r="K1637" s="221"/>
      <c r="L1637" s="221"/>
      <c r="M1637" s="221"/>
    </row>
    <row r="1638" spans="1:13" s="228" customFormat="1" ht="24" customHeight="1" x14ac:dyDescent="0.2">
      <c r="A1638" s="222">
        <v>1637</v>
      </c>
      <c r="B1638" s="218" t="s">
        <v>1863</v>
      </c>
      <c r="C1638" s="211" t="s">
        <v>1864</v>
      </c>
      <c r="D1638" s="223">
        <v>343530870010001</v>
      </c>
      <c r="E1638" s="211">
        <v>54</v>
      </c>
      <c r="F1638" s="211">
        <v>82</v>
      </c>
      <c r="G1638" s="211">
        <v>136</v>
      </c>
      <c r="H1638" s="224">
        <v>51381160</v>
      </c>
      <c r="I1638" s="224">
        <v>46243044</v>
      </c>
      <c r="J1638" s="225">
        <v>41104928</v>
      </c>
      <c r="K1638" s="221"/>
      <c r="L1638" s="221"/>
      <c r="M1638" s="221"/>
    </row>
    <row r="1639" spans="1:13" s="228" customFormat="1" ht="24" customHeight="1" x14ac:dyDescent="0.2">
      <c r="A1639" s="222">
        <v>1638</v>
      </c>
      <c r="B1639" s="218" t="s">
        <v>1863</v>
      </c>
      <c r="C1639" s="211" t="s">
        <v>1865</v>
      </c>
      <c r="D1639" s="223">
        <v>343530870100001</v>
      </c>
      <c r="E1639" s="211">
        <v>131</v>
      </c>
      <c r="F1639" s="211">
        <v>324</v>
      </c>
      <c r="G1639" s="211">
        <v>455</v>
      </c>
      <c r="H1639" s="224">
        <v>158377228.80000001</v>
      </c>
      <c r="I1639" s="224">
        <v>142539505.92000002</v>
      </c>
      <c r="J1639" s="225">
        <v>126701783.04000001</v>
      </c>
      <c r="K1639" s="221"/>
      <c r="L1639" s="221"/>
      <c r="M1639" s="221"/>
    </row>
    <row r="1640" spans="1:13" s="228" customFormat="1" ht="24" customHeight="1" x14ac:dyDescent="0.2">
      <c r="A1640" s="222">
        <v>1639</v>
      </c>
      <c r="B1640" s="218" t="s">
        <v>1863</v>
      </c>
      <c r="C1640" s="211" t="s">
        <v>1866</v>
      </c>
      <c r="D1640" s="223">
        <v>343530870110001</v>
      </c>
      <c r="E1640" s="211">
        <v>47</v>
      </c>
      <c r="F1640" s="211">
        <v>67</v>
      </c>
      <c r="G1640" s="211">
        <v>114</v>
      </c>
      <c r="H1640" s="224">
        <v>44391480</v>
      </c>
      <c r="I1640" s="224">
        <v>39952332</v>
      </c>
      <c r="J1640" s="225">
        <v>35513184</v>
      </c>
      <c r="K1640" s="221"/>
      <c r="L1640" s="221"/>
      <c r="M1640" s="221"/>
    </row>
    <row r="1641" spans="1:13" s="228" customFormat="1" ht="24" customHeight="1" x14ac:dyDescent="0.2">
      <c r="A1641" s="222">
        <v>1640</v>
      </c>
      <c r="B1641" s="218" t="s">
        <v>1863</v>
      </c>
      <c r="C1641" s="211" t="s">
        <v>1867</v>
      </c>
      <c r="D1641" s="223">
        <v>352130870080011</v>
      </c>
      <c r="E1641" s="211">
        <v>28</v>
      </c>
      <c r="F1641" s="211">
        <v>73</v>
      </c>
      <c r="G1641" s="211">
        <v>101</v>
      </c>
      <c r="H1641" s="224">
        <v>38047580</v>
      </c>
      <c r="I1641" s="224">
        <v>34242822</v>
      </c>
      <c r="J1641" s="225">
        <v>30438064.000000004</v>
      </c>
      <c r="K1641" s="221"/>
      <c r="L1641" s="221"/>
      <c r="M1641" s="221"/>
    </row>
    <row r="1642" spans="1:13" s="228" customFormat="1" ht="24" customHeight="1" x14ac:dyDescent="0.2">
      <c r="A1642" s="222">
        <v>1641</v>
      </c>
      <c r="B1642" s="218" t="s">
        <v>1863</v>
      </c>
      <c r="C1642" s="211" t="s">
        <v>1868</v>
      </c>
      <c r="D1642" s="223">
        <v>352130870010001</v>
      </c>
      <c r="E1642" s="211">
        <v>74</v>
      </c>
      <c r="F1642" s="211">
        <v>96</v>
      </c>
      <c r="G1642" s="211">
        <v>170</v>
      </c>
      <c r="H1642" s="224">
        <v>69577718.400000006</v>
      </c>
      <c r="I1642" s="224">
        <v>62619946.560000002</v>
      </c>
      <c r="J1642" s="225">
        <v>57981432</v>
      </c>
      <c r="K1642" s="221"/>
      <c r="L1642" s="221"/>
      <c r="M1642" s="221"/>
    </row>
    <row r="1643" spans="1:13" s="228" customFormat="1" ht="24" customHeight="1" x14ac:dyDescent="0.2">
      <c r="A1643" s="222">
        <v>1642</v>
      </c>
      <c r="B1643" s="218" t="s">
        <v>1863</v>
      </c>
      <c r="C1643" s="211" t="s">
        <v>1869</v>
      </c>
      <c r="D1643" s="223">
        <v>352130870020001</v>
      </c>
      <c r="E1643" s="211">
        <v>90</v>
      </c>
      <c r="F1643" s="211">
        <v>290</v>
      </c>
      <c r="G1643" s="211">
        <v>380</v>
      </c>
      <c r="H1643" s="224">
        <v>153890150.40000001</v>
      </c>
      <c r="I1643" s="224">
        <v>138501135.36000001</v>
      </c>
      <c r="J1643" s="225">
        <v>123112120.32000001</v>
      </c>
      <c r="K1643" s="221"/>
      <c r="L1643" s="221"/>
      <c r="M1643" s="221"/>
    </row>
    <row r="1644" spans="1:13" s="228" customFormat="1" ht="24" customHeight="1" x14ac:dyDescent="0.2">
      <c r="A1644" s="222">
        <v>1643</v>
      </c>
      <c r="B1644" s="218" t="s">
        <v>1863</v>
      </c>
      <c r="C1644" s="211" t="s">
        <v>1870</v>
      </c>
      <c r="D1644" s="223">
        <v>352130870050001</v>
      </c>
      <c r="E1644" s="211">
        <v>129</v>
      </c>
      <c r="F1644" s="211">
        <v>115</v>
      </c>
      <c r="G1644" s="211">
        <v>244</v>
      </c>
      <c r="H1644" s="224">
        <v>99895968</v>
      </c>
      <c r="I1644" s="224">
        <v>89906371.200000003</v>
      </c>
      <c r="J1644" s="225">
        <v>79916774.400000006</v>
      </c>
      <c r="K1644" s="221"/>
      <c r="L1644" s="221"/>
      <c r="M1644" s="221"/>
    </row>
    <row r="1645" spans="1:13" s="228" customFormat="1" ht="24" customHeight="1" x14ac:dyDescent="0.2">
      <c r="A1645" s="222">
        <v>1644</v>
      </c>
      <c r="B1645" s="218" t="s">
        <v>1863</v>
      </c>
      <c r="C1645" s="211" t="s">
        <v>1871</v>
      </c>
      <c r="D1645" s="223">
        <v>343530870030001</v>
      </c>
      <c r="E1645" s="211">
        <v>39</v>
      </c>
      <c r="F1645" s="211">
        <v>83</v>
      </c>
      <c r="G1645" s="211">
        <v>122</v>
      </c>
      <c r="H1645" s="224">
        <v>51310650</v>
      </c>
      <c r="I1645" s="224">
        <v>46179585</v>
      </c>
      <c r="J1645" s="225">
        <v>41048520</v>
      </c>
      <c r="K1645" s="221"/>
      <c r="L1645" s="221"/>
      <c r="M1645" s="221"/>
    </row>
    <row r="1646" spans="1:13" s="228" customFormat="1" ht="24" customHeight="1" x14ac:dyDescent="0.2">
      <c r="A1646" s="222">
        <v>1645</v>
      </c>
      <c r="B1646" s="218" t="s">
        <v>1863</v>
      </c>
      <c r="C1646" s="211" t="s">
        <v>1872</v>
      </c>
      <c r="D1646" s="223">
        <v>352130870040001</v>
      </c>
      <c r="E1646" s="211">
        <v>74</v>
      </c>
      <c r="F1646" s="211">
        <v>74</v>
      </c>
      <c r="G1646" s="211">
        <v>148</v>
      </c>
      <c r="H1646" s="224">
        <v>60192570</v>
      </c>
      <c r="I1646" s="224">
        <v>54173313</v>
      </c>
      <c r="J1646" s="225">
        <v>48154056.000000007</v>
      </c>
      <c r="K1646" s="221"/>
      <c r="L1646" s="221"/>
      <c r="M1646" s="221"/>
    </row>
    <row r="1647" spans="1:13" s="228" customFormat="1" ht="24" customHeight="1" x14ac:dyDescent="0.2">
      <c r="A1647" s="222">
        <v>1646</v>
      </c>
      <c r="B1647" s="218" t="s">
        <v>1863</v>
      </c>
      <c r="C1647" s="211" t="s">
        <v>1873</v>
      </c>
      <c r="D1647" s="223">
        <v>352130870030001</v>
      </c>
      <c r="E1647" s="211">
        <v>92</v>
      </c>
      <c r="F1647" s="211">
        <v>100</v>
      </c>
      <c r="G1647" s="211">
        <v>192</v>
      </c>
      <c r="H1647" s="224">
        <v>76739644.799999997</v>
      </c>
      <c r="I1647" s="224">
        <v>69065680.320000008</v>
      </c>
      <c r="J1647" s="225">
        <v>61391715.840000004</v>
      </c>
      <c r="K1647" s="221"/>
      <c r="L1647" s="221"/>
      <c r="M1647" s="221"/>
    </row>
    <row r="1648" spans="1:13" s="228" customFormat="1" ht="24" customHeight="1" x14ac:dyDescent="0.2">
      <c r="A1648" s="222">
        <v>1647</v>
      </c>
      <c r="B1648" s="218" t="s">
        <v>1863</v>
      </c>
      <c r="C1648" s="211" t="s">
        <v>1874</v>
      </c>
      <c r="D1648" s="223">
        <v>343230870010001</v>
      </c>
      <c r="E1648" s="211">
        <v>48</v>
      </c>
      <c r="F1648" s="211">
        <v>96</v>
      </c>
      <c r="G1648" s="211">
        <v>144</v>
      </c>
      <c r="H1648" s="224">
        <v>59663370</v>
      </c>
      <c r="I1648" s="224">
        <v>53697033</v>
      </c>
      <c r="J1648" s="225">
        <v>47730696.000000007</v>
      </c>
      <c r="K1648" s="221"/>
      <c r="L1648" s="221"/>
      <c r="M1648" s="221"/>
    </row>
    <row r="1649" spans="1:13" s="228" customFormat="1" ht="24" customHeight="1" x14ac:dyDescent="0.2">
      <c r="A1649" s="222">
        <v>1648</v>
      </c>
      <c r="B1649" s="218" t="s">
        <v>1863</v>
      </c>
      <c r="C1649" s="211" t="s">
        <v>1875</v>
      </c>
      <c r="D1649" s="223">
        <v>343230870020001</v>
      </c>
      <c r="E1649" s="211">
        <v>45</v>
      </c>
      <c r="F1649" s="211">
        <v>145</v>
      </c>
      <c r="G1649" s="211">
        <v>190</v>
      </c>
      <c r="H1649" s="224">
        <v>76814438.400000006</v>
      </c>
      <c r="I1649" s="224">
        <v>69132994.560000002</v>
      </c>
      <c r="J1649" s="225">
        <v>61451550.719999999</v>
      </c>
      <c r="K1649" s="221"/>
      <c r="L1649" s="221"/>
      <c r="M1649" s="221"/>
    </row>
    <row r="1650" spans="1:13" s="228" customFormat="1" ht="24" customHeight="1" x14ac:dyDescent="0.2">
      <c r="A1650" s="222">
        <v>1649</v>
      </c>
      <c r="B1650" s="218" t="s">
        <v>1863</v>
      </c>
      <c r="C1650" s="211" t="s">
        <v>1876</v>
      </c>
      <c r="D1650" s="223">
        <v>343530870050002</v>
      </c>
      <c r="E1650" s="211">
        <v>55</v>
      </c>
      <c r="F1650" s="211">
        <v>75</v>
      </c>
      <c r="G1650" s="211">
        <v>130</v>
      </c>
      <c r="H1650" s="224">
        <v>47888540</v>
      </c>
      <c r="I1650" s="224">
        <v>43099686.000000007</v>
      </c>
      <c r="J1650" s="225">
        <v>38310832</v>
      </c>
      <c r="K1650" s="221"/>
      <c r="L1650" s="221"/>
      <c r="M1650" s="221"/>
    </row>
    <row r="1651" spans="1:13" s="228" customFormat="1" ht="24" customHeight="1" x14ac:dyDescent="0.2">
      <c r="A1651" s="222">
        <v>1650</v>
      </c>
      <c r="B1651" s="218" t="s">
        <v>1863</v>
      </c>
      <c r="C1651" s="211" t="s">
        <v>1877</v>
      </c>
      <c r="D1651" s="223">
        <v>352130870080021</v>
      </c>
      <c r="E1651" s="211">
        <v>20</v>
      </c>
      <c r="F1651" s="211">
        <v>30</v>
      </c>
      <c r="G1651" s="211">
        <v>50</v>
      </c>
      <c r="H1651" s="224">
        <v>21679620</v>
      </c>
      <c r="I1651" s="224">
        <v>19511658</v>
      </c>
      <c r="J1651" s="225">
        <v>17343696</v>
      </c>
      <c r="K1651" s="221"/>
      <c r="L1651" s="221"/>
      <c r="M1651" s="221"/>
    </row>
    <row r="1652" spans="1:13" s="228" customFormat="1" ht="24" customHeight="1" x14ac:dyDescent="0.2">
      <c r="A1652" s="222">
        <v>1651</v>
      </c>
      <c r="B1652" s="218" t="s">
        <v>1863</v>
      </c>
      <c r="C1652" s="211" t="s">
        <v>1878</v>
      </c>
      <c r="D1652" s="223">
        <v>343530870090001</v>
      </c>
      <c r="E1652" s="211">
        <v>152</v>
      </c>
      <c r="F1652" s="211">
        <v>288</v>
      </c>
      <c r="G1652" s="211">
        <v>440</v>
      </c>
      <c r="H1652" s="224">
        <v>177394262.40000001</v>
      </c>
      <c r="I1652" s="224">
        <v>159654836.16</v>
      </c>
      <c r="J1652" s="225">
        <v>141915409.92000002</v>
      </c>
      <c r="K1652" s="221"/>
      <c r="L1652" s="221"/>
      <c r="M1652" s="221"/>
    </row>
    <row r="1653" spans="1:13" s="228" customFormat="1" ht="24" customHeight="1" x14ac:dyDescent="0.2">
      <c r="A1653" s="222">
        <v>1652</v>
      </c>
      <c r="B1653" s="218" t="s">
        <v>1863</v>
      </c>
      <c r="C1653" s="211" t="s">
        <v>1879</v>
      </c>
      <c r="D1653" s="223">
        <v>514220870010001</v>
      </c>
      <c r="E1653" s="211">
        <v>43</v>
      </c>
      <c r="F1653" s="211">
        <v>52</v>
      </c>
      <c r="G1653" s="211">
        <v>95</v>
      </c>
      <c r="H1653" s="224">
        <v>34741520</v>
      </c>
      <c r="I1653" s="224">
        <v>31267368.000000004</v>
      </c>
      <c r="J1653" s="225">
        <v>27793216</v>
      </c>
      <c r="K1653" s="221"/>
      <c r="L1653" s="221"/>
      <c r="M1653" s="221"/>
    </row>
    <row r="1654" spans="1:13" s="228" customFormat="1" ht="24" customHeight="1" x14ac:dyDescent="0.2">
      <c r="A1654" s="222">
        <v>1653</v>
      </c>
      <c r="B1654" s="218" t="s">
        <v>1863</v>
      </c>
      <c r="C1654" s="211" t="s">
        <v>1880</v>
      </c>
      <c r="D1654" s="223">
        <v>343530870150001</v>
      </c>
      <c r="E1654" s="211">
        <v>64</v>
      </c>
      <c r="F1654" s="211">
        <v>96</v>
      </c>
      <c r="G1654" s="211">
        <v>160</v>
      </c>
      <c r="H1654" s="224">
        <v>58518620</v>
      </c>
      <c r="I1654" s="224">
        <v>52666758</v>
      </c>
      <c r="J1654" s="225">
        <v>46814896.000000007</v>
      </c>
      <c r="K1654" s="221"/>
      <c r="L1654" s="221"/>
      <c r="M1654" s="221"/>
    </row>
    <row r="1655" spans="1:13" s="228" customFormat="1" ht="24" customHeight="1" x14ac:dyDescent="0.2">
      <c r="A1655" s="222">
        <v>1654</v>
      </c>
      <c r="B1655" s="218" t="s">
        <v>1863</v>
      </c>
      <c r="C1655" s="211" t="s">
        <v>1881</v>
      </c>
      <c r="D1655" s="223">
        <v>343530870140001</v>
      </c>
      <c r="E1655" s="211">
        <v>64</v>
      </c>
      <c r="F1655" s="211">
        <v>105</v>
      </c>
      <c r="G1655" s="211">
        <v>169</v>
      </c>
      <c r="H1655" s="224">
        <v>69525734.400000006</v>
      </c>
      <c r="I1655" s="224">
        <v>62573160.960000008</v>
      </c>
      <c r="J1655" s="225">
        <v>57938112</v>
      </c>
      <c r="K1655" s="221"/>
      <c r="L1655" s="221"/>
      <c r="M1655" s="221"/>
    </row>
    <row r="1656" spans="1:13" s="228" customFormat="1" ht="24" customHeight="1" x14ac:dyDescent="0.2">
      <c r="A1656" s="222">
        <v>1655</v>
      </c>
      <c r="B1656" s="218" t="s">
        <v>1863</v>
      </c>
      <c r="C1656" s="211" t="s">
        <v>1882</v>
      </c>
      <c r="D1656" s="223">
        <v>235440870010001</v>
      </c>
      <c r="E1656" s="211">
        <v>65</v>
      </c>
      <c r="F1656" s="211">
        <v>145</v>
      </c>
      <c r="G1656" s="211">
        <v>210</v>
      </c>
      <c r="H1656" s="224">
        <v>89587854.719999999</v>
      </c>
      <c r="I1656" s="224">
        <v>80629069.247999996</v>
      </c>
      <c r="J1656" s="225">
        <v>71670283.775999993</v>
      </c>
      <c r="K1656" s="221"/>
      <c r="L1656" s="221"/>
      <c r="M1656" s="221"/>
    </row>
    <row r="1657" spans="1:13" s="228" customFormat="1" ht="24" customHeight="1" x14ac:dyDescent="0.2">
      <c r="A1657" s="222">
        <v>1656</v>
      </c>
      <c r="B1657" s="218" t="s">
        <v>1863</v>
      </c>
      <c r="C1657" s="211" t="s">
        <v>1883</v>
      </c>
      <c r="D1657" s="223">
        <v>352130870060001</v>
      </c>
      <c r="E1657" s="211">
        <v>95</v>
      </c>
      <c r="F1657" s="211">
        <v>109</v>
      </c>
      <c r="G1657" s="211">
        <v>204</v>
      </c>
      <c r="H1657" s="224">
        <v>85044412.799999997</v>
      </c>
      <c r="I1657" s="224">
        <v>76539971.520000011</v>
      </c>
      <c r="J1657" s="225">
        <v>68035530.24000001</v>
      </c>
      <c r="K1657" s="221"/>
      <c r="L1657" s="221"/>
      <c r="M1657" s="221"/>
    </row>
    <row r="1658" spans="1:13" s="228" customFormat="1" ht="24" customHeight="1" x14ac:dyDescent="0.2">
      <c r="A1658" s="222">
        <v>1657</v>
      </c>
      <c r="B1658" s="218" t="s">
        <v>1863</v>
      </c>
      <c r="C1658" s="211" t="s">
        <v>1884</v>
      </c>
      <c r="D1658" s="223">
        <v>343530870040001</v>
      </c>
      <c r="E1658" s="211">
        <v>82</v>
      </c>
      <c r="F1658" s="211">
        <v>272</v>
      </c>
      <c r="G1658" s="211">
        <v>354</v>
      </c>
      <c r="H1658" s="224">
        <v>122017728</v>
      </c>
      <c r="I1658" s="224">
        <v>109815955.2</v>
      </c>
      <c r="J1658" s="225">
        <v>97614182.400000006</v>
      </c>
      <c r="K1658" s="221"/>
      <c r="L1658" s="221"/>
      <c r="M1658" s="221"/>
    </row>
    <row r="1659" spans="1:13" s="228" customFormat="1" ht="24" customHeight="1" x14ac:dyDescent="0.2">
      <c r="A1659" s="222">
        <v>1658</v>
      </c>
      <c r="B1659" s="218" t="s">
        <v>1863</v>
      </c>
      <c r="C1659" s="211" t="s">
        <v>1885</v>
      </c>
      <c r="D1659" s="223">
        <v>731220870010001</v>
      </c>
      <c r="E1659" s="211">
        <v>12</v>
      </c>
      <c r="F1659" s="211">
        <v>60</v>
      </c>
      <c r="G1659" s="211">
        <v>72</v>
      </c>
      <c r="H1659" s="224">
        <v>31275300</v>
      </c>
      <c r="I1659" s="224">
        <v>28147770</v>
      </c>
      <c r="J1659" s="225">
        <v>25020240</v>
      </c>
      <c r="K1659" s="221"/>
      <c r="L1659" s="221"/>
      <c r="M1659" s="221"/>
    </row>
    <row r="1660" spans="1:13" s="228" customFormat="1" ht="24" customHeight="1" x14ac:dyDescent="0.2">
      <c r="A1660" s="222">
        <v>1659</v>
      </c>
      <c r="B1660" s="218" t="s">
        <v>1863</v>
      </c>
      <c r="C1660" s="211" t="s">
        <v>1886</v>
      </c>
      <c r="D1660" s="223">
        <v>731220870030001</v>
      </c>
      <c r="E1660" s="211">
        <v>12</v>
      </c>
      <c r="F1660" s="211">
        <v>108</v>
      </c>
      <c r="G1660" s="211">
        <v>120</v>
      </c>
      <c r="H1660" s="224">
        <v>45497592</v>
      </c>
      <c r="I1660" s="224">
        <v>40947832.800000004</v>
      </c>
      <c r="J1660" s="225">
        <v>36398073.600000001</v>
      </c>
      <c r="K1660" s="221"/>
      <c r="L1660" s="221"/>
      <c r="M1660" s="221"/>
    </row>
    <row r="1661" spans="1:13" s="228" customFormat="1" ht="24" customHeight="1" x14ac:dyDescent="0.2">
      <c r="A1661" s="222">
        <v>1660</v>
      </c>
      <c r="B1661" s="218" t="s">
        <v>1863</v>
      </c>
      <c r="C1661" s="211" t="s">
        <v>1887</v>
      </c>
      <c r="D1661" s="223">
        <v>731220870050001</v>
      </c>
      <c r="E1661" s="211">
        <v>18</v>
      </c>
      <c r="F1661" s="211">
        <v>100</v>
      </c>
      <c r="G1661" s="211">
        <v>118</v>
      </c>
      <c r="H1661" s="224">
        <v>44654652</v>
      </c>
      <c r="I1661" s="224">
        <v>40189186.800000004</v>
      </c>
      <c r="J1661" s="225">
        <v>35723721.600000001</v>
      </c>
      <c r="K1661" s="221"/>
      <c r="L1661" s="221"/>
      <c r="M1661" s="221"/>
    </row>
    <row r="1662" spans="1:13" s="228" customFormat="1" ht="24" customHeight="1" x14ac:dyDescent="0.2">
      <c r="A1662" s="222">
        <v>1661</v>
      </c>
      <c r="B1662" s="218" t="s">
        <v>1863</v>
      </c>
      <c r="C1662" s="211" t="s">
        <v>1888</v>
      </c>
      <c r="D1662" s="223">
        <v>731220870180001</v>
      </c>
      <c r="E1662" s="211">
        <v>60</v>
      </c>
      <c r="F1662" s="211">
        <v>110</v>
      </c>
      <c r="G1662" s="211">
        <v>170</v>
      </c>
      <c r="H1662" s="224">
        <v>63799021.440000005</v>
      </c>
      <c r="I1662" s="224">
        <v>59811582.600000009</v>
      </c>
      <c r="J1662" s="225">
        <v>53165851.20000001</v>
      </c>
      <c r="K1662" s="221"/>
      <c r="L1662" s="221"/>
      <c r="M1662" s="221"/>
    </row>
    <row r="1663" spans="1:13" s="228" customFormat="1" ht="24" customHeight="1" x14ac:dyDescent="0.2">
      <c r="A1663" s="222">
        <v>1662</v>
      </c>
      <c r="B1663" s="218" t="s">
        <v>1863</v>
      </c>
      <c r="C1663" s="211" t="s">
        <v>1889</v>
      </c>
      <c r="D1663" s="223">
        <v>731220870170001</v>
      </c>
      <c r="E1663" s="211">
        <v>53</v>
      </c>
      <c r="F1663" s="211">
        <v>127</v>
      </c>
      <c r="G1663" s="211">
        <v>180</v>
      </c>
      <c r="H1663" s="224">
        <v>67329480.959999993</v>
      </c>
      <c r="I1663" s="224">
        <v>60596532.864</v>
      </c>
      <c r="J1663" s="225">
        <v>56107900.799999997</v>
      </c>
      <c r="K1663" s="221"/>
      <c r="L1663" s="221"/>
      <c r="M1663" s="221"/>
    </row>
    <row r="1664" spans="1:13" s="228" customFormat="1" ht="24" customHeight="1" x14ac:dyDescent="0.2">
      <c r="A1664" s="222">
        <v>1663</v>
      </c>
      <c r="B1664" s="218" t="s">
        <v>1863</v>
      </c>
      <c r="C1664" s="211" t="s">
        <v>1890</v>
      </c>
      <c r="D1664" s="223">
        <v>731220870070001</v>
      </c>
      <c r="E1664" s="211">
        <v>53</v>
      </c>
      <c r="F1664" s="211">
        <v>127</v>
      </c>
      <c r="G1664" s="211">
        <v>180</v>
      </c>
      <c r="H1664" s="224">
        <v>62955325.440000005</v>
      </c>
      <c r="I1664" s="224">
        <v>59020617.600000009</v>
      </c>
      <c r="J1664" s="225">
        <v>52462771.20000001</v>
      </c>
      <c r="K1664" s="221"/>
      <c r="L1664" s="221"/>
      <c r="M1664" s="221"/>
    </row>
    <row r="1665" spans="1:13" s="228" customFormat="1" ht="24" customHeight="1" x14ac:dyDescent="0.2">
      <c r="A1665" s="222">
        <v>1664</v>
      </c>
      <c r="B1665" s="218" t="s">
        <v>1863</v>
      </c>
      <c r="C1665" s="211" t="s">
        <v>1891</v>
      </c>
      <c r="D1665" s="223">
        <v>731220870120001</v>
      </c>
      <c r="E1665" s="211">
        <v>53</v>
      </c>
      <c r="F1665" s="211">
        <v>127</v>
      </c>
      <c r="G1665" s="211">
        <v>180</v>
      </c>
      <c r="H1665" s="224">
        <v>67329480.959999993</v>
      </c>
      <c r="I1665" s="224">
        <v>60596532.864</v>
      </c>
      <c r="J1665" s="225">
        <v>56107900.799999997</v>
      </c>
      <c r="K1665" s="221"/>
      <c r="L1665" s="221"/>
      <c r="M1665" s="221"/>
    </row>
    <row r="1666" spans="1:13" s="228" customFormat="1" ht="24" customHeight="1" x14ac:dyDescent="0.2">
      <c r="A1666" s="222">
        <v>1665</v>
      </c>
      <c r="B1666" s="218" t="s">
        <v>1863</v>
      </c>
      <c r="C1666" s="211" t="s">
        <v>1892</v>
      </c>
      <c r="D1666" s="223">
        <v>731220870080001</v>
      </c>
      <c r="E1666" s="211">
        <v>53</v>
      </c>
      <c r="F1666" s="211">
        <v>127</v>
      </c>
      <c r="G1666" s="211">
        <v>180</v>
      </c>
      <c r="H1666" s="224">
        <v>59754744</v>
      </c>
      <c r="I1666" s="224">
        <v>53779269.600000009</v>
      </c>
      <c r="J1666" s="225">
        <v>47803795.200000003</v>
      </c>
      <c r="K1666" s="221"/>
      <c r="L1666" s="221"/>
      <c r="M1666" s="221"/>
    </row>
    <row r="1667" spans="1:13" s="228" customFormat="1" ht="24" customHeight="1" x14ac:dyDescent="0.2">
      <c r="A1667" s="222">
        <v>1666</v>
      </c>
      <c r="B1667" s="218" t="s">
        <v>1863</v>
      </c>
      <c r="C1667" s="211" t="s">
        <v>1893</v>
      </c>
      <c r="D1667" s="223">
        <v>731220870140001</v>
      </c>
      <c r="E1667" s="211">
        <v>53</v>
      </c>
      <c r="F1667" s="211">
        <v>127</v>
      </c>
      <c r="G1667" s="211">
        <v>180</v>
      </c>
      <c r="H1667" s="224">
        <v>64784240.640000001</v>
      </c>
      <c r="I1667" s="224">
        <v>60735225.600000009</v>
      </c>
      <c r="J1667" s="225">
        <v>53986867.200000003</v>
      </c>
      <c r="K1667" s="221"/>
      <c r="L1667" s="221"/>
      <c r="M1667" s="221"/>
    </row>
    <row r="1668" spans="1:13" s="228" customFormat="1" ht="24" customHeight="1" x14ac:dyDescent="0.2">
      <c r="A1668" s="222">
        <v>1667</v>
      </c>
      <c r="B1668" s="218" t="s">
        <v>1863</v>
      </c>
      <c r="C1668" s="211" t="s">
        <v>1894</v>
      </c>
      <c r="D1668" s="223">
        <v>731220870060001</v>
      </c>
      <c r="E1668" s="211">
        <v>18</v>
      </c>
      <c r="F1668" s="211">
        <v>100</v>
      </c>
      <c r="G1668" s="211">
        <v>118</v>
      </c>
      <c r="H1668" s="224">
        <v>43879080</v>
      </c>
      <c r="I1668" s="224">
        <v>39491172</v>
      </c>
      <c r="J1668" s="225">
        <v>35103264</v>
      </c>
      <c r="K1668" s="221"/>
      <c r="L1668" s="221"/>
      <c r="M1668" s="221"/>
    </row>
    <row r="1669" spans="1:13" s="228" customFormat="1" ht="24" customHeight="1" x14ac:dyDescent="0.2">
      <c r="A1669" s="222">
        <v>1668</v>
      </c>
      <c r="B1669" s="218" t="s">
        <v>1863</v>
      </c>
      <c r="C1669" s="211" t="s">
        <v>1895</v>
      </c>
      <c r="D1669" s="223">
        <v>731220870190001</v>
      </c>
      <c r="E1669" s="211">
        <v>67</v>
      </c>
      <c r="F1669" s="211">
        <v>90</v>
      </c>
      <c r="G1669" s="211">
        <v>157</v>
      </c>
      <c r="H1669" s="224">
        <v>56908656</v>
      </c>
      <c r="I1669" s="224">
        <v>51217790.399999999</v>
      </c>
      <c r="J1669" s="225">
        <v>45526924.799999997</v>
      </c>
      <c r="K1669" s="221"/>
      <c r="L1669" s="221"/>
      <c r="M1669" s="221"/>
    </row>
    <row r="1670" spans="1:13" s="228" customFormat="1" ht="24" customHeight="1" x14ac:dyDescent="0.2">
      <c r="A1670" s="222">
        <v>1669</v>
      </c>
      <c r="B1670" s="218" t="s">
        <v>1863</v>
      </c>
      <c r="C1670" s="211" t="s">
        <v>1896</v>
      </c>
      <c r="D1670" s="223">
        <v>731220870040001</v>
      </c>
      <c r="E1670" s="211">
        <v>10</v>
      </c>
      <c r="F1670" s="211">
        <v>110</v>
      </c>
      <c r="G1670" s="211">
        <v>120</v>
      </c>
      <c r="H1670" s="224">
        <v>45525942</v>
      </c>
      <c r="I1670" s="224">
        <v>40973347.800000004</v>
      </c>
      <c r="J1670" s="225">
        <v>36420753.600000001</v>
      </c>
      <c r="K1670" s="221"/>
      <c r="L1670" s="221"/>
      <c r="M1670" s="221"/>
    </row>
    <row r="1671" spans="1:13" s="228" customFormat="1" ht="24" customHeight="1" x14ac:dyDescent="0.2">
      <c r="A1671" s="222">
        <v>1670</v>
      </c>
      <c r="B1671" s="218" t="s">
        <v>1863</v>
      </c>
      <c r="C1671" s="211" t="s">
        <v>1897</v>
      </c>
      <c r="D1671" s="223">
        <v>731220870020001</v>
      </c>
      <c r="E1671" s="211">
        <v>27</v>
      </c>
      <c r="F1671" s="211">
        <v>173</v>
      </c>
      <c r="G1671" s="211">
        <v>200</v>
      </c>
      <c r="H1671" s="224">
        <v>72388512</v>
      </c>
      <c r="I1671" s="224">
        <v>65149660.799999997</v>
      </c>
      <c r="J1671" s="225">
        <v>60323760</v>
      </c>
      <c r="K1671" s="221"/>
      <c r="L1671" s="221"/>
      <c r="M1671" s="221"/>
    </row>
    <row r="1672" spans="1:13" s="228" customFormat="1" ht="24" customHeight="1" x14ac:dyDescent="0.2">
      <c r="A1672" s="222">
        <v>1671</v>
      </c>
      <c r="B1672" s="218" t="s">
        <v>1863</v>
      </c>
      <c r="C1672" s="211" t="s">
        <v>1898</v>
      </c>
      <c r="D1672" s="223">
        <v>343530870020001</v>
      </c>
      <c r="E1672" s="211">
        <v>50</v>
      </c>
      <c r="F1672" s="211">
        <v>81</v>
      </c>
      <c r="G1672" s="211">
        <v>131</v>
      </c>
      <c r="H1672" s="224">
        <v>56168490</v>
      </c>
      <c r="I1672" s="224">
        <v>50551641.000000007</v>
      </c>
      <c r="J1672" s="225">
        <v>44934792</v>
      </c>
      <c r="K1672" s="221"/>
      <c r="L1672" s="221"/>
      <c r="M1672" s="221"/>
    </row>
    <row r="1673" spans="1:13" s="228" customFormat="1" ht="24" customHeight="1" x14ac:dyDescent="0.2">
      <c r="A1673" s="222">
        <v>1672</v>
      </c>
      <c r="B1673" s="218" t="s">
        <v>1900</v>
      </c>
      <c r="C1673" s="211" t="s">
        <v>1901</v>
      </c>
      <c r="D1673" s="223">
        <v>611320610150151</v>
      </c>
      <c r="E1673" s="211">
        <v>16</v>
      </c>
      <c r="F1673" s="211">
        <v>44</v>
      </c>
      <c r="G1673" s="211">
        <v>60</v>
      </c>
      <c r="H1673" s="224">
        <v>19495920</v>
      </c>
      <c r="I1673" s="224">
        <v>17546328</v>
      </c>
      <c r="J1673" s="225">
        <v>15596736</v>
      </c>
      <c r="K1673" s="221"/>
      <c r="L1673" s="221"/>
      <c r="M1673" s="221"/>
    </row>
    <row r="1674" spans="1:13" s="228" customFormat="1" ht="24" customHeight="1" x14ac:dyDescent="0.2">
      <c r="A1674" s="222">
        <v>1673</v>
      </c>
      <c r="B1674" s="218" t="s">
        <v>1900</v>
      </c>
      <c r="C1674" s="211" t="s">
        <v>1902</v>
      </c>
      <c r="D1674" s="223">
        <v>611320610150001</v>
      </c>
      <c r="E1674" s="211">
        <v>39</v>
      </c>
      <c r="F1674" s="211">
        <v>77</v>
      </c>
      <c r="G1674" s="211">
        <v>116</v>
      </c>
      <c r="H1674" s="224">
        <v>37246320</v>
      </c>
      <c r="I1674" s="224">
        <v>33521688.000000004</v>
      </c>
      <c r="J1674" s="225">
        <v>29797056</v>
      </c>
      <c r="K1674" s="221"/>
      <c r="L1674" s="221"/>
      <c r="M1674" s="221"/>
    </row>
    <row r="1675" spans="1:13" s="228" customFormat="1" ht="24" customHeight="1" x14ac:dyDescent="0.2">
      <c r="A1675" s="222">
        <v>1674</v>
      </c>
      <c r="B1675" s="218" t="s">
        <v>1900</v>
      </c>
      <c r="C1675" s="211" t="s">
        <v>1903</v>
      </c>
      <c r="D1675" s="223">
        <v>611320610820002</v>
      </c>
      <c r="E1675" s="211">
        <v>52</v>
      </c>
      <c r="F1675" s="211">
        <v>106</v>
      </c>
      <c r="G1675" s="211">
        <v>158</v>
      </c>
      <c r="H1675" s="224">
        <v>51232800</v>
      </c>
      <c r="I1675" s="224">
        <v>46109520</v>
      </c>
      <c r="J1675" s="225">
        <v>40986240</v>
      </c>
      <c r="K1675" s="221"/>
      <c r="L1675" s="221"/>
      <c r="M1675" s="221"/>
    </row>
    <row r="1676" spans="1:13" s="228" customFormat="1" ht="24" customHeight="1" x14ac:dyDescent="0.2">
      <c r="A1676" s="222">
        <v>1675</v>
      </c>
      <c r="B1676" s="218" t="s">
        <v>1900</v>
      </c>
      <c r="C1676" s="211" t="s">
        <v>1904</v>
      </c>
      <c r="D1676" s="223">
        <v>611320610330001</v>
      </c>
      <c r="E1676" s="211">
        <v>30</v>
      </c>
      <c r="F1676" s="211">
        <v>62</v>
      </c>
      <c r="G1676" s="211">
        <v>92</v>
      </c>
      <c r="H1676" s="224">
        <v>30281040</v>
      </c>
      <c r="I1676" s="224">
        <v>27252936</v>
      </c>
      <c r="J1676" s="225">
        <v>24224832</v>
      </c>
      <c r="K1676" s="221"/>
      <c r="L1676" s="221"/>
      <c r="M1676" s="221"/>
    </row>
    <row r="1677" spans="1:13" s="228" customFormat="1" ht="24" customHeight="1" x14ac:dyDescent="0.2">
      <c r="A1677" s="222">
        <v>1676</v>
      </c>
      <c r="B1677" s="218" t="s">
        <v>1900</v>
      </c>
      <c r="C1677" s="211" t="s">
        <v>1905</v>
      </c>
      <c r="D1677" s="223">
        <v>611220610080001</v>
      </c>
      <c r="E1677" s="211">
        <v>39</v>
      </c>
      <c r="F1677" s="211">
        <v>61</v>
      </c>
      <c r="G1677" s="211">
        <v>100</v>
      </c>
      <c r="H1677" s="224">
        <v>32705040</v>
      </c>
      <c r="I1677" s="224">
        <v>29434536</v>
      </c>
      <c r="J1677" s="225">
        <v>26164032</v>
      </c>
      <c r="K1677" s="221"/>
      <c r="L1677" s="221"/>
      <c r="M1677" s="221"/>
    </row>
    <row r="1678" spans="1:13" s="228" customFormat="1" ht="24" customHeight="1" x14ac:dyDescent="0.2">
      <c r="A1678" s="222">
        <v>1677</v>
      </c>
      <c r="B1678" s="218" t="s">
        <v>1900</v>
      </c>
      <c r="C1678" s="211" t="s">
        <v>1906</v>
      </c>
      <c r="D1678" s="223">
        <v>611320610620011</v>
      </c>
      <c r="E1678" s="211">
        <v>31</v>
      </c>
      <c r="F1678" s="211">
        <v>36</v>
      </c>
      <c r="G1678" s="211">
        <v>67</v>
      </c>
      <c r="H1678" s="224">
        <v>21840480</v>
      </c>
      <c r="I1678" s="224">
        <v>19656432</v>
      </c>
      <c r="J1678" s="225">
        <v>17472384</v>
      </c>
      <c r="K1678" s="221"/>
      <c r="L1678" s="221"/>
      <c r="M1678" s="221"/>
    </row>
    <row r="1679" spans="1:13" s="228" customFormat="1" ht="24" customHeight="1" x14ac:dyDescent="0.2">
      <c r="A1679" s="222">
        <v>1678</v>
      </c>
      <c r="B1679" s="218" t="s">
        <v>1900</v>
      </c>
      <c r="C1679" s="211" t="s">
        <v>1907</v>
      </c>
      <c r="D1679" s="223">
        <v>611320610150171</v>
      </c>
      <c r="E1679" s="211">
        <v>23</v>
      </c>
      <c r="F1679" s="211">
        <v>55</v>
      </c>
      <c r="G1679" s="211">
        <v>78</v>
      </c>
      <c r="H1679" s="224">
        <v>25099680</v>
      </c>
      <c r="I1679" s="224">
        <v>22589712</v>
      </c>
      <c r="J1679" s="225">
        <v>20079744</v>
      </c>
      <c r="K1679" s="221"/>
      <c r="L1679" s="221"/>
      <c r="M1679" s="221"/>
    </row>
    <row r="1680" spans="1:13" s="228" customFormat="1" ht="24" customHeight="1" x14ac:dyDescent="0.2">
      <c r="A1680" s="222">
        <v>1679</v>
      </c>
      <c r="B1680" s="218" t="s">
        <v>1900</v>
      </c>
      <c r="C1680" s="211" t="s">
        <v>1908</v>
      </c>
      <c r="D1680" s="223">
        <v>611320610740002</v>
      </c>
      <c r="E1680" s="211">
        <v>105</v>
      </c>
      <c r="F1680" s="211">
        <v>242</v>
      </c>
      <c r="G1680" s="211">
        <v>347</v>
      </c>
      <c r="H1680" s="224">
        <v>107554982.40000001</v>
      </c>
      <c r="I1680" s="224">
        <v>96799484.159999996</v>
      </c>
      <c r="J1680" s="225">
        <v>86043985.920000017</v>
      </c>
      <c r="K1680" s="221"/>
      <c r="L1680" s="221"/>
      <c r="M1680" s="221"/>
    </row>
    <row r="1681" spans="1:13" s="228" customFormat="1" ht="24" customHeight="1" x14ac:dyDescent="0.2">
      <c r="A1681" s="222">
        <v>1680</v>
      </c>
      <c r="B1681" s="218" t="s">
        <v>1900</v>
      </c>
      <c r="C1681" s="211" t="s">
        <v>1909</v>
      </c>
      <c r="D1681" s="223">
        <v>314230610060001</v>
      </c>
      <c r="E1681" s="211">
        <v>30</v>
      </c>
      <c r="F1681" s="211">
        <v>90</v>
      </c>
      <c r="G1681" s="211">
        <v>120</v>
      </c>
      <c r="H1681" s="224">
        <v>45587620</v>
      </c>
      <c r="I1681" s="224">
        <v>41028858</v>
      </c>
      <c r="J1681" s="225">
        <v>36470096</v>
      </c>
      <c r="K1681" s="221"/>
      <c r="L1681" s="221"/>
      <c r="M1681" s="221"/>
    </row>
    <row r="1682" spans="1:13" s="228" customFormat="1" ht="24" customHeight="1" x14ac:dyDescent="0.2">
      <c r="A1682" s="222">
        <v>1681</v>
      </c>
      <c r="B1682" s="218" t="s">
        <v>1900</v>
      </c>
      <c r="C1682" s="211" t="s">
        <v>1910</v>
      </c>
      <c r="D1682" s="223">
        <v>611320611190001</v>
      </c>
      <c r="E1682" s="211">
        <v>65</v>
      </c>
      <c r="F1682" s="211">
        <v>215</v>
      </c>
      <c r="G1682" s="211">
        <v>280</v>
      </c>
      <c r="H1682" s="224">
        <v>86808499.200000003</v>
      </c>
      <c r="I1682" s="224">
        <v>78127649.280000001</v>
      </c>
      <c r="J1682" s="225">
        <v>69446799.360000014</v>
      </c>
      <c r="K1682" s="221"/>
      <c r="L1682" s="221"/>
      <c r="M1682" s="221"/>
    </row>
    <row r="1683" spans="1:13" s="228" customFormat="1" ht="24" customHeight="1" x14ac:dyDescent="0.2">
      <c r="A1683" s="222">
        <v>1682</v>
      </c>
      <c r="B1683" s="218" t="s">
        <v>1900</v>
      </c>
      <c r="C1683" s="211" t="s">
        <v>1911</v>
      </c>
      <c r="D1683" s="223">
        <v>611220611240001</v>
      </c>
      <c r="E1683" s="211">
        <v>15</v>
      </c>
      <c r="F1683" s="211">
        <v>49</v>
      </c>
      <c r="G1683" s="211">
        <v>64</v>
      </c>
      <c r="H1683" s="224">
        <v>23338440</v>
      </c>
      <c r="I1683" s="224">
        <v>21004596</v>
      </c>
      <c r="J1683" s="225">
        <v>18670752</v>
      </c>
      <c r="K1683" s="221"/>
      <c r="L1683" s="221"/>
      <c r="M1683" s="221"/>
    </row>
    <row r="1684" spans="1:13" s="228" customFormat="1" ht="24" customHeight="1" x14ac:dyDescent="0.2">
      <c r="A1684" s="222">
        <v>1683</v>
      </c>
      <c r="B1684" s="218" t="s">
        <v>1900</v>
      </c>
      <c r="C1684" s="211" t="s">
        <v>1912</v>
      </c>
      <c r="D1684" s="223">
        <v>611220611230001</v>
      </c>
      <c r="E1684" s="211">
        <v>79</v>
      </c>
      <c r="F1684" s="211">
        <v>120</v>
      </c>
      <c r="G1684" s="211">
        <v>199</v>
      </c>
      <c r="H1684" s="224">
        <v>69913497.599999994</v>
      </c>
      <c r="I1684" s="224">
        <v>62922147.840000004</v>
      </c>
      <c r="J1684" s="225">
        <v>58261248.000000007</v>
      </c>
      <c r="K1684" s="221"/>
      <c r="L1684" s="221"/>
      <c r="M1684" s="221"/>
    </row>
    <row r="1685" spans="1:13" s="228" customFormat="1" ht="24" customHeight="1" x14ac:dyDescent="0.2">
      <c r="A1685" s="222">
        <v>1684</v>
      </c>
      <c r="B1685" s="218" t="s">
        <v>1900</v>
      </c>
      <c r="C1685" s="211" t="s">
        <v>1913</v>
      </c>
      <c r="D1685" s="223">
        <v>611220610060011</v>
      </c>
      <c r="E1685" s="211">
        <v>90</v>
      </c>
      <c r="F1685" s="211">
        <v>190</v>
      </c>
      <c r="G1685" s="211">
        <v>280</v>
      </c>
      <c r="H1685" s="224">
        <v>87255936</v>
      </c>
      <c r="I1685" s="224">
        <v>78530342.400000006</v>
      </c>
      <c r="J1685" s="225">
        <v>69804748.799999997</v>
      </c>
      <c r="K1685" s="221"/>
      <c r="L1685" s="221"/>
      <c r="M1685" s="221"/>
    </row>
    <row r="1686" spans="1:13" s="228" customFormat="1" ht="24" customHeight="1" x14ac:dyDescent="0.2">
      <c r="A1686" s="222">
        <v>1685</v>
      </c>
      <c r="B1686" s="218" t="s">
        <v>1900</v>
      </c>
      <c r="C1686" s="211" t="s">
        <v>1914</v>
      </c>
      <c r="D1686" s="223">
        <v>611220610380071</v>
      </c>
      <c r="E1686" s="211">
        <v>22</v>
      </c>
      <c r="F1686" s="211">
        <v>31</v>
      </c>
      <c r="G1686" s="211">
        <v>53</v>
      </c>
      <c r="H1686" s="224">
        <v>17669760</v>
      </c>
      <c r="I1686" s="224">
        <v>15902784.000000002</v>
      </c>
      <c r="J1686" s="225">
        <v>14135808</v>
      </c>
      <c r="K1686" s="221"/>
      <c r="L1686" s="221"/>
      <c r="M1686" s="221"/>
    </row>
    <row r="1687" spans="1:13" s="228" customFormat="1" ht="24" customHeight="1" x14ac:dyDescent="0.2">
      <c r="A1687" s="222">
        <v>1686</v>
      </c>
      <c r="B1687" s="218" t="s">
        <v>1915</v>
      </c>
      <c r="C1687" s="211" t="s">
        <v>1916</v>
      </c>
      <c r="D1687" s="223">
        <v>612120630240011</v>
      </c>
      <c r="E1687" s="211">
        <v>30</v>
      </c>
      <c r="F1687" s="211">
        <v>40</v>
      </c>
      <c r="G1687" s="211">
        <v>70</v>
      </c>
      <c r="H1687" s="224">
        <v>25584120</v>
      </c>
      <c r="I1687" s="224">
        <v>23025708.000000004</v>
      </c>
      <c r="J1687" s="225">
        <v>20467296</v>
      </c>
      <c r="K1687" s="221"/>
      <c r="L1687" s="221"/>
      <c r="M1687" s="221"/>
    </row>
    <row r="1688" spans="1:13" s="228" customFormat="1" ht="24" customHeight="1" x14ac:dyDescent="0.2">
      <c r="A1688" s="222">
        <v>1687</v>
      </c>
      <c r="B1688" s="218" t="s">
        <v>1915</v>
      </c>
      <c r="C1688" s="211" t="s">
        <v>1917</v>
      </c>
      <c r="D1688" s="223">
        <v>612120630070001</v>
      </c>
      <c r="E1688" s="211">
        <v>100</v>
      </c>
      <c r="F1688" s="211">
        <v>68</v>
      </c>
      <c r="G1688" s="211">
        <v>168</v>
      </c>
      <c r="H1688" s="224">
        <v>61199280</v>
      </c>
      <c r="I1688" s="224">
        <v>55079352</v>
      </c>
      <c r="J1688" s="225">
        <v>48959424</v>
      </c>
      <c r="K1688" s="221"/>
      <c r="L1688" s="221"/>
      <c r="M1688" s="221"/>
    </row>
    <row r="1689" spans="1:13" s="228" customFormat="1" ht="24" customHeight="1" x14ac:dyDescent="0.2">
      <c r="A1689" s="222">
        <v>1688</v>
      </c>
      <c r="B1689" s="218" t="s">
        <v>1915</v>
      </c>
      <c r="C1689" s="211" t="s">
        <v>1918</v>
      </c>
      <c r="D1689" s="223">
        <v>612120630530001</v>
      </c>
      <c r="E1689" s="211">
        <v>57</v>
      </c>
      <c r="F1689" s="211">
        <v>83</v>
      </c>
      <c r="G1689" s="211">
        <v>140</v>
      </c>
      <c r="H1689" s="224">
        <v>51364440</v>
      </c>
      <c r="I1689" s="224">
        <v>46227996.000000007</v>
      </c>
      <c r="J1689" s="225">
        <v>41091552</v>
      </c>
      <c r="K1689" s="221"/>
      <c r="L1689" s="221"/>
      <c r="M1689" s="221"/>
    </row>
    <row r="1690" spans="1:13" s="228" customFormat="1" ht="24" customHeight="1" x14ac:dyDescent="0.2">
      <c r="A1690" s="222">
        <v>1689</v>
      </c>
      <c r="B1690" s="218" t="s">
        <v>1915</v>
      </c>
      <c r="C1690" s="211" t="s">
        <v>1919</v>
      </c>
      <c r="D1690" s="223">
        <v>612220630610001</v>
      </c>
      <c r="E1690" s="211">
        <v>48</v>
      </c>
      <c r="F1690" s="211">
        <v>67</v>
      </c>
      <c r="G1690" s="211">
        <v>115</v>
      </c>
      <c r="H1690" s="224">
        <v>37623120</v>
      </c>
      <c r="I1690" s="224">
        <v>33860808</v>
      </c>
      <c r="J1690" s="225">
        <v>30098496</v>
      </c>
      <c r="K1690" s="221"/>
      <c r="L1690" s="221"/>
      <c r="M1690" s="221"/>
    </row>
    <row r="1691" spans="1:13" s="228" customFormat="1" ht="24" customHeight="1" x14ac:dyDescent="0.2">
      <c r="A1691" s="222">
        <v>1690</v>
      </c>
      <c r="B1691" s="218" t="s">
        <v>1915</v>
      </c>
      <c r="C1691" s="211" t="s">
        <v>1920</v>
      </c>
      <c r="D1691" s="223">
        <v>612220630230001</v>
      </c>
      <c r="E1691" s="211">
        <v>28</v>
      </c>
      <c r="F1691" s="211">
        <v>72</v>
      </c>
      <c r="G1691" s="211">
        <v>100</v>
      </c>
      <c r="H1691" s="224">
        <v>36858600</v>
      </c>
      <c r="I1691" s="224">
        <v>33172740</v>
      </c>
      <c r="J1691" s="225">
        <v>29486880</v>
      </c>
      <c r="K1691" s="221"/>
      <c r="L1691" s="221"/>
      <c r="M1691" s="221"/>
    </row>
    <row r="1692" spans="1:13" s="228" customFormat="1" ht="24" customHeight="1" x14ac:dyDescent="0.2">
      <c r="A1692" s="222">
        <v>1691</v>
      </c>
      <c r="B1692" s="218" t="s">
        <v>1915</v>
      </c>
      <c r="C1692" s="211" t="s">
        <v>1921</v>
      </c>
      <c r="D1692" s="223">
        <v>612220630280001</v>
      </c>
      <c r="E1692" s="211">
        <v>40</v>
      </c>
      <c r="F1692" s="211">
        <v>85</v>
      </c>
      <c r="G1692" s="211">
        <v>125</v>
      </c>
      <c r="H1692" s="224">
        <v>40980960</v>
      </c>
      <c r="I1692" s="224">
        <v>36882864</v>
      </c>
      <c r="J1692" s="225">
        <v>32784768.000000004</v>
      </c>
      <c r="K1692" s="221"/>
      <c r="L1692" s="221"/>
      <c r="M1692" s="221"/>
    </row>
    <row r="1693" spans="1:13" s="228" customFormat="1" ht="24" customHeight="1" x14ac:dyDescent="0.2">
      <c r="A1693" s="222">
        <v>1692</v>
      </c>
      <c r="B1693" s="218" t="s">
        <v>1915</v>
      </c>
      <c r="C1693" s="211" t="s">
        <v>1922</v>
      </c>
      <c r="D1693" s="223">
        <v>612320630590001</v>
      </c>
      <c r="E1693" s="211">
        <v>78</v>
      </c>
      <c r="F1693" s="211">
        <v>122</v>
      </c>
      <c r="G1693" s="211">
        <v>200</v>
      </c>
      <c r="H1693" s="224">
        <v>62260992</v>
      </c>
      <c r="I1693" s="224">
        <v>58369680</v>
      </c>
      <c r="J1693" s="225">
        <v>51884160</v>
      </c>
      <c r="K1693" s="221"/>
      <c r="L1693" s="221"/>
      <c r="M1693" s="221"/>
    </row>
    <row r="1694" spans="1:13" s="228" customFormat="1" ht="24" customHeight="1" x14ac:dyDescent="0.2">
      <c r="A1694" s="222">
        <v>1693</v>
      </c>
      <c r="B1694" s="218" t="s">
        <v>1915</v>
      </c>
      <c r="C1694" s="211" t="s">
        <v>1923</v>
      </c>
      <c r="D1694" s="223">
        <v>612220630170001</v>
      </c>
      <c r="E1694" s="211">
        <v>38</v>
      </c>
      <c r="F1694" s="211">
        <v>63</v>
      </c>
      <c r="G1694" s="211">
        <v>101</v>
      </c>
      <c r="H1694" s="224">
        <v>33473040</v>
      </c>
      <c r="I1694" s="224">
        <v>30125736</v>
      </c>
      <c r="J1694" s="225">
        <v>26778432</v>
      </c>
      <c r="K1694" s="221"/>
      <c r="L1694" s="221"/>
      <c r="M1694" s="221"/>
    </row>
    <row r="1695" spans="1:13" s="228" customFormat="1" ht="24" customHeight="1" x14ac:dyDescent="0.2">
      <c r="A1695" s="222">
        <v>1694</v>
      </c>
      <c r="B1695" s="218" t="s">
        <v>1915</v>
      </c>
      <c r="C1695" s="211" t="s">
        <v>1924</v>
      </c>
      <c r="D1695" s="223">
        <v>612120630240001</v>
      </c>
      <c r="E1695" s="211">
        <v>70</v>
      </c>
      <c r="F1695" s="211">
        <v>90</v>
      </c>
      <c r="G1695" s="211">
        <v>160</v>
      </c>
      <c r="H1695" s="224">
        <v>58499280</v>
      </c>
      <c r="I1695" s="224">
        <v>52649352</v>
      </c>
      <c r="J1695" s="225">
        <v>46799424</v>
      </c>
      <c r="K1695" s="221"/>
      <c r="L1695" s="221"/>
      <c r="M1695" s="221"/>
    </row>
    <row r="1696" spans="1:13" s="228" customFormat="1" ht="24" customHeight="1" x14ac:dyDescent="0.2">
      <c r="A1696" s="222">
        <v>1695</v>
      </c>
      <c r="B1696" s="218" t="s">
        <v>1915</v>
      </c>
      <c r="C1696" s="211" t="s">
        <v>1925</v>
      </c>
      <c r="D1696" s="223">
        <v>612220630490001</v>
      </c>
      <c r="E1696" s="211">
        <v>37</v>
      </c>
      <c r="F1696" s="211">
        <v>59</v>
      </c>
      <c r="G1696" s="211">
        <v>96</v>
      </c>
      <c r="H1696" s="224">
        <v>31439760</v>
      </c>
      <c r="I1696" s="224">
        <v>28295784</v>
      </c>
      <c r="J1696" s="225">
        <v>25151808.000000004</v>
      </c>
      <c r="K1696" s="221"/>
      <c r="L1696" s="221"/>
      <c r="M1696" s="221"/>
    </row>
    <row r="1697" spans="1:13" s="228" customFormat="1" ht="24" customHeight="1" x14ac:dyDescent="0.2">
      <c r="A1697" s="222">
        <v>1696</v>
      </c>
      <c r="B1697" s="218" t="s">
        <v>1915</v>
      </c>
      <c r="C1697" s="211" t="s">
        <v>1926</v>
      </c>
      <c r="D1697" s="223">
        <v>611320630230002</v>
      </c>
      <c r="E1697" s="211">
        <v>68</v>
      </c>
      <c r="F1697" s="211">
        <v>102</v>
      </c>
      <c r="G1697" s="211">
        <v>170</v>
      </c>
      <c r="H1697" s="224">
        <v>54122640</v>
      </c>
      <c r="I1697" s="224">
        <v>48710376.000000007</v>
      </c>
      <c r="J1697" s="225">
        <v>43298112</v>
      </c>
      <c r="K1697" s="221"/>
      <c r="L1697" s="221"/>
      <c r="M1697" s="221"/>
    </row>
    <row r="1698" spans="1:13" s="228" customFormat="1" ht="24" customHeight="1" x14ac:dyDescent="0.2">
      <c r="A1698" s="222">
        <v>1697</v>
      </c>
      <c r="B1698" s="218" t="s">
        <v>1915</v>
      </c>
      <c r="C1698" s="211" t="s">
        <v>1927</v>
      </c>
      <c r="D1698" s="223">
        <v>612120630560061</v>
      </c>
      <c r="E1698" s="211">
        <v>36</v>
      </c>
      <c r="F1698" s="211">
        <v>48</v>
      </c>
      <c r="G1698" s="211">
        <v>84</v>
      </c>
      <c r="H1698" s="224">
        <v>29987280</v>
      </c>
      <c r="I1698" s="224">
        <v>26988552</v>
      </c>
      <c r="J1698" s="225">
        <v>23989824</v>
      </c>
      <c r="K1698" s="221"/>
      <c r="L1698" s="221"/>
      <c r="M1698" s="221"/>
    </row>
    <row r="1699" spans="1:13" s="228" customFormat="1" ht="24" customHeight="1" x14ac:dyDescent="0.2">
      <c r="A1699" s="222">
        <v>1698</v>
      </c>
      <c r="B1699" s="218" t="s">
        <v>1915</v>
      </c>
      <c r="C1699" s="211" t="s">
        <v>1928</v>
      </c>
      <c r="D1699" s="223">
        <v>324030630120001</v>
      </c>
      <c r="E1699" s="211">
        <v>80</v>
      </c>
      <c r="F1699" s="211">
        <v>30</v>
      </c>
      <c r="G1699" s="211">
        <v>110</v>
      </c>
      <c r="H1699" s="224">
        <v>45413700</v>
      </c>
      <c r="I1699" s="224">
        <v>40872330</v>
      </c>
      <c r="J1699" s="225">
        <v>36330960</v>
      </c>
      <c r="K1699" s="221"/>
      <c r="L1699" s="221"/>
      <c r="M1699" s="221"/>
    </row>
    <row r="1700" spans="1:13" s="228" customFormat="1" ht="24" customHeight="1" x14ac:dyDescent="0.2">
      <c r="A1700" s="222">
        <v>1699</v>
      </c>
      <c r="B1700" s="218" t="s">
        <v>1915</v>
      </c>
      <c r="C1700" s="211" t="s">
        <v>1929</v>
      </c>
      <c r="D1700" s="223">
        <v>612120630070011</v>
      </c>
      <c r="E1700" s="211">
        <v>58</v>
      </c>
      <c r="F1700" s="211">
        <v>97</v>
      </c>
      <c r="G1700" s="211">
        <v>155</v>
      </c>
      <c r="H1700" s="224">
        <v>55583640</v>
      </c>
      <c r="I1700" s="224">
        <v>50025276.000000007</v>
      </c>
      <c r="J1700" s="225">
        <v>44466912</v>
      </c>
      <c r="K1700" s="221"/>
      <c r="L1700" s="221"/>
      <c r="M1700" s="221"/>
    </row>
    <row r="1701" spans="1:13" s="228" customFormat="1" ht="24" customHeight="1" x14ac:dyDescent="0.2">
      <c r="A1701" s="222">
        <v>1700</v>
      </c>
      <c r="B1701" s="218" t="s">
        <v>1915</v>
      </c>
      <c r="C1701" s="211" t="s">
        <v>1930</v>
      </c>
      <c r="D1701" s="223">
        <v>612120630560001</v>
      </c>
      <c r="E1701" s="211">
        <v>48</v>
      </c>
      <c r="F1701" s="211">
        <v>144</v>
      </c>
      <c r="G1701" s="211">
        <v>192</v>
      </c>
      <c r="H1701" s="224">
        <v>66410841.600000001</v>
      </c>
      <c r="I1701" s="224">
        <v>62260164</v>
      </c>
      <c r="J1701" s="225">
        <v>55342368.000000007</v>
      </c>
      <c r="K1701" s="221"/>
      <c r="L1701" s="221"/>
      <c r="M1701" s="221"/>
    </row>
    <row r="1702" spans="1:13" s="228" customFormat="1" ht="24" customHeight="1" x14ac:dyDescent="0.2">
      <c r="A1702" s="222">
        <v>1701</v>
      </c>
      <c r="B1702" s="218" t="s">
        <v>1915</v>
      </c>
      <c r="C1702" s="211" t="s">
        <v>1931</v>
      </c>
      <c r="D1702" s="223">
        <v>612120630540001</v>
      </c>
      <c r="E1702" s="211">
        <v>96</v>
      </c>
      <c r="F1702" s="211">
        <v>192</v>
      </c>
      <c r="G1702" s="211">
        <v>288</v>
      </c>
      <c r="H1702" s="224">
        <v>88389043.200000003</v>
      </c>
      <c r="I1702" s="224">
        <v>79550138.879999995</v>
      </c>
      <c r="J1702" s="225">
        <v>70711234.560000002</v>
      </c>
      <c r="K1702" s="221"/>
      <c r="L1702" s="221"/>
      <c r="M1702" s="221"/>
    </row>
    <row r="1703" spans="1:13" s="228" customFormat="1" ht="24" customHeight="1" x14ac:dyDescent="0.2">
      <c r="A1703" s="222">
        <v>1702</v>
      </c>
      <c r="B1703" s="218" t="s">
        <v>1915</v>
      </c>
      <c r="C1703" s="211" t="s">
        <v>1932</v>
      </c>
      <c r="D1703" s="223">
        <v>131140630370001</v>
      </c>
      <c r="E1703" s="211">
        <v>70</v>
      </c>
      <c r="F1703" s="211">
        <v>50</v>
      </c>
      <c r="G1703" s="211">
        <v>120</v>
      </c>
      <c r="H1703" s="224">
        <v>53672500</v>
      </c>
      <c r="I1703" s="224">
        <v>48305250</v>
      </c>
      <c r="J1703" s="225">
        <v>42938000</v>
      </c>
      <c r="K1703" s="221"/>
      <c r="L1703" s="221"/>
      <c r="M1703" s="221"/>
    </row>
    <row r="1704" spans="1:13" s="228" customFormat="1" ht="24" customHeight="1" x14ac:dyDescent="0.2">
      <c r="A1704" s="222">
        <v>1703</v>
      </c>
      <c r="B1704" s="218" t="s">
        <v>1915</v>
      </c>
      <c r="C1704" s="211" t="s">
        <v>1933</v>
      </c>
      <c r="D1704" s="223">
        <v>131140630400001</v>
      </c>
      <c r="E1704" s="211">
        <v>50</v>
      </c>
      <c r="F1704" s="211">
        <v>75</v>
      </c>
      <c r="G1704" s="211">
        <v>125</v>
      </c>
      <c r="H1704" s="224">
        <v>56269340</v>
      </c>
      <c r="I1704" s="224">
        <v>50642406.000000007</v>
      </c>
      <c r="J1704" s="225">
        <v>45015472</v>
      </c>
      <c r="K1704" s="221"/>
      <c r="L1704" s="221"/>
      <c r="M1704" s="221"/>
    </row>
    <row r="1705" spans="1:13" s="228" customFormat="1" ht="24" customHeight="1" x14ac:dyDescent="0.2">
      <c r="A1705" s="222">
        <v>1704</v>
      </c>
      <c r="B1705" s="218" t="s">
        <v>1915</v>
      </c>
      <c r="C1705" s="211" t="s">
        <v>1934</v>
      </c>
      <c r="D1705" s="223">
        <v>131140630130001</v>
      </c>
      <c r="E1705" s="211">
        <v>82</v>
      </c>
      <c r="F1705" s="211">
        <v>152</v>
      </c>
      <c r="G1705" s="211">
        <v>234</v>
      </c>
      <c r="H1705" s="224">
        <v>111530102.40000001</v>
      </c>
      <c r="I1705" s="224">
        <v>100377092.16</v>
      </c>
      <c r="J1705" s="225">
        <v>89224081.920000017</v>
      </c>
      <c r="K1705" s="221"/>
      <c r="L1705" s="221"/>
      <c r="M1705" s="221"/>
    </row>
    <row r="1706" spans="1:13" s="228" customFormat="1" ht="24" customHeight="1" x14ac:dyDescent="0.2">
      <c r="A1706" s="222">
        <v>1705</v>
      </c>
      <c r="B1706" s="218" t="s">
        <v>1915</v>
      </c>
      <c r="C1706" s="211" t="s">
        <v>1935</v>
      </c>
      <c r="D1706" s="223">
        <v>131140630300001</v>
      </c>
      <c r="E1706" s="211">
        <v>90</v>
      </c>
      <c r="F1706" s="211">
        <v>108</v>
      </c>
      <c r="G1706" s="211">
        <v>198</v>
      </c>
      <c r="H1706" s="224">
        <v>83637139.200000003</v>
      </c>
      <c r="I1706" s="224">
        <v>75273425.280000001</v>
      </c>
      <c r="J1706" s="225">
        <v>66909711.360000007</v>
      </c>
      <c r="K1706" s="221"/>
      <c r="L1706" s="221"/>
      <c r="M1706" s="221"/>
    </row>
    <row r="1707" spans="1:13" s="228" customFormat="1" ht="24" customHeight="1" x14ac:dyDescent="0.2">
      <c r="A1707" s="222">
        <v>1706</v>
      </c>
      <c r="B1707" s="218" t="s">
        <v>1915</v>
      </c>
      <c r="C1707" s="211" t="s">
        <v>1936</v>
      </c>
      <c r="D1707" s="223">
        <v>324030630060001</v>
      </c>
      <c r="E1707" s="211">
        <v>43</v>
      </c>
      <c r="F1707" s="211">
        <v>83</v>
      </c>
      <c r="G1707" s="211">
        <v>126</v>
      </c>
      <c r="H1707" s="224">
        <v>46558180</v>
      </c>
      <c r="I1707" s="224">
        <v>41902362</v>
      </c>
      <c r="J1707" s="225">
        <v>37246544</v>
      </c>
      <c r="K1707" s="221"/>
      <c r="L1707" s="221"/>
      <c r="M1707" s="221"/>
    </row>
    <row r="1708" spans="1:13" s="228" customFormat="1" ht="24" customHeight="1" x14ac:dyDescent="0.2">
      <c r="A1708" s="222">
        <v>1707</v>
      </c>
      <c r="B1708" s="218" t="s">
        <v>1937</v>
      </c>
      <c r="C1708" s="211" t="s">
        <v>1938</v>
      </c>
      <c r="D1708" s="223">
        <v>611320620050001</v>
      </c>
      <c r="E1708" s="211">
        <v>52</v>
      </c>
      <c r="F1708" s="211">
        <v>63</v>
      </c>
      <c r="G1708" s="211">
        <v>115</v>
      </c>
      <c r="H1708" s="224">
        <v>36849840</v>
      </c>
      <c r="I1708" s="224">
        <v>33164856</v>
      </c>
      <c r="J1708" s="225">
        <v>29479872</v>
      </c>
      <c r="K1708" s="221"/>
      <c r="L1708" s="221"/>
      <c r="M1708" s="221"/>
    </row>
    <row r="1709" spans="1:13" s="228" customFormat="1" ht="24" customHeight="1" x14ac:dyDescent="0.2">
      <c r="A1709" s="222">
        <v>1708</v>
      </c>
      <c r="B1709" s="218" t="s">
        <v>1937</v>
      </c>
      <c r="C1709" s="211" t="s">
        <v>1939</v>
      </c>
      <c r="D1709" s="223">
        <v>611320620060001</v>
      </c>
      <c r="E1709" s="211">
        <v>63</v>
      </c>
      <c r="F1709" s="211">
        <v>102</v>
      </c>
      <c r="G1709" s="211">
        <v>165</v>
      </c>
      <c r="H1709" s="224">
        <v>58924080</v>
      </c>
      <c r="I1709" s="224">
        <v>53031672</v>
      </c>
      <c r="J1709" s="225">
        <v>47139264</v>
      </c>
      <c r="K1709" s="221"/>
      <c r="L1709" s="221"/>
      <c r="M1709" s="221"/>
    </row>
    <row r="1710" spans="1:13" s="228" customFormat="1" ht="24" customHeight="1" x14ac:dyDescent="0.2">
      <c r="A1710" s="222">
        <v>1709</v>
      </c>
      <c r="B1710" s="218" t="s">
        <v>1937</v>
      </c>
      <c r="C1710" s="211" t="s">
        <v>1940</v>
      </c>
      <c r="D1710" s="223">
        <v>611320620040001</v>
      </c>
      <c r="E1710" s="211">
        <v>44</v>
      </c>
      <c r="F1710" s="211">
        <v>71</v>
      </c>
      <c r="G1710" s="211">
        <v>115</v>
      </c>
      <c r="H1710" s="224">
        <v>36751920</v>
      </c>
      <c r="I1710" s="224">
        <v>33076728.000000004</v>
      </c>
      <c r="J1710" s="225">
        <v>29401536</v>
      </c>
      <c r="K1710" s="221"/>
      <c r="L1710" s="221"/>
      <c r="M1710" s="221"/>
    </row>
    <row r="1711" spans="1:13" s="228" customFormat="1" ht="24" customHeight="1" x14ac:dyDescent="0.2">
      <c r="A1711" s="222">
        <v>1710</v>
      </c>
      <c r="B1711" s="218" t="s">
        <v>1937</v>
      </c>
      <c r="C1711" s="211" t="s">
        <v>1941</v>
      </c>
      <c r="D1711" s="223">
        <v>611120620080001</v>
      </c>
      <c r="E1711" s="211">
        <v>51</v>
      </c>
      <c r="F1711" s="211">
        <v>62</v>
      </c>
      <c r="G1711" s="211">
        <v>113</v>
      </c>
      <c r="H1711" s="224">
        <v>40739400</v>
      </c>
      <c r="I1711" s="224">
        <v>36665460</v>
      </c>
      <c r="J1711" s="225">
        <v>32591520</v>
      </c>
      <c r="K1711" s="221"/>
      <c r="L1711" s="221"/>
      <c r="M1711" s="221"/>
    </row>
    <row r="1712" spans="1:13" s="228" customFormat="1" ht="24" customHeight="1" x14ac:dyDescent="0.2">
      <c r="A1712" s="222">
        <v>1711</v>
      </c>
      <c r="B1712" s="218" t="s">
        <v>1937</v>
      </c>
      <c r="C1712" s="211" t="s">
        <v>1942</v>
      </c>
      <c r="D1712" s="223">
        <v>611120620100001</v>
      </c>
      <c r="E1712" s="211">
        <v>42</v>
      </c>
      <c r="F1712" s="211">
        <v>152</v>
      </c>
      <c r="G1712" s="211">
        <v>194</v>
      </c>
      <c r="H1712" s="224">
        <v>66833164.799999997</v>
      </c>
      <c r="I1712" s="224">
        <v>60149848.32</v>
      </c>
      <c r="J1712" s="225">
        <v>55694304</v>
      </c>
      <c r="K1712" s="221"/>
      <c r="L1712" s="221"/>
      <c r="M1712" s="221"/>
    </row>
    <row r="1713" spans="1:13" s="228" customFormat="1" ht="24" customHeight="1" x14ac:dyDescent="0.2">
      <c r="A1713" s="222">
        <v>1712</v>
      </c>
      <c r="B1713" s="218" t="s">
        <v>1937</v>
      </c>
      <c r="C1713" s="211" t="s">
        <v>1943</v>
      </c>
      <c r="D1713" s="223">
        <v>611120620020001</v>
      </c>
      <c r="E1713" s="211">
        <v>43</v>
      </c>
      <c r="F1713" s="211">
        <v>63</v>
      </c>
      <c r="G1713" s="211">
        <v>106</v>
      </c>
      <c r="H1713" s="224">
        <v>34077360</v>
      </c>
      <c r="I1713" s="224">
        <v>30669624</v>
      </c>
      <c r="J1713" s="225">
        <v>27261888.000000004</v>
      </c>
      <c r="K1713" s="221"/>
      <c r="L1713" s="221"/>
      <c r="M1713" s="221"/>
    </row>
    <row r="1714" spans="1:13" s="228" customFormat="1" ht="24" customHeight="1" x14ac:dyDescent="0.2">
      <c r="A1714" s="222">
        <v>1713</v>
      </c>
      <c r="B1714" s="218" t="s">
        <v>1937</v>
      </c>
      <c r="C1714" s="211" t="s">
        <v>1944</v>
      </c>
      <c r="D1714" s="223">
        <v>611120620210001</v>
      </c>
      <c r="E1714" s="211">
        <v>34</v>
      </c>
      <c r="F1714" s="211">
        <v>80</v>
      </c>
      <c r="G1714" s="211">
        <v>114</v>
      </c>
      <c r="H1714" s="224">
        <v>36563280</v>
      </c>
      <c r="I1714" s="224">
        <v>32906952</v>
      </c>
      <c r="J1714" s="225">
        <v>29250624.000000004</v>
      </c>
      <c r="K1714" s="221"/>
      <c r="L1714" s="221"/>
      <c r="M1714" s="221"/>
    </row>
    <row r="1715" spans="1:13" s="228" customFormat="1" ht="24" customHeight="1" x14ac:dyDescent="0.2">
      <c r="A1715" s="222">
        <v>1714</v>
      </c>
      <c r="B1715" s="218" t="s">
        <v>1937</v>
      </c>
      <c r="C1715" s="211" t="s">
        <v>1945</v>
      </c>
      <c r="D1715" s="223">
        <v>611120620430001</v>
      </c>
      <c r="E1715" s="211">
        <v>48</v>
      </c>
      <c r="F1715" s="211">
        <v>102</v>
      </c>
      <c r="G1715" s="211">
        <v>150</v>
      </c>
      <c r="H1715" s="224">
        <v>47627040</v>
      </c>
      <c r="I1715" s="224">
        <v>42864336.000000007</v>
      </c>
      <c r="J1715" s="225">
        <v>38101632</v>
      </c>
      <c r="K1715" s="221"/>
      <c r="L1715" s="221"/>
      <c r="M1715" s="221"/>
    </row>
    <row r="1716" spans="1:13" s="228" customFormat="1" ht="24" customHeight="1" x14ac:dyDescent="0.2">
      <c r="A1716" s="222">
        <v>1715</v>
      </c>
      <c r="B1716" s="218" t="s">
        <v>1937</v>
      </c>
      <c r="C1716" s="211" t="s">
        <v>1946</v>
      </c>
      <c r="D1716" s="223">
        <v>611320620610001</v>
      </c>
      <c r="E1716" s="211">
        <v>45</v>
      </c>
      <c r="F1716" s="211">
        <v>127</v>
      </c>
      <c r="G1716" s="211">
        <v>172</v>
      </c>
      <c r="H1716" s="224">
        <v>62180280</v>
      </c>
      <c r="I1716" s="224">
        <v>55962252</v>
      </c>
      <c r="J1716" s="225">
        <v>49744224</v>
      </c>
      <c r="K1716" s="221"/>
      <c r="L1716" s="221"/>
      <c r="M1716" s="221"/>
    </row>
    <row r="1717" spans="1:13" s="228" customFormat="1" ht="24" customHeight="1" x14ac:dyDescent="0.2">
      <c r="A1717" s="222">
        <v>1716</v>
      </c>
      <c r="B1717" s="218" t="s">
        <v>1937</v>
      </c>
      <c r="C1717" s="211" t="s">
        <v>1947</v>
      </c>
      <c r="D1717" s="223">
        <v>611120620030001</v>
      </c>
      <c r="E1717" s="211">
        <v>35</v>
      </c>
      <c r="F1717" s="211">
        <v>68</v>
      </c>
      <c r="G1717" s="211">
        <v>103</v>
      </c>
      <c r="H1717" s="224">
        <v>32717760</v>
      </c>
      <c r="I1717" s="224">
        <v>29445984</v>
      </c>
      <c r="J1717" s="225">
        <v>26174208.000000004</v>
      </c>
      <c r="K1717" s="221"/>
      <c r="L1717" s="221"/>
      <c r="M1717" s="221"/>
    </row>
    <row r="1718" spans="1:13" s="228" customFormat="1" ht="24" customHeight="1" x14ac:dyDescent="0.2">
      <c r="A1718" s="222">
        <v>1717</v>
      </c>
      <c r="B1718" s="218" t="s">
        <v>1937</v>
      </c>
      <c r="C1718" s="211" t="s">
        <v>1948</v>
      </c>
      <c r="D1718" s="223">
        <v>611120620040001</v>
      </c>
      <c r="E1718" s="211">
        <v>43</v>
      </c>
      <c r="F1718" s="211">
        <v>68</v>
      </c>
      <c r="G1718" s="211">
        <v>111</v>
      </c>
      <c r="H1718" s="224">
        <v>39792960</v>
      </c>
      <c r="I1718" s="224">
        <v>35813664</v>
      </c>
      <c r="J1718" s="225">
        <v>31834368.000000004</v>
      </c>
      <c r="K1718" s="221"/>
      <c r="L1718" s="221"/>
      <c r="M1718" s="221"/>
    </row>
    <row r="1719" spans="1:13" s="228" customFormat="1" ht="24" customHeight="1" x14ac:dyDescent="0.2">
      <c r="A1719" s="222">
        <v>1718</v>
      </c>
      <c r="B1719" s="218" t="s">
        <v>1937</v>
      </c>
      <c r="C1719" s="211" t="s">
        <v>1949</v>
      </c>
      <c r="D1719" s="223">
        <v>611120620430011</v>
      </c>
      <c r="E1719" s="211">
        <v>40</v>
      </c>
      <c r="F1719" s="211">
        <v>55</v>
      </c>
      <c r="G1719" s="211">
        <v>95</v>
      </c>
      <c r="H1719" s="224">
        <v>35312400</v>
      </c>
      <c r="I1719" s="224">
        <v>31781160</v>
      </c>
      <c r="J1719" s="225">
        <v>28249920</v>
      </c>
      <c r="K1719" s="221"/>
      <c r="L1719" s="221"/>
      <c r="M1719" s="221"/>
    </row>
    <row r="1720" spans="1:13" s="228" customFormat="1" ht="24" customHeight="1" x14ac:dyDescent="0.2">
      <c r="A1720" s="222">
        <v>1719</v>
      </c>
      <c r="B1720" s="218" t="s">
        <v>1937</v>
      </c>
      <c r="C1720" s="211" t="s">
        <v>1950</v>
      </c>
      <c r="D1720" s="223">
        <v>611220620050031</v>
      </c>
      <c r="E1720" s="211">
        <v>40</v>
      </c>
      <c r="F1720" s="211">
        <v>90</v>
      </c>
      <c r="G1720" s="211">
        <v>130</v>
      </c>
      <c r="H1720" s="224">
        <v>41482560</v>
      </c>
      <c r="I1720" s="224">
        <v>37334304</v>
      </c>
      <c r="J1720" s="225">
        <v>33186048.000000004</v>
      </c>
      <c r="K1720" s="221"/>
      <c r="L1720" s="221"/>
      <c r="M1720" s="221"/>
    </row>
    <row r="1721" spans="1:13" s="228" customFormat="1" ht="24" customHeight="1" x14ac:dyDescent="0.2">
      <c r="A1721" s="222">
        <v>1720</v>
      </c>
      <c r="B1721" s="218" t="s">
        <v>1937</v>
      </c>
      <c r="C1721" s="211" t="s">
        <v>1951</v>
      </c>
      <c r="D1721" s="223">
        <v>611220620050001</v>
      </c>
      <c r="E1721" s="211">
        <v>75</v>
      </c>
      <c r="F1721" s="211">
        <v>175</v>
      </c>
      <c r="G1721" s="211">
        <v>250</v>
      </c>
      <c r="H1721" s="224">
        <v>77745254.400000006</v>
      </c>
      <c r="I1721" s="224">
        <v>69970728.960000008</v>
      </c>
      <c r="J1721" s="225">
        <v>62196203.520000003</v>
      </c>
      <c r="K1721" s="221"/>
      <c r="L1721" s="221"/>
      <c r="M1721" s="221"/>
    </row>
    <row r="1722" spans="1:13" s="228" customFormat="1" ht="24" customHeight="1" x14ac:dyDescent="0.2">
      <c r="A1722" s="222">
        <v>1721</v>
      </c>
      <c r="B1722" s="218" t="s">
        <v>1937</v>
      </c>
      <c r="C1722" s="211" t="s">
        <v>1952</v>
      </c>
      <c r="D1722" s="223">
        <v>611220620030002</v>
      </c>
      <c r="E1722" s="211">
        <v>92</v>
      </c>
      <c r="F1722" s="211">
        <v>191</v>
      </c>
      <c r="G1722" s="211">
        <v>283</v>
      </c>
      <c r="H1722" s="224">
        <v>86804352</v>
      </c>
      <c r="I1722" s="224">
        <v>78123916.799999997</v>
      </c>
      <c r="J1722" s="225">
        <v>69443481.599999994</v>
      </c>
      <c r="K1722" s="221"/>
      <c r="L1722" s="221"/>
      <c r="M1722" s="221"/>
    </row>
    <row r="1723" spans="1:13" s="228" customFormat="1" ht="24" customHeight="1" x14ac:dyDescent="0.2">
      <c r="A1723" s="222">
        <v>1722</v>
      </c>
      <c r="B1723" s="218" t="s">
        <v>1937</v>
      </c>
      <c r="C1723" s="211" t="s">
        <v>1953</v>
      </c>
      <c r="D1723" s="223">
        <v>611120620930001</v>
      </c>
      <c r="E1723" s="211">
        <v>60</v>
      </c>
      <c r="F1723" s="211">
        <v>240</v>
      </c>
      <c r="G1723" s="211">
        <v>300</v>
      </c>
      <c r="H1723" s="224">
        <v>104869900.8</v>
      </c>
      <c r="I1723" s="224">
        <v>94382910.720000014</v>
      </c>
      <c r="J1723" s="225">
        <v>83895920.640000001</v>
      </c>
      <c r="K1723" s="221"/>
      <c r="L1723" s="221"/>
      <c r="M1723" s="221"/>
    </row>
    <row r="1724" spans="1:13" s="228" customFormat="1" ht="24" customHeight="1" x14ac:dyDescent="0.2">
      <c r="A1724" s="222">
        <v>1723</v>
      </c>
      <c r="B1724" s="218" t="s">
        <v>1937</v>
      </c>
      <c r="C1724" s="211" t="s">
        <v>1954</v>
      </c>
      <c r="D1724" s="223">
        <v>131130620010001</v>
      </c>
      <c r="E1724" s="211">
        <v>90</v>
      </c>
      <c r="F1724" s="211">
        <v>390</v>
      </c>
      <c r="G1724" s="211">
        <v>480</v>
      </c>
      <c r="H1724" s="224">
        <v>195578092.80000001</v>
      </c>
      <c r="I1724" s="224">
        <v>176020283.51999998</v>
      </c>
      <c r="J1724" s="225">
        <v>156462474.24000001</v>
      </c>
      <c r="K1724" s="221"/>
      <c r="L1724" s="221"/>
      <c r="M1724" s="221"/>
    </row>
    <row r="1725" spans="1:13" s="228" customFormat="1" ht="24" customHeight="1" x14ac:dyDescent="0.2">
      <c r="A1725" s="222">
        <v>1724</v>
      </c>
      <c r="B1725" s="218" t="s">
        <v>1955</v>
      </c>
      <c r="C1725" s="211" t="s">
        <v>1956</v>
      </c>
      <c r="D1725" s="223">
        <v>613020650220001</v>
      </c>
      <c r="E1725" s="211">
        <v>60</v>
      </c>
      <c r="F1725" s="211">
        <v>50</v>
      </c>
      <c r="G1725" s="211">
        <v>110</v>
      </c>
      <c r="H1725" s="224">
        <v>39663720</v>
      </c>
      <c r="I1725" s="224">
        <v>35697348</v>
      </c>
      <c r="J1725" s="225">
        <v>31730976</v>
      </c>
      <c r="K1725" s="221"/>
      <c r="L1725" s="221"/>
      <c r="M1725" s="221"/>
    </row>
    <row r="1726" spans="1:13" s="228" customFormat="1" ht="24" customHeight="1" x14ac:dyDescent="0.2">
      <c r="A1726" s="222">
        <v>1725</v>
      </c>
      <c r="B1726" s="218" t="s">
        <v>1955</v>
      </c>
      <c r="C1726" s="211" t="s">
        <v>1957</v>
      </c>
      <c r="D1726" s="223">
        <v>622120650260001</v>
      </c>
      <c r="E1726" s="211">
        <v>44</v>
      </c>
      <c r="F1726" s="211">
        <v>76</v>
      </c>
      <c r="G1726" s="211">
        <v>120</v>
      </c>
      <c r="H1726" s="224">
        <v>43292160</v>
      </c>
      <c r="I1726" s="224">
        <v>38962944</v>
      </c>
      <c r="J1726" s="225">
        <v>34633728</v>
      </c>
      <c r="K1726" s="221"/>
      <c r="L1726" s="221"/>
      <c r="M1726" s="221"/>
    </row>
    <row r="1727" spans="1:13" s="228" customFormat="1" ht="24" customHeight="1" x14ac:dyDescent="0.2">
      <c r="A1727" s="222">
        <v>1726</v>
      </c>
      <c r="B1727" s="218" t="s">
        <v>1955</v>
      </c>
      <c r="C1727" s="211" t="s">
        <v>1958</v>
      </c>
      <c r="D1727" s="223">
        <v>644120650420002</v>
      </c>
      <c r="E1727" s="211">
        <v>225</v>
      </c>
      <c r="F1727" s="211">
        <v>325</v>
      </c>
      <c r="G1727" s="211">
        <v>550</v>
      </c>
      <c r="H1727" s="224">
        <v>189434419.19999999</v>
      </c>
      <c r="I1727" s="224">
        <v>170490977.28</v>
      </c>
      <c r="J1727" s="225">
        <v>151547535.36000001</v>
      </c>
      <c r="K1727" s="221"/>
      <c r="L1727" s="221"/>
      <c r="M1727" s="221"/>
    </row>
    <row r="1728" spans="1:13" s="228" customFormat="1" ht="24" customHeight="1" x14ac:dyDescent="0.2">
      <c r="A1728" s="222">
        <v>1727</v>
      </c>
      <c r="B1728" s="218" t="s">
        <v>1955</v>
      </c>
      <c r="C1728" s="211" t="s">
        <v>1959</v>
      </c>
      <c r="D1728" s="223">
        <v>622120650280001</v>
      </c>
      <c r="E1728" s="211">
        <v>47</v>
      </c>
      <c r="F1728" s="211">
        <v>61</v>
      </c>
      <c r="G1728" s="211">
        <v>108</v>
      </c>
      <c r="H1728" s="224">
        <v>38864880</v>
      </c>
      <c r="I1728" s="224">
        <v>34978392</v>
      </c>
      <c r="J1728" s="225">
        <v>31091904.000000004</v>
      </c>
      <c r="K1728" s="221"/>
      <c r="L1728" s="221"/>
      <c r="M1728" s="221"/>
    </row>
    <row r="1729" spans="1:13" s="228" customFormat="1" ht="24" customHeight="1" x14ac:dyDescent="0.2">
      <c r="A1729" s="222">
        <v>1728</v>
      </c>
      <c r="B1729" s="218" t="s">
        <v>1955</v>
      </c>
      <c r="C1729" s="211" t="s">
        <v>1960</v>
      </c>
      <c r="D1729" s="223">
        <v>622120650290001</v>
      </c>
      <c r="E1729" s="211">
        <v>43</v>
      </c>
      <c r="F1729" s="211">
        <v>67</v>
      </c>
      <c r="G1729" s="211">
        <v>110</v>
      </c>
      <c r="H1729" s="224">
        <v>39625560</v>
      </c>
      <c r="I1729" s="224">
        <v>35663004</v>
      </c>
      <c r="J1729" s="225">
        <v>31700448.000000004</v>
      </c>
      <c r="K1729" s="221"/>
      <c r="L1729" s="221"/>
      <c r="M1729" s="221"/>
    </row>
    <row r="1730" spans="1:13" s="228" customFormat="1" ht="24" customHeight="1" x14ac:dyDescent="0.2">
      <c r="A1730" s="222">
        <v>1729</v>
      </c>
      <c r="B1730" s="218" t="s">
        <v>1955</v>
      </c>
      <c r="C1730" s="211" t="s">
        <v>1961</v>
      </c>
      <c r="D1730" s="223">
        <v>314230650080001</v>
      </c>
      <c r="E1730" s="211">
        <v>57</v>
      </c>
      <c r="F1730" s="211">
        <v>187</v>
      </c>
      <c r="G1730" s="211">
        <v>244</v>
      </c>
      <c r="H1730" s="224">
        <v>99167702.400000006</v>
      </c>
      <c r="I1730" s="224">
        <v>89250932.159999996</v>
      </c>
      <c r="J1730" s="225">
        <v>79334161.920000002</v>
      </c>
      <c r="K1730" s="221"/>
      <c r="L1730" s="221"/>
      <c r="M1730" s="221"/>
    </row>
    <row r="1731" spans="1:13" s="228" customFormat="1" ht="24" customHeight="1" x14ac:dyDescent="0.2">
      <c r="A1731" s="222">
        <v>1730</v>
      </c>
      <c r="B1731" s="218" t="s">
        <v>1955</v>
      </c>
      <c r="C1731" s="211" t="s">
        <v>1962</v>
      </c>
      <c r="D1731" s="223">
        <v>633120650400001</v>
      </c>
      <c r="E1731" s="211">
        <v>20</v>
      </c>
      <c r="F1731" s="211">
        <v>80</v>
      </c>
      <c r="G1731" s="211">
        <v>100</v>
      </c>
      <c r="H1731" s="224">
        <v>36135000</v>
      </c>
      <c r="I1731" s="224">
        <v>32521500</v>
      </c>
      <c r="J1731" s="225">
        <v>28908000</v>
      </c>
      <c r="K1731" s="221"/>
      <c r="L1731" s="221"/>
      <c r="M1731" s="221"/>
    </row>
    <row r="1732" spans="1:13" s="228" customFormat="1" ht="24" customHeight="1" x14ac:dyDescent="0.2">
      <c r="A1732" s="222">
        <v>1731</v>
      </c>
      <c r="B1732" s="218" t="s">
        <v>1963</v>
      </c>
      <c r="C1732" s="211" t="s">
        <v>1964</v>
      </c>
      <c r="D1732" s="223">
        <v>213140990110021</v>
      </c>
      <c r="E1732" s="211">
        <v>17</v>
      </c>
      <c r="F1732" s="211">
        <v>33</v>
      </c>
      <c r="G1732" s="211">
        <v>50</v>
      </c>
      <c r="H1732" s="224">
        <v>22661620</v>
      </c>
      <c r="I1732" s="224">
        <v>20395458</v>
      </c>
      <c r="J1732" s="225">
        <v>18129296</v>
      </c>
      <c r="K1732" s="221"/>
      <c r="L1732" s="221"/>
      <c r="M1732" s="221"/>
    </row>
    <row r="1733" spans="1:13" s="228" customFormat="1" ht="24" customHeight="1" x14ac:dyDescent="0.2">
      <c r="A1733" s="222">
        <v>1732</v>
      </c>
      <c r="B1733" s="218" t="s">
        <v>1963</v>
      </c>
      <c r="C1733" s="211" t="s">
        <v>1965</v>
      </c>
      <c r="D1733" s="223">
        <v>213140990170001</v>
      </c>
      <c r="E1733" s="211">
        <v>44</v>
      </c>
      <c r="F1733" s="211">
        <v>66</v>
      </c>
      <c r="G1733" s="211">
        <v>110</v>
      </c>
      <c r="H1733" s="224">
        <v>48256180</v>
      </c>
      <c r="I1733" s="224">
        <v>43430562</v>
      </c>
      <c r="J1733" s="225">
        <v>38604944</v>
      </c>
      <c r="K1733" s="221"/>
      <c r="L1733" s="221"/>
      <c r="M1733" s="221"/>
    </row>
    <row r="1734" spans="1:13" s="228" customFormat="1" ht="24" customHeight="1" x14ac:dyDescent="0.2">
      <c r="A1734" s="222">
        <v>1733</v>
      </c>
      <c r="B1734" s="218" t="s">
        <v>1963</v>
      </c>
      <c r="C1734" s="211" t="s">
        <v>1966</v>
      </c>
      <c r="D1734" s="223">
        <v>213140990200001</v>
      </c>
      <c r="E1734" s="211">
        <v>73</v>
      </c>
      <c r="F1734" s="211">
        <v>187</v>
      </c>
      <c r="G1734" s="211">
        <v>260</v>
      </c>
      <c r="H1734" s="224">
        <v>110394816</v>
      </c>
      <c r="I1734" s="224">
        <v>99355334.400000006</v>
      </c>
      <c r="J1734" s="225">
        <v>88315852.799999997</v>
      </c>
      <c r="K1734" s="221"/>
      <c r="L1734" s="221"/>
      <c r="M1734" s="221"/>
    </row>
    <row r="1735" spans="1:13" s="228" customFormat="1" ht="24" customHeight="1" x14ac:dyDescent="0.2">
      <c r="A1735" s="222">
        <v>1734</v>
      </c>
      <c r="B1735" s="218" t="s">
        <v>1963</v>
      </c>
      <c r="C1735" s="211" t="s">
        <v>1967</v>
      </c>
      <c r="D1735" s="223">
        <v>213140990220001</v>
      </c>
      <c r="E1735" s="211">
        <v>57</v>
      </c>
      <c r="F1735" s="211">
        <v>186</v>
      </c>
      <c r="G1735" s="211">
        <v>243</v>
      </c>
      <c r="H1735" s="224">
        <v>103292563.2</v>
      </c>
      <c r="I1735" s="224">
        <v>92963306.88000001</v>
      </c>
      <c r="J1735" s="225">
        <v>82634050.560000002</v>
      </c>
      <c r="K1735" s="221"/>
      <c r="L1735" s="221"/>
      <c r="M1735" s="221"/>
    </row>
    <row r="1736" spans="1:13" s="228" customFormat="1" ht="24" customHeight="1" x14ac:dyDescent="0.2">
      <c r="A1736" s="222">
        <v>1735</v>
      </c>
      <c r="B1736" s="218" t="s">
        <v>1963</v>
      </c>
      <c r="C1736" s="211" t="s">
        <v>1968</v>
      </c>
      <c r="D1736" s="223">
        <v>213140990020011</v>
      </c>
      <c r="E1736" s="211">
        <v>25</v>
      </c>
      <c r="F1736" s="211">
        <v>42</v>
      </c>
      <c r="G1736" s="211">
        <v>67</v>
      </c>
      <c r="H1736" s="224">
        <v>30132720</v>
      </c>
      <c r="I1736" s="224">
        <v>27119448.000000004</v>
      </c>
      <c r="J1736" s="225">
        <v>24106176</v>
      </c>
      <c r="K1736" s="221"/>
      <c r="L1736" s="221"/>
      <c r="M1736" s="221"/>
    </row>
    <row r="1737" spans="1:13" s="228" customFormat="1" ht="24" customHeight="1" x14ac:dyDescent="0.2">
      <c r="A1737" s="222">
        <v>1736</v>
      </c>
      <c r="B1737" s="218" t="s">
        <v>1963</v>
      </c>
      <c r="C1737" s="211" t="s">
        <v>1969</v>
      </c>
      <c r="D1737" s="223">
        <v>213140990110031</v>
      </c>
      <c r="E1737" s="211">
        <v>24</v>
      </c>
      <c r="F1737" s="211">
        <v>49</v>
      </c>
      <c r="G1737" s="211">
        <v>73</v>
      </c>
      <c r="H1737" s="224">
        <v>32450980</v>
      </c>
      <c r="I1737" s="224">
        <v>29205882</v>
      </c>
      <c r="J1737" s="225">
        <v>25960784.000000004</v>
      </c>
      <c r="K1737" s="221"/>
      <c r="L1737" s="221"/>
      <c r="M1737" s="221"/>
    </row>
    <row r="1738" spans="1:13" s="228" customFormat="1" ht="24" customHeight="1" x14ac:dyDescent="0.2">
      <c r="A1738" s="222">
        <v>1737</v>
      </c>
      <c r="B1738" s="218" t="s">
        <v>1963</v>
      </c>
      <c r="C1738" s="211" t="s">
        <v>1970</v>
      </c>
      <c r="D1738" s="223">
        <v>213140990110001</v>
      </c>
      <c r="E1738" s="211">
        <v>33</v>
      </c>
      <c r="F1738" s="211">
        <v>68</v>
      </c>
      <c r="G1738" s="211">
        <v>101</v>
      </c>
      <c r="H1738" s="224">
        <v>44820100</v>
      </c>
      <c r="I1738" s="224">
        <v>40338090</v>
      </c>
      <c r="J1738" s="225">
        <v>35856080</v>
      </c>
      <c r="K1738" s="221"/>
      <c r="L1738" s="221"/>
      <c r="M1738" s="221"/>
    </row>
    <row r="1739" spans="1:13" s="228" customFormat="1" ht="24" customHeight="1" x14ac:dyDescent="0.2">
      <c r="A1739" s="222">
        <v>1738</v>
      </c>
      <c r="B1739" s="218" t="s">
        <v>1963</v>
      </c>
      <c r="C1739" s="211" t="s">
        <v>1971</v>
      </c>
      <c r="D1739" s="223">
        <v>213140990020021</v>
      </c>
      <c r="E1739" s="211">
        <v>25</v>
      </c>
      <c r="F1739" s="211">
        <v>25</v>
      </c>
      <c r="G1739" s="211">
        <v>50</v>
      </c>
      <c r="H1739" s="224">
        <v>26120460</v>
      </c>
      <c r="I1739" s="224">
        <v>23508414</v>
      </c>
      <c r="J1739" s="225">
        <v>20896368</v>
      </c>
      <c r="K1739" s="221"/>
      <c r="L1739" s="221"/>
      <c r="M1739" s="221"/>
    </row>
    <row r="1740" spans="1:13" s="228" customFormat="1" ht="24" customHeight="1" x14ac:dyDescent="0.2">
      <c r="A1740" s="222">
        <v>1739</v>
      </c>
      <c r="B1740" s="218" t="s">
        <v>1963</v>
      </c>
      <c r="C1740" s="211" t="s">
        <v>1972</v>
      </c>
      <c r="D1740" s="223">
        <v>213140990030001</v>
      </c>
      <c r="E1740" s="211">
        <v>73</v>
      </c>
      <c r="F1740" s="211">
        <v>192</v>
      </c>
      <c r="G1740" s="211">
        <v>265</v>
      </c>
      <c r="H1740" s="224">
        <v>128814048</v>
      </c>
      <c r="I1740" s="224">
        <v>115932643.2</v>
      </c>
      <c r="J1740" s="225">
        <v>103051238.40000001</v>
      </c>
      <c r="K1740" s="221"/>
      <c r="L1740" s="221"/>
      <c r="M1740" s="221"/>
    </row>
    <row r="1741" spans="1:13" s="228" customFormat="1" ht="24" customHeight="1" x14ac:dyDescent="0.2">
      <c r="A1741" s="222">
        <v>1740</v>
      </c>
      <c r="B1741" s="218" t="s">
        <v>1963</v>
      </c>
      <c r="C1741" s="211" t="s">
        <v>1973</v>
      </c>
      <c r="D1741" s="223">
        <v>213140990080001</v>
      </c>
      <c r="E1741" s="211">
        <v>63</v>
      </c>
      <c r="F1741" s="211">
        <v>123</v>
      </c>
      <c r="G1741" s="211">
        <v>186</v>
      </c>
      <c r="H1741" s="224">
        <v>90471782.400000006</v>
      </c>
      <c r="I1741" s="224">
        <v>81424604.159999996</v>
      </c>
      <c r="J1741" s="225">
        <v>72377425.920000002</v>
      </c>
      <c r="K1741" s="221"/>
      <c r="L1741" s="221"/>
      <c r="M1741" s="221"/>
    </row>
    <row r="1742" spans="1:13" s="228" customFormat="1" ht="24" customHeight="1" x14ac:dyDescent="0.2">
      <c r="A1742" s="222">
        <v>1741</v>
      </c>
      <c r="B1742" s="218" t="s">
        <v>1963</v>
      </c>
      <c r="C1742" s="211" t="s">
        <v>1974</v>
      </c>
      <c r="D1742" s="223">
        <v>213140990050001</v>
      </c>
      <c r="E1742" s="211">
        <v>43</v>
      </c>
      <c r="F1742" s="211">
        <v>64</v>
      </c>
      <c r="G1742" s="211">
        <v>107</v>
      </c>
      <c r="H1742" s="224">
        <v>48199200</v>
      </c>
      <c r="I1742" s="224">
        <v>43379280</v>
      </c>
      <c r="J1742" s="225">
        <v>38559360</v>
      </c>
      <c r="K1742" s="221"/>
      <c r="L1742" s="221"/>
      <c r="M1742" s="221"/>
    </row>
    <row r="1743" spans="1:13" s="228" customFormat="1" ht="24" customHeight="1" x14ac:dyDescent="0.2">
      <c r="A1743" s="222">
        <v>1742</v>
      </c>
      <c r="B1743" s="218" t="s">
        <v>1963</v>
      </c>
      <c r="C1743" s="211" t="s">
        <v>1975</v>
      </c>
      <c r="D1743" s="223">
        <v>213140990210001</v>
      </c>
      <c r="E1743" s="211">
        <v>79</v>
      </c>
      <c r="F1743" s="211">
        <v>162</v>
      </c>
      <c r="G1743" s="211">
        <v>241</v>
      </c>
      <c r="H1743" s="224">
        <v>95234496</v>
      </c>
      <c r="I1743" s="224">
        <v>85711046.400000006</v>
      </c>
      <c r="J1743" s="225">
        <v>76187596.799999997</v>
      </c>
      <c r="K1743" s="221"/>
      <c r="L1743" s="221"/>
      <c r="M1743" s="221"/>
    </row>
    <row r="1744" spans="1:13" s="228" customFormat="1" ht="24" customHeight="1" x14ac:dyDescent="0.2">
      <c r="A1744" s="222">
        <v>1743</v>
      </c>
      <c r="B1744" s="218" t="s">
        <v>1963</v>
      </c>
      <c r="C1744" s="211" t="s">
        <v>1976</v>
      </c>
      <c r="D1744" s="223">
        <v>213140990020031</v>
      </c>
      <c r="E1744" s="211">
        <v>21</v>
      </c>
      <c r="F1744" s="211">
        <v>39</v>
      </c>
      <c r="G1744" s="211">
        <v>60</v>
      </c>
      <c r="H1744" s="224">
        <v>26482940</v>
      </c>
      <c r="I1744" s="224">
        <v>23834646</v>
      </c>
      <c r="J1744" s="225">
        <v>21186352</v>
      </c>
      <c r="K1744" s="221"/>
      <c r="L1744" s="221"/>
      <c r="M1744" s="221"/>
    </row>
    <row r="1745" spans="1:13" s="228" customFormat="1" ht="24" customHeight="1" x14ac:dyDescent="0.2">
      <c r="A1745" s="222">
        <v>1744</v>
      </c>
      <c r="B1745" s="218" t="s">
        <v>1963</v>
      </c>
      <c r="C1745" s="211" t="s">
        <v>1977</v>
      </c>
      <c r="D1745" s="223">
        <v>213140990110011</v>
      </c>
      <c r="E1745" s="211">
        <v>23</v>
      </c>
      <c r="F1745" s="211">
        <v>39</v>
      </c>
      <c r="G1745" s="211">
        <v>62</v>
      </c>
      <c r="H1745" s="224">
        <v>31594300</v>
      </c>
      <c r="I1745" s="224">
        <v>28434870</v>
      </c>
      <c r="J1745" s="225">
        <v>25275440</v>
      </c>
      <c r="K1745" s="221"/>
      <c r="L1745" s="221"/>
      <c r="M1745" s="221"/>
    </row>
    <row r="1746" spans="1:13" s="228" customFormat="1" ht="24" customHeight="1" x14ac:dyDescent="0.2">
      <c r="A1746" s="222">
        <v>1745</v>
      </c>
      <c r="B1746" s="218" t="s">
        <v>1963</v>
      </c>
      <c r="C1746" s="211" t="s">
        <v>1978</v>
      </c>
      <c r="D1746" s="223">
        <v>213140990000021</v>
      </c>
      <c r="E1746" s="211">
        <v>23</v>
      </c>
      <c r="F1746" s="211">
        <v>61</v>
      </c>
      <c r="G1746" s="211">
        <v>84</v>
      </c>
      <c r="H1746" s="224">
        <v>37729680</v>
      </c>
      <c r="I1746" s="224">
        <v>33956712</v>
      </c>
      <c r="J1746" s="225">
        <v>30183744.000000004</v>
      </c>
      <c r="K1746" s="221"/>
      <c r="L1746" s="221"/>
      <c r="M1746" s="221"/>
    </row>
    <row r="1747" spans="1:13" s="228" customFormat="1" ht="24" customHeight="1" x14ac:dyDescent="0.2">
      <c r="A1747" s="222">
        <v>1746</v>
      </c>
      <c r="B1747" s="218" t="s">
        <v>1979</v>
      </c>
      <c r="C1747" s="211" t="s">
        <v>1980</v>
      </c>
      <c r="D1747" s="223">
        <v>311130680010001</v>
      </c>
      <c r="E1747" s="211">
        <v>57</v>
      </c>
      <c r="F1747" s="211">
        <v>140</v>
      </c>
      <c r="G1747" s="211">
        <v>197</v>
      </c>
      <c r="H1747" s="224">
        <v>73106342.400000006</v>
      </c>
      <c r="I1747" s="224">
        <v>65795708.160000004</v>
      </c>
      <c r="J1747" s="225">
        <v>60921952</v>
      </c>
      <c r="K1747" s="221"/>
      <c r="L1747" s="221"/>
      <c r="M1747" s="221"/>
    </row>
    <row r="1748" spans="1:13" s="228" customFormat="1" ht="24" customHeight="1" x14ac:dyDescent="0.2">
      <c r="A1748" s="222">
        <v>1747</v>
      </c>
      <c r="B1748" s="218" t="s">
        <v>1979</v>
      </c>
      <c r="C1748" s="211" t="s">
        <v>1981</v>
      </c>
      <c r="D1748" s="223" t="s">
        <v>1982</v>
      </c>
      <c r="E1748" s="211">
        <v>22</v>
      </c>
      <c r="F1748" s="211">
        <v>36</v>
      </c>
      <c r="G1748" s="211">
        <v>58</v>
      </c>
      <c r="H1748" s="224">
        <v>18924720</v>
      </c>
      <c r="I1748" s="224">
        <v>17032248</v>
      </c>
      <c r="J1748" s="225">
        <v>15139776</v>
      </c>
      <c r="K1748" s="221"/>
      <c r="L1748" s="221"/>
      <c r="M1748" s="221"/>
    </row>
    <row r="1749" spans="1:13" ht="24" customHeight="1" x14ac:dyDescent="0.2">
      <c r="A1749" s="222">
        <v>1748</v>
      </c>
      <c r="B1749" s="218" t="s">
        <v>1979</v>
      </c>
      <c r="C1749" s="211" t="s">
        <v>1983</v>
      </c>
      <c r="D1749" s="223">
        <v>751420680030021</v>
      </c>
      <c r="E1749" s="211">
        <v>28</v>
      </c>
      <c r="F1749" s="211">
        <v>44</v>
      </c>
      <c r="G1749" s="211">
        <v>72</v>
      </c>
      <c r="H1749" s="224">
        <v>26302680</v>
      </c>
      <c r="I1749" s="224">
        <v>23672412</v>
      </c>
      <c r="J1749" s="225">
        <v>21042144</v>
      </c>
    </row>
    <row r="1750" spans="1:13" ht="24" customHeight="1" x14ac:dyDescent="0.2">
      <c r="A1750" s="222">
        <v>1749</v>
      </c>
      <c r="B1750" s="218" t="s">
        <v>1979</v>
      </c>
      <c r="C1750" s="211" t="s">
        <v>1984</v>
      </c>
      <c r="D1750" s="223">
        <v>751420680070001</v>
      </c>
      <c r="E1750" s="211">
        <v>31</v>
      </c>
      <c r="F1750" s="211">
        <v>74</v>
      </c>
      <c r="G1750" s="211">
        <v>105</v>
      </c>
      <c r="H1750" s="224">
        <v>33841200</v>
      </c>
      <c r="I1750" s="224">
        <v>30457080</v>
      </c>
      <c r="J1750" s="225">
        <v>27072960</v>
      </c>
    </row>
    <row r="1751" spans="1:13" ht="24" customHeight="1" x14ac:dyDescent="0.2">
      <c r="A1751" s="222">
        <v>1750</v>
      </c>
      <c r="B1751" s="218" t="s">
        <v>1979</v>
      </c>
      <c r="C1751" s="211" t="s">
        <v>1985</v>
      </c>
      <c r="D1751" s="223">
        <v>751420680020001</v>
      </c>
      <c r="E1751" s="211">
        <v>32</v>
      </c>
      <c r="F1751" s="211">
        <v>90</v>
      </c>
      <c r="G1751" s="211">
        <v>122</v>
      </c>
      <c r="H1751" s="224">
        <v>39566640</v>
      </c>
      <c r="I1751" s="224">
        <v>35609976</v>
      </c>
      <c r="J1751" s="225">
        <v>31653312</v>
      </c>
    </row>
    <row r="1752" spans="1:13" ht="24" customHeight="1" x14ac:dyDescent="0.2">
      <c r="A1752" s="222">
        <v>1751</v>
      </c>
      <c r="B1752" s="218" t="s">
        <v>1979</v>
      </c>
      <c r="C1752" s="211" t="s">
        <v>1986</v>
      </c>
      <c r="D1752" s="223">
        <v>751320680020001</v>
      </c>
      <c r="E1752" s="211">
        <v>31</v>
      </c>
      <c r="F1752" s="211">
        <v>75</v>
      </c>
      <c r="G1752" s="211">
        <v>106</v>
      </c>
      <c r="H1752" s="224">
        <v>34116240</v>
      </c>
      <c r="I1752" s="224">
        <v>30704616</v>
      </c>
      <c r="J1752" s="225">
        <v>27292992</v>
      </c>
    </row>
    <row r="1753" spans="1:13" ht="24" customHeight="1" x14ac:dyDescent="0.2">
      <c r="A1753" s="222">
        <v>1752</v>
      </c>
      <c r="B1753" s="218" t="s">
        <v>1979</v>
      </c>
      <c r="C1753" s="211" t="s">
        <v>1987</v>
      </c>
      <c r="D1753" s="223">
        <v>751320680030001</v>
      </c>
      <c r="E1753" s="211">
        <v>39</v>
      </c>
      <c r="F1753" s="211">
        <v>93</v>
      </c>
      <c r="G1753" s="211">
        <v>132</v>
      </c>
      <c r="H1753" s="224">
        <v>42169200</v>
      </c>
      <c r="I1753" s="224">
        <v>37952280</v>
      </c>
      <c r="J1753" s="225">
        <v>33735360</v>
      </c>
    </row>
    <row r="1754" spans="1:13" ht="24" customHeight="1" x14ac:dyDescent="0.2">
      <c r="A1754" s="222">
        <v>1753</v>
      </c>
      <c r="B1754" s="218" t="s">
        <v>1979</v>
      </c>
      <c r="C1754" s="211" t="s">
        <v>1988</v>
      </c>
      <c r="D1754" s="223">
        <v>751420680010011</v>
      </c>
      <c r="E1754" s="211">
        <v>11</v>
      </c>
      <c r="F1754" s="211">
        <v>25</v>
      </c>
      <c r="G1754" s="211">
        <v>36</v>
      </c>
      <c r="H1754" s="224">
        <v>12875980</v>
      </c>
      <c r="I1754" s="224">
        <v>11588382</v>
      </c>
      <c r="J1754" s="225">
        <v>10300784</v>
      </c>
    </row>
    <row r="1755" spans="1:13" ht="24" customHeight="1" x14ac:dyDescent="0.2">
      <c r="A1755" s="222">
        <v>1754</v>
      </c>
      <c r="B1755" s="218" t="s">
        <v>1979</v>
      </c>
      <c r="C1755" s="211" t="s">
        <v>1989</v>
      </c>
      <c r="D1755" s="223">
        <v>751220680070001</v>
      </c>
      <c r="E1755" s="211">
        <v>36</v>
      </c>
      <c r="F1755" s="211">
        <v>144</v>
      </c>
      <c r="G1755" s="211">
        <v>180</v>
      </c>
      <c r="H1755" s="224">
        <v>67807584</v>
      </c>
      <c r="I1755" s="224">
        <v>61026825.600000001</v>
      </c>
      <c r="J1755" s="225">
        <v>56506320</v>
      </c>
    </row>
    <row r="1756" spans="1:13" ht="24" customHeight="1" x14ac:dyDescent="0.2">
      <c r="A1756" s="222">
        <v>1755</v>
      </c>
      <c r="B1756" s="218" t="s">
        <v>1979</v>
      </c>
      <c r="C1756" s="211" t="s">
        <v>1990</v>
      </c>
      <c r="D1756" s="223">
        <v>751220680040031</v>
      </c>
      <c r="E1756" s="211">
        <v>30</v>
      </c>
      <c r="F1756" s="211">
        <v>54</v>
      </c>
      <c r="G1756" s="211">
        <v>84</v>
      </c>
      <c r="H1756" s="224">
        <v>27224640</v>
      </c>
      <c r="I1756" s="224">
        <v>24502176</v>
      </c>
      <c r="J1756" s="225">
        <v>21779712</v>
      </c>
    </row>
    <row r="1757" spans="1:13" ht="24" customHeight="1" x14ac:dyDescent="0.2">
      <c r="A1757" s="222">
        <v>1756</v>
      </c>
      <c r="B1757" s="218" t="s">
        <v>1979</v>
      </c>
      <c r="C1757" s="211" t="s">
        <v>1991</v>
      </c>
      <c r="D1757" s="223">
        <v>751220680030001</v>
      </c>
      <c r="E1757" s="211">
        <v>24</v>
      </c>
      <c r="F1757" s="211">
        <v>68</v>
      </c>
      <c r="G1757" s="211">
        <v>92</v>
      </c>
      <c r="H1757" s="224">
        <v>29661360</v>
      </c>
      <c r="I1757" s="224">
        <v>26695224</v>
      </c>
      <c r="J1757" s="225">
        <v>23729088.000000004</v>
      </c>
    </row>
    <row r="1758" spans="1:13" ht="24" customHeight="1" x14ac:dyDescent="0.2">
      <c r="A1758" s="222">
        <v>1757</v>
      </c>
      <c r="B1758" s="218" t="s">
        <v>1979</v>
      </c>
      <c r="C1758" s="211" t="s">
        <v>1992</v>
      </c>
      <c r="D1758" s="223">
        <v>751220680020001</v>
      </c>
      <c r="E1758" s="211">
        <v>26</v>
      </c>
      <c r="F1758" s="211">
        <v>100</v>
      </c>
      <c r="G1758" s="211">
        <v>126</v>
      </c>
      <c r="H1758" s="224">
        <v>40480800</v>
      </c>
      <c r="I1758" s="224">
        <v>36432720</v>
      </c>
      <c r="J1758" s="225">
        <v>32384640</v>
      </c>
    </row>
    <row r="1759" spans="1:13" ht="24" customHeight="1" x14ac:dyDescent="0.2">
      <c r="A1759" s="222">
        <v>1758</v>
      </c>
      <c r="B1759" s="218" t="s">
        <v>1979</v>
      </c>
      <c r="C1759" s="211" t="s">
        <v>1993</v>
      </c>
      <c r="D1759" s="223" t="s">
        <v>1994</v>
      </c>
      <c r="E1759" s="211">
        <v>128</v>
      </c>
      <c r="F1759" s="211">
        <v>292</v>
      </c>
      <c r="G1759" s="211">
        <v>420</v>
      </c>
      <c r="H1759" s="224">
        <v>145515571.19999999</v>
      </c>
      <c r="I1759" s="224">
        <v>130964014.08000001</v>
      </c>
      <c r="J1759" s="225">
        <v>116412456.96000001</v>
      </c>
    </row>
    <row r="1760" spans="1:13" ht="24" customHeight="1" x14ac:dyDescent="0.2">
      <c r="A1760" s="222">
        <v>1759</v>
      </c>
      <c r="B1760" s="218" t="s">
        <v>1979</v>
      </c>
      <c r="C1760" s="211" t="s">
        <v>1995</v>
      </c>
      <c r="D1760" s="223">
        <v>751520680020001</v>
      </c>
      <c r="E1760" s="211">
        <v>116</v>
      </c>
      <c r="F1760" s="211">
        <v>169</v>
      </c>
      <c r="G1760" s="211">
        <v>285</v>
      </c>
      <c r="H1760" s="224">
        <v>86988211.200000003</v>
      </c>
      <c r="I1760" s="224">
        <v>78289390.079999998</v>
      </c>
      <c r="J1760" s="225">
        <v>69590568.960000008</v>
      </c>
    </row>
    <row r="1761" spans="1:10" ht="24" customHeight="1" x14ac:dyDescent="0.2">
      <c r="A1761" s="222">
        <v>1760</v>
      </c>
      <c r="B1761" s="218" t="s">
        <v>1979</v>
      </c>
      <c r="C1761" s="211" t="s">
        <v>1996</v>
      </c>
      <c r="D1761" s="223" t="s">
        <v>1997</v>
      </c>
      <c r="E1761" s="211">
        <v>116</v>
      </c>
      <c r="F1761" s="211">
        <v>169</v>
      </c>
      <c r="G1761" s="211">
        <v>285</v>
      </c>
      <c r="H1761" s="224">
        <v>97774387.200000003</v>
      </c>
      <c r="I1761" s="224">
        <v>87996948.480000004</v>
      </c>
      <c r="J1761" s="225">
        <v>78219509.760000005</v>
      </c>
    </row>
    <row r="1762" spans="1:10" ht="24" customHeight="1" x14ac:dyDescent="0.2">
      <c r="A1762" s="222">
        <v>1761</v>
      </c>
      <c r="B1762" s="218" t="s">
        <v>1979</v>
      </c>
      <c r="C1762" s="211" t="s">
        <v>1998</v>
      </c>
      <c r="D1762" s="223">
        <v>751220680040041</v>
      </c>
      <c r="E1762" s="211">
        <v>22</v>
      </c>
      <c r="F1762" s="211">
        <v>49</v>
      </c>
      <c r="G1762" s="211">
        <v>71</v>
      </c>
      <c r="H1762" s="224">
        <v>23862960</v>
      </c>
      <c r="I1762" s="224">
        <v>21476664</v>
      </c>
      <c r="J1762" s="225">
        <v>19090368</v>
      </c>
    </row>
    <row r="1763" spans="1:10" ht="24" customHeight="1" x14ac:dyDescent="0.2">
      <c r="A1763" s="222">
        <v>1762</v>
      </c>
      <c r="B1763" s="218" t="s">
        <v>1979</v>
      </c>
      <c r="C1763" s="211" t="s">
        <v>1999</v>
      </c>
      <c r="D1763" s="223">
        <v>141240680010001</v>
      </c>
      <c r="E1763" s="211">
        <v>30</v>
      </c>
      <c r="F1763" s="211">
        <v>60</v>
      </c>
      <c r="G1763" s="211">
        <v>90</v>
      </c>
      <c r="H1763" s="224">
        <v>45244571.666666657</v>
      </c>
      <c r="I1763" s="224">
        <v>40720114.5</v>
      </c>
      <c r="J1763" s="225">
        <v>36195657.333333328</v>
      </c>
    </row>
    <row r="1764" spans="1:10" ht="24" customHeight="1" x14ac:dyDescent="0.2">
      <c r="A1764" s="222">
        <v>1763</v>
      </c>
      <c r="B1764" s="218" t="s">
        <v>1979</v>
      </c>
      <c r="C1764" s="211" t="s">
        <v>2000</v>
      </c>
      <c r="D1764" s="223">
        <v>132140680010001</v>
      </c>
      <c r="E1764" s="211">
        <v>94</v>
      </c>
      <c r="F1764" s="211">
        <v>134</v>
      </c>
      <c r="G1764" s="211">
        <v>228</v>
      </c>
      <c r="H1764" s="224">
        <v>96944294.400000006</v>
      </c>
      <c r="I1764" s="224">
        <v>87249864.959999993</v>
      </c>
      <c r="J1764" s="225">
        <v>77555435.520000011</v>
      </c>
    </row>
    <row r="1765" spans="1:10" ht="24" customHeight="1" x14ac:dyDescent="0.2">
      <c r="A1765" s="222">
        <v>1764</v>
      </c>
      <c r="B1765" s="218" t="s">
        <v>1979</v>
      </c>
      <c r="C1765" s="211" t="s">
        <v>2001</v>
      </c>
      <c r="D1765" s="223">
        <v>214140680010001</v>
      </c>
      <c r="E1765" s="211">
        <v>69</v>
      </c>
      <c r="F1765" s="211">
        <v>131</v>
      </c>
      <c r="G1765" s="211">
        <v>200</v>
      </c>
      <c r="H1765" s="224">
        <v>85589491.200000003</v>
      </c>
      <c r="I1765" s="224">
        <v>77030542.079999998</v>
      </c>
      <c r="J1765" s="225">
        <v>68471592.960000008</v>
      </c>
    </row>
    <row r="1766" spans="1:10" ht="24" customHeight="1" x14ac:dyDescent="0.2">
      <c r="A1766" s="222">
        <v>1765</v>
      </c>
      <c r="B1766" s="218" t="s">
        <v>1979</v>
      </c>
      <c r="C1766" s="211" t="s">
        <v>2002</v>
      </c>
      <c r="D1766" s="223" t="s">
        <v>2003</v>
      </c>
      <c r="E1766" s="211">
        <v>37</v>
      </c>
      <c r="F1766" s="211">
        <v>50</v>
      </c>
      <c r="G1766" s="211">
        <v>87</v>
      </c>
      <c r="H1766" s="224">
        <v>32802840</v>
      </c>
      <c r="I1766" s="224">
        <v>29522556</v>
      </c>
      <c r="J1766" s="225">
        <v>26242272</v>
      </c>
    </row>
    <row r="1767" spans="1:10" ht="24" customHeight="1" x14ac:dyDescent="0.2">
      <c r="A1767" s="222">
        <v>1766</v>
      </c>
      <c r="B1767" s="218" t="s">
        <v>1979</v>
      </c>
      <c r="C1767" s="211" t="s">
        <v>2004</v>
      </c>
      <c r="D1767" s="223">
        <v>132140680010051</v>
      </c>
      <c r="E1767" s="211">
        <v>35</v>
      </c>
      <c r="F1767" s="211">
        <v>15</v>
      </c>
      <c r="G1767" s="211">
        <v>50</v>
      </c>
      <c r="H1767" s="224">
        <v>24607743.333333328</v>
      </c>
      <c r="I1767" s="224">
        <v>22146969</v>
      </c>
      <c r="J1767" s="225">
        <v>19686194.666666664</v>
      </c>
    </row>
    <row r="1768" spans="1:10" ht="24" customHeight="1" x14ac:dyDescent="0.2">
      <c r="A1768" s="222">
        <v>1767</v>
      </c>
      <c r="B1768" s="218" t="s">
        <v>1979</v>
      </c>
      <c r="C1768" s="211" t="s">
        <v>2005</v>
      </c>
      <c r="D1768" s="223">
        <v>816020680140001</v>
      </c>
      <c r="E1768" s="211">
        <v>31</v>
      </c>
      <c r="F1768" s="211">
        <v>105</v>
      </c>
      <c r="G1768" s="211">
        <v>136</v>
      </c>
      <c r="H1768" s="224">
        <v>46504080</v>
      </c>
      <c r="I1768" s="224">
        <v>41853672</v>
      </c>
      <c r="J1768" s="225">
        <v>37203264</v>
      </c>
    </row>
    <row r="1769" spans="1:10" ht="24" customHeight="1" x14ac:dyDescent="0.2">
      <c r="A1769" s="222">
        <v>1768</v>
      </c>
      <c r="B1769" s="218" t="s">
        <v>1979</v>
      </c>
      <c r="C1769" s="211" t="s">
        <v>2006</v>
      </c>
      <c r="D1769" s="223">
        <v>751220680000081</v>
      </c>
      <c r="E1769" s="211">
        <v>28</v>
      </c>
      <c r="F1769" s="211">
        <v>42</v>
      </c>
      <c r="G1769" s="211">
        <v>70</v>
      </c>
      <c r="H1769" s="224">
        <v>23334480</v>
      </c>
      <c r="I1769" s="224">
        <v>21001032</v>
      </c>
      <c r="J1769" s="225">
        <v>18667584</v>
      </c>
    </row>
    <row r="1770" spans="1:10" ht="24" customHeight="1" x14ac:dyDescent="0.2">
      <c r="A1770" s="222">
        <v>1769</v>
      </c>
      <c r="B1770" s="218" t="s">
        <v>1979</v>
      </c>
      <c r="C1770" s="211" t="s">
        <v>2007</v>
      </c>
      <c r="D1770" s="223">
        <v>751220680040011</v>
      </c>
      <c r="E1770" s="211">
        <v>25</v>
      </c>
      <c r="F1770" s="211">
        <v>52</v>
      </c>
      <c r="G1770" s="211">
        <v>77</v>
      </c>
      <c r="H1770" s="224">
        <v>28644980</v>
      </c>
      <c r="I1770" s="224">
        <v>25780482</v>
      </c>
      <c r="J1770" s="225">
        <v>22915984</v>
      </c>
    </row>
    <row r="1771" spans="1:10" ht="24" customHeight="1" x14ac:dyDescent="0.2">
      <c r="A1771" s="222">
        <v>1770</v>
      </c>
      <c r="B1771" s="218" t="s">
        <v>1979</v>
      </c>
      <c r="C1771" s="211" t="s">
        <v>2008</v>
      </c>
      <c r="D1771" s="223" t="s">
        <v>2009</v>
      </c>
      <c r="E1771" s="211">
        <v>28</v>
      </c>
      <c r="F1771" s="211">
        <v>42</v>
      </c>
      <c r="G1771" s="211">
        <v>70</v>
      </c>
      <c r="H1771" s="224">
        <v>25520400</v>
      </c>
      <c r="I1771" s="224">
        <v>22968360</v>
      </c>
      <c r="J1771" s="225">
        <v>20416320</v>
      </c>
    </row>
    <row r="1772" spans="1:10" ht="24" customHeight="1" x14ac:dyDescent="0.2">
      <c r="A1772" s="222">
        <v>1771</v>
      </c>
      <c r="B1772" s="218" t="s">
        <v>1979</v>
      </c>
      <c r="C1772" s="211" t="s">
        <v>2010</v>
      </c>
      <c r="D1772" s="223" t="s">
        <v>2011</v>
      </c>
      <c r="E1772" s="211">
        <v>14</v>
      </c>
      <c r="F1772" s="211">
        <v>60</v>
      </c>
      <c r="G1772" s="211">
        <v>74</v>
      </c>
      <c r="H1772" s="224">
        <v>28809690</v>
      </c>
      <c r="I1772" s="224">
        <v>25928721</v>
      </c>
      <c r="J1772" s="225">
        <v>23047752</v>
      </c>
    </row>
    <row r="1773" spans="1:10" ht="24" customHeight="1" x14ac:dyDescent="0.2">
      <c r="A1773" s="222">
        <v>1772</v>
      </c>
      <c r="B1773" s="218" t="s">
        <v>1979</v>
      </c>
      <c r="C1773" s="211" t="s">
        <v>2012</v>
      </c>
      <c r="D1773" s="223" t="s">
        <v>2013</v>
      </c>
      <c r="E1773" s="211">
        <v>11</v>
      </c>
      <c r="F1773" s="211">
        <v>39</v>
      </c>
      <c r="G1773" s="211">
        <v>50</v>
      </c>
      <c r="H1773" s="224">
        <v>21731755.5</v>
      </c>
      <c r="I1773" s="224">
        <v>19558579.949999999</v>
      </c>
      <c r="J1773" s="225">
        <v>17385404.399999999</v>
      </c>
    </row>
    <row r="1774" spans="1:10" ht="24" customHeight="1" x14ac:dyDescent="0.2">
      <c r="A1774" s="222">
        <v>1773</v>
      </c>
      <c r="B1774" s="218" t="s">
        <v>1979</v>
      </c>
      <c r="C1774" s="211" t="s">
        <v>2014</v>
      </c>
      <c r="D1774" s="223">
        <v>751220680060001</v>
      </c>
      <c r="E1774" s="211">
        <v>60</v>
      </c>
      <c r="F1774" s="211">
        <v>270</v>
      </c>
      <c r="G1774" s="211">
        <v>330</v>
      </c>
      <c r="H1774" s="224">
        <v>108194704.12799999</v>
      </c>
      <c r="I1774" s="224">
        <v>97375233.715200007</v>
      </c>
      <c r="J1774" s="225">
        <v>86555763.302400008</v>
      </c>
    </row>
    <row r="1775" spans="1:10" ht="24" customHeight="1" x14ac:dyDescent="0.2">
      <c r="A1775" s="222">
        <v>1774</v>
      </c>
      <c r="B1775" s="218" t="s">
        <v>2015</v>
      </c>
      <c r="C1775" s="211" t="s">
        <v>2016</v>
      </c>
      <c r="D1775" s="223">
        <v>213341070100031</v>
      </c>
      <c r="E1775" s="211">
        <v>15</v>
      </c>
      <c r="F1775" s="211">
        <v>35</v>
      </c>
      <c r="G1775" s="211">
        <v>50</v>
      </c>
      <c r="H1775" s="224">
        <v>22562780</v>
      </c>
      <c r="I1775" s="224">
        <v>20306502</v>
      </c>
      <c r="J1775" s="225">
        <v>18050224</v>
      </c>
    </row>
    <row r="1776" spans="1:10" ht="24" customHeight="1" x14ac:dyDescent="0.2">
      <c r="A1776" s="222">
        <v>1775</v>
      </c>
      <c r="B1776" s="218" t="s">
        <v>2015</v>
      </c>
      <c r="C1776" s="211" t="s">
        <v>2017</v>
      </c>
      <c r="D1776" s="223">
        <v>214341070010001</v>
      </c>
      <c r="E1776" s="211">
        <v>36</v>
      </c>
      <c r="F1776" s="211">
        <v>84</v>
      </c>
      <c r="G1776" s="211">
        <v>120</v>
      </c>
      <c r="H1776" s="224">
        <v>53568280</v>
      </c>
      <c r="I1776" s="224">
        <v>48211452</v>
      </c>
      <c r="J1776" s="225">
        <v>42854624</v>
      </c>
    </row>
    <row r="1777" spans="1:13" ht="24" customHeight="1" x14ac:dyDescent="0.2">
      <c r="A1777" s="222">
        <v>1776</v>
      </c>
      <c r="B1777" s="218" t="s">
        <v>2018</v>
      </c>
      <c r="C1777" s="211" t="s">
        <v>2019</v>
      </c>
      <c r="D1777" s="223">
        <v>313331050020011</v>
      </c>
      <c r="E1777" s="211">
        <v>15</v>
      </c>
      <c r="F1777" s="211">
        <v>45</v>
      </c>
      <c r="G1777" s="211">
        <v>60</v>
      </c>
      <c r="H1777" s="224">
        <v>22452380</v>
      </c>
      <c r="I1777" s="224">
        <v>20207142</v>
      </c>
      <c r="J1777" s="225">
        <v>17961904</v>
      </c>
    </row>
    <row r="1778" spans="1:13" ht="24" customHeight="1" x14ac:dyDescent="0.2">
      <c r="A1778" s="222">
        <v>1777</v>
      </c>
      <c r="B1778" s="218" t="s">
        <v>2018</v>
      </c>
      <c r="C1778" s="211" t="s">
        <v>2020</v>
      </c>
      <c r="D1778" s="223">
        <v>611121050990001</v>
      </c>
      <c r="E1778" s="211">
        <v>145</v>
      </c>
      <c r="F1778" s="211">
        <v>175</v>
      </c>
      <c r="G1778" s="211">
        <v>320</v>
      </c>
      <c r="H1778" s="224">
        <v>97017753.599999994</v>
      </c>
      <c r="I1778" s="224">
        <v>87315978.24000001</v>
      </c>
      <c r="J1778" s="225">
        <v>77614202.88000001</v>
      </c>
    </row>
    <row r="1779" spans="1:13" ht="24" customHeight="1" x14ac:dyDescent="0.2">
      <c r="A1779" s="222">
        <v>1778</v>
      </c>
      <c r="B1779" s="218" t="s">
        <v>2018</v>
      </c>
      <c r="C1779" s="211" t="s">
        <v>2021</v>
      </c>
      <c r="D1779" s="223">
        <v>226941050120001</v>
      </c>
      <c r="E1779" s="211">
        <v>52</v>
      </c>
      <c r="F1779" s="211">
        <v>123</v>
      </c>
      <c r="G1779" s="211">
        <v>175</v>
      </c>
      <c r="H1779" s="224">
        <v>72976473.599999994</v>
      </c>
      <c r="I1779" s="224">
        <v>65678826.240000002</v>
      </c>
      <c r="J1779" s="225">
        <v>60813728.000000007</v>
      </c>
    </row>
    <row r="1780" spans="1:13" ht="24" customHeight="1" x14ac:dyDescent="0.2">
      <c r="A1780" s="222">
        <v>1779</v>
      </c>
      <c r="B1780" s="218" t="s">
        <v>2018</v>
      </c>
      <c r="C1780" s="211" t="s">
        <v>2022</v>
      </c>
      <c r="D1780" s="223">
        <v>611121050060002</v>
      </c>
      <c r="E1780" s="211">
        <v>91</v>
      </c>
      <c r="F1780" s="211">
        <v>203</v>
      </c>
      <c r="G1780" s="211">
        <v>294</v>
      </c>
      <c r="H1780" s="224">
        <v>89100518.400000006</v>
      </c>
      <c r="I1780" s="224">
        <v>80190466.560000002</v>
      </c>
      <c r="J1780" s="225">
        <v>71280414.719999999</v>
      </c>
    </row>
    <row r="1781" spans="1:13" s="228" customFormat="1" ht="24" customHeight="1" x14ac:dyDescent="0.2">
      <c r="A1781" s="222">
        <v>1780</v>
      </c>
      <c r="B1781" s="218" t="s">
        <v>2018</v>
      </c>
      <c r="C1781" s="211" t="s">
        <v>2023</v>
      </c>
      <c r="D1781" s="223">
        <v>611121050840001</v>
      </c>
      <c r="E1781" s="211">
        <v>38</v>
      </c>
      <c r="F1781" s="211">
        <v>111</v>
      </c>
      <c r="G1781" s="211">
        <v>149</v>
      </c>
      <c r="H1781" s="224">
        <v>47915520</v>
      </c>
      <c r="I1781" s="224">
        <v>43123968</v>
      </c>
      <c r="J1781" s="225">
        <v>38332416</v>
      </c>
      <c r="K1781" s="221"/>
      <c r="L1781" s="221"/>
      <c r="M1781" s="221"/>
    </row>
    <row r="1782" spans="1:13" s="228" customFormat="1" ht="24" customHeight="1" x14ac:dyDescent="0.2">
      <c r="A1782" s="222">
        <v>1781</v>
      </c>
      <c r="B1782" s="218" t="s">
        <v>2018</v>
      </c>
      <c r="C1782" s="211" t="s">
        <v>2024</v>
      </c>
      <c r="D1782" s="223">
        <v>312231050200001</v>
      </c>
      <c r="E1782" s="211">
        <v>61</v>
      </c>
      <c r="F1782" s="211">
        <v>237</v>
      </c>
      <c r="G1782" s="211">
        <v>298</v>
      </c>
      <c r="H1782" s="224">
        <v>104958220.8</v>
      </c>
      <c r="I1782" s="224">
        <v>94462398.720000014</v>
      </c>
      <c r="J1782" s="225">
        <v>83966576.640000001</v>
      </c>
      <c r="K1782" s="221"/>
      <c r="L1782" s="221"/>
      <c r="M1782" s="221"/>
    </row>
    <row r="1783" spans="1:13" s="228" customFormat="1" ht="24" customHeight="1" x14ac:dyDescent="0.2">
      <c r="A1783" s="222">
        <v>1782</v>
      </c>
      <c r="B1783" s="218" t="s">
        <v>2018</v>
      </c>
      <c r="C1783" s="211" t="s">
        <v>2025</v>
      </c>
      <c r="D1783" s="223">
        <v>226941050330001</v>
      </c>
      <c r="E1783" s="211">
        <v>145</v>
      </c>
      <c r="F1783" s="211">
        <v>55</v>
      </c>
      <c r="G1783" s="211">
        <v>200</v>
      </c>
      <c r="H1783" s="224">
        <v>84340646.400000006</v>
      </c>
      <c r="I1783" s="224">
        <v>75906581.760000005</v>
      </c>
      <c r="J1783" s="225">
        <v>67472517.120000005</v>
      </c>
      <c r="K1783" s="221"/>
      <c r="L1783" s="221"/>
      <c r="M1783" s="221"/>
    </row>
    <row r="1784" spans="1:13" s="228" customFormat="1" ht="24" customHeight="1" x14ac:dyDescent="0.2">
      <c r="A1784" s="222">
        <v>1783</v>
      </c>
      <c r="B1784" s="218" t="s">
        <v>2018</v>
      </c>
      <c r="C1784" s="211" t="s">
        <v>2026</v>
      </c>
      <c r="D1784" s="223">
        <v>226941050340001</v>
      </c>
      <c r="E1784" s="211">
        <v>128</v>
      </c>
      <c r="F1784" s="211">
        <v>235</v>
      </c>
      <c r="G1784" s="211">
        <v>363</v>
      </c>
      <c r="H1784" s="224">
        <v>171473040</v>
      </c>
      <c r="I1784" s="224">
        <v>154325736</v>
      </c>
      <c r="J1784" s="225">
        <v>137178432</v>
      </c>
      <c r="K1784" s="221"/>
      <c r="L1784" s="221"/>
      <c r="M1784" s="221"/>
    </row>
    <row r="1785" spans="1:13" s="228" customFormat="1" ht="24" customHeight="1" x14ac:dyDescent="0.2">
      <c r="A1785" s="222">
        <v>1784</v>
      </c>
      <c r="B1785" s="218" t="s">
        <v>2018</v>
      </c>
      <c r="C1785" s="211" t="s">
        <v>2027</v>
      </c>
      <c r="D1785" s="223">
        <v>611121050990011</v>
      </c>
      <c r="E1785" s="211">
        <v>12</v>
      </c>
      <c r="F1785" s="211">
        <v>18</v>
      </c>
      <c r="G1785" s="211">
        <v>30</v>
      </c>
      <c r="H1785" s="224">
        <v>10804320</v>
      </c>
      <c r="I1785" s="224">
        <v>9723888</v>
      </c>
      <c r="J1785" s="225">
        <v>8643456</v>
      </c>
      <c r="K1785" s="221"/>
      <c r="L1785" s="221"/>
      <c r="M1785" s="221"/>
    </row>
    <row r="1786" spans="1:13" s="228" customFormat="1" ht="24" customHeight="1" x14ac:dyDescent="0.2">
      <c r="A1786" s="222">
        <v>1785</v>
      </c>
      <c r="B1786" s="218" t="s">
        <v>2018</v>
      </c>
      <c r="C1786" s="211" t="s">
        <v>2028</v>
      </c>
      <c r="D1786" s="223">
        <v>522321050370001</v>
      </c>
      <c r="E1786" s="211">
        <v>39</v>
      </c>
      <c r="F1786" s="211">
        <v>71</v>
      </c>
      <c r="G1786" s="211">
        <v>110</v>
      </c>
      <c r="H1786" s="224">
        <v>35084400</v>
      </c>
      <c r="I1786" s="224">
        <v>31575960</v>
      </c>
      <c r="J1786" s="225">
        <v>28067520</v>
      </c>
      <c r="K1786" s="221"/>
      <c r="L1786" s="221"/>
      <c r="M1786" s="221"/>
    </row>
    <row r="1787" spans="1:13" s="228" customFormat="1" ht="24" customHeight="1" x14ac:dyDescent="0.2">
      <c r="A1787" s="222">
        <v>1786</v>
      </c>
      <c r="B1787" s="218" t="s">
        <v>2018</v>
      </c>
      <c r="C1787" s="211" t="s">
        <v>2029</v>
      </c>
      <c r="D1787" s="223">
        <v>521121050380002</v>
      </c>
      <c r="E1787" s="211">
        <v>105</v>
      </c>
      <c r="F1787" s="211">
        <v>151</v>
      </c>
      <c r="G1787" s="211">
        <v>256</v>
      </c>
      <c r="H1787" s="224">
        <v>77307494.400000006</v>
      </c>
      <c r="I1787" s="224">
        <v>69576744.960000008</v>
      </c>
      <c r="J1787" s="225">
        <v>61845995.520000003</v>
      </c>
      <c r="K1787" s="221"/>
      <c r="L1787" s="221"/>
      <c r="M1787" s="221"/>
    </row>
    <row r="1788" spans="1:13" s="228" customFormat="1" ht="24" customHeight="1" x14ac:dyDescent="0.2">
      <c r="A1788" s="222">
        <v>1787</v>
      </c>
      <c r="B1788" s="218" t="s">
        <v>2018</v>
      </c>
      <c r="C1788" s="211" t="s">
        <v>2030</v>
      </c>
      <c r="D1788" s="223">
        <v>611121050920001</v>
      </c>
      <c r="E1788" s="211">
        <v>73</v>
      </c>
      <c r="F1788" s="211">
        <v>127</v>
      </c>
      <c r="G1788" s="211">
        <v>200</v>
      </c>
      <c r="H1788" s="224">
        <v>61031116.799999997</v>
      </c>
      <c r="I1788" s="224">
        <v>57216672</v>
      </c>
      <c r="J1788" s="225">
        <v>50859264</v>
      </c>
      <c r="K1788" s="221"/>
      <c r="L1788" s="221"/>
      <c r="M1788" s="221"/>
    </row>
    <row r="1789" spans="1:13" s="228" customFormat="1" ht="24" customHeight="1" x14ac:dyDescent="0.2">
      <c r="A1789" s="222">
        <v>1788</v>
      </c>
      <c r="B1789" s="218" t="s">
        <v>2018</v>
      </c>
      <c r="C1789" s="211" t="s">
        <v>2031</v>
      </c>
      <c r="D1789" s="223">
        <v>611121050910001</v>
      </c>
      <c r="E1789" s="211">
        <v>112</v>
      </c>
      <c r="F1789" s="211">
        <v>146</v>
      </c>
      <c r="G1789" s="211">
        <v>258</v>
      </c>
      <c r="H1789" s="224">
        <v>78615705.599999994</v>
      </c>
      <c r="I1789" s="224">
        <v>70754135.040000007</v>
      </c>
      <c r="J1789" s="225">
        <v>62892564.480000004</v>
      </c>
      <c r="K1789" s="221"/>
      <c r="L1789" s="221"/>
      <c r="M1789" s="221"/>
    </row>
    <row r="1790" spans="1:13" s="228" customFormat="1" ht="24" customHeight="1" x14ac:dyDescent="0.2">
      <c r="A1790" s="222">
        <v>1789</v>
      </c>
      <c r="B1790" s="218" t="s">
        <v>2018</v>
      </c>
      <c r="C1790" s="211" t="s">
        <v>2358</v>
      </c>
      <c r="D1790" s="223" t="s">
        <v>2359</v>
      </c>
      <c r="E1790" s="211" t="s">
        <v>2360</v>
      </c>
      <c r="F1790" s="211" t="s">
        <v>2361</v>
      </c>
      <c r="G1790" s="211" t="s">
        <v>2362</v>
      </c>
      <c r="H1790" s="224">
        <v>22500000</v>
      </c>
      <c r="I1790" s="224">
        <v>20250000</v>
      </c>
      <c r="J1790" s="225">
        <v>18000000</v>
      </c>
      <c r="K1790" s="221"/>
      <c r="L1790" s="221"/>
      <c r="M1790" s="221"/>
    </row>
    <row r="1791" spans="1:13" s="228" customFormat="1" ht="24" customHeight="1" x14ac:dyDescent="0.2">
      <c r="A1791" s="222">
        <v>1790</v>
      </c>
      <c r="B1791" s="218" t="s">
        <v>2018</v>
      </c>
      <c r="C1791" s="211" t="s">
        <v>2363</v>
      </c>
      <c r="D1791" s="223" t="s">
        <v>2364</v>
      </c>
      <c r="E1791" s="211" t="s">
        <v>2360</v>
      </c>
      <c r="F1791" s="211" t="s">
        <v>2365</v>
      </c>
      <c r="G1791" s="211" t="s">
        <v>2366</v>
      </c>
      <c r="H1791" s="224">
        <v>18750000</v>
      </c>
      <c r="I1791" s="224">
        <v>16875000</v>
      </c>
      <c r="J1791" s="225">
        <v>15000000</v>
      </c>
      <c r="K1791" s="221"/>
      <c r="L1791" s="221"/>
      <c r="M1791" s="221"/>
    </row>
    <row r="1792" spans="1:13" s="228" customFormat="1" ht="24" customHeight="1" x14ac:dyDescent="0.2">
      <c r="A1792" s="222">
        <v>1791</v>
      </c>
      <c r="B1792" s="218" t="s">
        <v>2018</v>
      </c>
      <c r="C1792" s="211" t="s">
        <v>2367</v>
      </c>
      <c r="D1792" s="223" t="s">
        <v>2368</v>
      </c>
      <c r="E1792" s="211" t="s">
        <v>2369</v>
      </c>
      <c r="F1792" s="211" t="s">
        <v>2370</v>
      </c>
      <c r="G1792" s="211" t="s">
        <v>2371</v>
      </c>
      <c r="H1792" s="224">
        <v>18750000</v>
      </c>
      <c r="I1792" s="224">
        <v>16875000</v>
      </c>
      <c r="J1792" s="225">
        <v>15000000</v>
      </c>
      <c r="K1792" s="221"/>
      <c r="L1792" s="221"/>
      <c r="M1792" s="221"/>
    </row>
    <row r="1793" spans="1:13" s="228" customFormat="1" ht="24" customHeight="1" x14ac:dyDescent="0.2">
      <c r="A1793" s="222">
        <v>1792</v>
      </c>
      <c r="B1793" s="218" t="s">
        <v>2018</v>
      </c>
      <c r="C1793" s="211" t="s">
        <v>2372</v>
      </c>
      <c r="D1793" s="223" t="s">
        <v>2373</v>
      </c>
      <c r="E1793" s="211" t="s">
        <v>2374</v>
      </c>
      <c r="F1793" s="211" t="s">
        <v>2371</v>
      </c>
      <c r="G1793" s="211" t="s">
        <v>2375</v>
      </c>
      <c r="H1793" s="224">
        <v>21250000</v>
      </c>
      <c r="I1793" s="224">
        <v>19125000</v>
      </c>
      <c r="J1793" s="225">
        <v>17000000</v>
      </c>
      <c r="K1793" s="221"/>
      <c r="L1793" s="221"/>
      <c r="M1793" s="221"/>
    </row>
    <row r="1794" spans="1:13" s="228" customFormat="1" ht="24" customHeight="1" x14ac:dyDescent="0.2">
      <c r="A1794" s="222">
        <v>1793</v>
      </c>
      <c r="B1794" s="218" t="s">
        <v>2018</v>
      </c>
      <c r="C1794" s="211" t="s">
        <v>2376</v>
      </c>
      <c r="D1794" s="223" t="s">
        <v>2377</v>
      </c>
      <c r="E1794" s="211" t="s">
        <v>2378</v>
      </c>
      <c r="F1794" s="211" t="s">
        <v>2379</v>
      </c>
      <c r="G1794" s="211" t="s">
        <v>2380</v>
      </c>
      <c r="H1794" s="224">
        <v>20000000</v>
      </c>
      <c r="I1794" s="224">
        <v>18000000</v>
      </c>
      <c r="J1794" s="225">
        <v>16000000</v>
      </c>
      <c r="K1794" s="221"/>
      <c r="L1794" s="221"/>
      <c r="M1794" s="221"/>
    </row>
    <row r="1795" spans="1:13" s="228" customFormat="1" ht="24" customHeight="1" x14ac:dyDescent="0.2">
      <c r="A1795" s="222">
        <v>1794</v>
      </c>
      <c r="B1795" s="218" t="s">
        <v>2018</v>
      </c>
      <c r="C1795" s="211" t="s">
        <v>2381</v>
      </c>
      <c r="D1795" s="223" t="s">
        <v>2382</v>
      </c>
      <c r="E1795" s="211" t="s">
        <v>2383</v>
      </c>
      <c r="F1795" s="211" t="s">
        <v>2384</v>
      </c>
      <c r="G1795" s="211" t="s">
        <v>2385</v>
      </c>
      <c r="H1795" s="224">
        <v>20000000</v>
      </c>
      <c r="I1795" s="224">
        <v>18000000</v>
      </c>
      <c r="J1795" s="225">
        <v>16000000</v>
      </c>
      <c r="K1795" s="221"/>
      <c r="L1795" s="221"/>
      <c r="M1795" s="221"/>
    </row>
    <row r="1796" spans="1:13" s="228" customFormat="1" ht="24" customHeight="1" x14ac:dyDescent="0.2">
      <c r="A1796" s="222">
        <v>1795</v>
      </c>
      <c r="B1796" s="218" t="s">
        <v>2018</v>
      </c>
      <c r="C1796" s="211" t="s">
        <v>2387</v>
      </c>
      <c r="D1796" s="223" t="s">
        <v>2388</v>
      </c>
      <c r="E1796" s="211" t="s">
        <v>2389</v>
      </c>
      <c r="F1796" s="211" t="s">
        <v>2390</v>
      </c>
      <c r="G1796" s="211" t="s">
        <v>2391</v>
      </c>
      <c r="H1796" s="224">
        <v>56875000</v>
      </c>
      <c r="I1796" s="224">
        <v>51187500</v>
      </c>
      <c r="J1796" s="225">
        <v>45500000</v>
      </c>
      <c r="K1796" s="221"/>
      <c r="L1796" s="221"/>
      <c r="M1796" s="221"/>
    </row>
    <row r="1797" spans="1:13" s="228" customFormat="1" ht="24" customHeight="1" x14ac:dyDescent="0.2">
      <c r="A1797" s="222">
        <v>1796</v>
      </c>
      <c r="B1797" s="218" t="s">
        <v>2018</v>
      </c>
      <c r="C1797" s="211" t="s">
        <v>2392</v>
      </c>
      <c r="D1797" s="223" t="s">
        <v>2393</v>
      </c>
      <c r="E1797" s="211" t="s">
        <v>2394</v>
      </c>
      <c r="F1797" s="211" t="s">
        <v>2390</v>
      </c>
      <c r="G1797" s="211" t="s">
        <v>2395</v>
      </c>
      <c r="H1797" s="224">
        <v>49968750</v>
      </c>
      <c r="I1797" s="224">
        <v>44971875</v>
      </c>
      <c r="J1797" s="225">
        <v>39975000</v>
      </c>
      <c r="K1797" s="221"/>
      <c r="L1797" s="221"/>
      <c r="M1797" s="221"/>
    </row>
    <row r="1798" spans="1:13" s="228" customFormat="1" ht="24" customHeight="1" x14ac:dyDescent="0.2">
      <c r="A1798" s="222">
        <v>1797</v>
      </c>
      <c r="B1798" s="218" t="s">
        <v>2018</v>
      </c>
      <c r="C1798" s="211" t="s">
        <v>2396</v>
      </c>
      <c r="D1798" s="223" t="s">
        <v>2397</v>
      </c>
      <c r="E1798" s="211" t="s">
        <v>2398</v>
      </c>
      <c r="F1798" s="211" t="s">
        <v>2399</v>
      </c>
      <c r="G1798" s="211" t="s">
        <v>2400</v>
      </c>
      <c r="H1798" s="224">
        <v>12187500</v>
      </c>
      <c r="I1798" s="224">
        <v>10968750</v>
      </c>
      <c r="J1798" s="225">
        <v>9750000</v>
      </c>
      <c r="K1798" s="221"/>
      <c r="L1798" s="221"/>
      <c r="M1798" s="221"/>
    </row>
    <row r="1799" spans="1:13" s="228" customFormat="1" ht="24" customHeight="1" x14ac:dyDescent="0.2">
      <c r="A1799" s="222">
        <v>1798</v>
      </c>
      <c r="B1799" s="218" t="s">
        <v>2018</v>
      </c>
      <c r="C1799" s="211" t="s">
        <v>2020</v>
      </c>
      <c r="D1799" s="223" t="s">
        <v>2401</v>
      </c>
      <c r="E1799" s="211" t="s">
        <v>2386</v>
      </c>
      <c r="F1799" s="211" t="s">
        <v>2402</v>
      </c>
      <c r="G1799" s="211" t="s">
        <v>2403</v>
      </c>
      <c r="H1799" s="224">
        <v>60000000</v>
      </c>
      <c r="I1799" s="224">
        <v>54000000</v>
      </c>
      <c r="J1799" s="225">
        <v>48000000</v>
      </c>
      <c r="K1799" s="221"/>
      <c r="L1799" s="221"/>
      <c r="M1799" s="221"/>
    </row>
    <row r="1800" spans="1:13" s="228" customFormat="1" ht="24" customHeight="1" x14ac:dyDescent="0.2">
      <c r="A1800" s="222">
        <v>1799</v>
      </c>
      <c r="B1800" s="218" t="s">
        <v>2018</v>
      </c>
      <c r="C1800" s="211" t="s">
        <v>2404</v>
      </c>
      <c r="D1800" s="223" t="s">
        <v>2405</v>
      </c>
      <c r="E1800" s="211" t="s">
        <v>2406</v>
      </c>
      <c r="F1800" s="211" t="s">
        <v>2407</v>
      </c>
      <c r="G1800" s="211" t="s">
        <v>2408</v>
      </c>
      <c r="H1800" s="224">
        <v>18750000</v>
      </c>
      <c r="I1800" s="224">
        <v>16875000</v>
      </c>
      <c r="J1800" s="225">
        <v>15000000</v>
      </c>
      <c r="K1800" s="221"/>
      <c r="L1800" s="221"/>
      <c r="M1800" s="221"/>
    </row>
    <row r="1801" spans="1:13" s="228" customFormat="1" ht="24" customHeight="1" x14ac:dyDescent="0.2">
      <c r="A1801" s="222">
        <v>1800</v>
      </c>
      <c r="B1801" s="218" t="s">
        <v>2018</v>
      </c>
      <c r="C1801" s="211" t="s">
        <v>2409</v>
      </c>
      <c r="D1801" s="223" t="s">
        <v>2410</v>
      </c>
      <c r="E1801" s="211" t="s">
        <v>2411</v>
      </c>
      <c r="F1801" s="211" t="s">
        <v>2389</v>
      </c>
      <c r="G1801" s="211" t="s">
        <v>2412</v>
      </c>
      <c r="H1801" s="224">
        <v>18710316.666666668</v>
      </c>
      <c r="I1801" s="224">
        <v>16839285</v>
      </c>
      <c r="J1801" s="225">
        <v>14968253.333333336</v>
      </c>
      <c r="K1801" s="221"/>
      <c r="L1801" s="221"/>
      <c r="M1801" s="221"/>
    </row>
    <row r="1802" spans="1:13" s="228" customFormat="1" ht="24" customHeight="1" x14ac:dyDescent="0.2">
      <c r="A1802" s="222">
        <v>1801</v>
      </c>
      <c r="B1802" s="218" t="s">
        <v>2018</v>
      </c>
      <c r="C1802" s="211" t="s">
        <v>2413</v>
      </c>
      <c r="D1802" s="223" t="s">
        <v>2414</v>
      </c>
      <c r="E1802" s="211" t="s">
        <v>2400</v>
      </c>
      <c r="F1802" s="211" t="s">
        <v>2412</v>
      </c>
      <c r="G1802" s="211" t="s">
        <v>2415</v>
      </c>
      <c r="H1802" s="224">
        <v>37500000</v>
      </c>
      <c r="I1802" s="224">
        <v>33750000</v>
      </c>
      <c r="J1802" s="225">
        <v>30000000</v>
      </c>
      <c r="K1802" s="221"/>
      <c r="L1802" s="221"/>
      <c r="M1802" s="221"/>
    </row>
    <row r="1803" spans="1:13" s="228" customFormat="1" ht="24" customHeight="1" x14ac:dyDescent="0.2">
      <c r="A1803" s="222">
        <v>1802</v>
      </c>
      <c r="B1803" s="218" t="s">
        <v>2018</v>
      </c>
      <c r="C1803" s="211" t="s">
        <v>2032</v>
      </c>
      <c r="D1803" s="223">
        <v>226941050390001</v>
      </c>
      <c r="E1803" s="211">
        <v>161</v>
      </c>
      <c r="F1803" s="211">
        <v>265</v>
      </c>
      <c r="G1803" s="211">
        <v>426</v>
      </c>
      <c r="H1803" s="224">
        <v>177195340.80000001</v>
      </c>
      <c r="I1803" s="224">
        <v>159475806.72000003</v>
      </c>
      <c r="J1803" s="225">
        <v>141756272.64000002</v>
      </c>
      <c r="K1803" s="221"/>
      <c r="L1803" s="221"/>
      <c r="M1803" s="221"/>
    </row>
    <row r="1804" spans="1:13" s="228" customFormat="1" ht="24" customHeight="1" x14ac:dyDescent="0.2">
      <c r="A1804" s="222">
        <v>1803</v>
      </c>
      <c r="B1804" s="218" t="s">
        <v>2018</v>
      </c>
      <c r="C1804" s="211" t="s">
        <v>2033</v>
      </c>
      <c r="D1804" s="223">
        <v>611121050810041</v>
      </c>
      <c r="E1804" s="211">
        <v>19</v>
      </c>
      <c r="F1804" s="211">
        <v>31</v>
      </c>
      <c r="G1804" s="211">
        <v>50</v>
      </c>
      <c r="H1804" s="224">
        <v>16284000</v>
      </c>
      <c r="I1804" s="224">
        <v>14655600</v>
      </c>
      <c r="J1804" s="225">
        <v>13027200</v>
      </c>
      <c r="K1804" s="221"/>
      <c r="L1804" s="221"/>
      <c r="M1804" s="221"/>
    </row>
    <row r="1805" spans="1:13" s="228" customFormat="1" ht="24" customHeight="1" x14ac:dyDescent="0.2">
      <c r="A1805" s="222">
        <v>1804</v>
      </c>
      <c r="B1805" s="218" t="s">
        <v>2018</v>
      </c>
      <c r="C1805" s="211" t="s">
        <v>2034</v>
      </c>
      <c r="D1805" s="223">
        <v>611121050820021</v>
      </c>
      <c r="E1805" s="211">
        <v>21</v>
      </c>
      <c r="F1805" s="211">
        <v>29</v>
      </c>
      <c r="G1805" s="211">
        <v>50</v>
      </c>
      <c r="H1805" s="224">
        <v>16090320</v>
      </c>
      <c r="I1805" s="224">
        <v>14481288</v>
      </c>
      <c r="J1805" s="225">
        <v>12872256</v>
      </c>
      <c r="K1805" s="221"/>
      <c r="L1805" s="221"/>
      <c r="M1805" s="221"/>
    </row>
    <row r="1806" spans="1:13" s="228" customFormat="1" ht="24" customHeight="1" x14ac:dyDescent="0.2">
      <c r="A1806" s="222">
        <v>1805</v>
      </c>
      <c r="B1806" s="218" t="s">
        <v>2018</v>
      </c>
      <c r="C1806" s="211" t="s">
        <v>2035</v>
      </c>
      <c r="D1806" s="223">
        <v>611121050810061</v>
      </c>
      <c r="E1806" s="211">
        <v>34</v>
      </c>
      <c r="F1806" s="211">
        <v>12</v>
      </c>
      <c r="G1806" s="211">
        <v>46</v>
      </c>
      <c r="H1806" s="224">
        <v>14696160</v>
      </c>
      <c r="I1806" s="224">
        <v>13226544.000000002</v>
      </c>
      <c r="J1806" s="225">
        <v>11756928</v>
      </c>
      <c r="K1806" s="221"/>
      <c r="L1806" s="221"/>
      <c r="M1806" s="221"/>
    </row>
    <row r="1807" spans="1:13" s="228" customFormat="1" ht="24" customHeight="1" x14ac:dyDescent="0.2">
      <c r="A1807" s="222">
        <v>1806</v>
      </c>
      <c r="B1807" s="218" t="s">
        <v>2018</v>
      </c>
      <c r="C1807" s="211" t="s">
        <v>2036</v>
      </c>
      <c r="D1807" s="223">
        <v>611121050810011</v>
      </c>
      <c r="E1807" s="211">
        <v>22</v>
      </c>
      <c r="F1807" s="211">
        <v>24</v>
      </c>
      <c r="G1807" s="211">
        <v>46</v>
      </c>
      <c r="H1807" s="224">
        <v>14814960</v>
      </c>
      <c r="I1807" s="224">
        <v>13333464.000000002</v>
      </c>
      <c r="J1807" s="225">
        <v>11851968</v>
      </c>
      <c r="K1807" s="221"/>
      <c r="L1807" s="221"/>
      <c r="M1807" s="221"/>
    </row>
    <row r="1808" spans="1:13" s="228" customFormat="1" ht="24" customHeight="1" x14ac:dyDescent="0.2">
      <c r="A1808" s="222">
        <v>1807</v>
      </c>
      <c r="B1808" s="218" t="s">
        <v>2018</v>
      </c>
      <c r="C1808" s="211" t="s">
        <v>2037</v>
      </c>
      <c r="D1808" s="223">
        <v>611121050810021</v>
      </c>
      <c r="E1808" s="211">
        <v>26</v>
      </c>
      <c r="F1808" s="211">
        <v>22</v>
      </c>
      <c r="G1808" s="211">
        <v>48</v>
      </c>
      <c r="H1808" s="224">
        <v>15399840</v>
      </c>
      <c r="I1808" s="224">
        <v>13859856</v>
      </c>
      <c r="J1808" s="225">
        <v>12319872</v>
      </c>
      <c r="K1808" s="221"/>
      <c r="L1808" s="221"/>
      <c r="M1808" s="221"/>
    </row>
    <row r="1809" spans="1:13" s="228" customFormat="1" ht="24" customHeight="1" x14ac:dyDescent="0.2">
      <c r="A1809" s="222">
        <v>1808</v>
      </c>
      <c r="B1809" s="218" t="s">
        <v>2018</v>
      </c>
      <c r="C1809" s="211" t="s">
        <v>2038</v>
      </c>
      <c r="D1809" s="223">
        <v>611121050820011</v>
      </c>
      <c r="E1809" s="211">
        <v>22</v>
      </c>
      <c r="F1809" s="211">
        <v>24</v>
      </c>
      <c r="G1809" s="211">
        <v>46</v>
      </c>
      <c r="H1809" s="224">
        <v>14814960</v>
      </c>
      <c r="I1809" s="224">
        <v>13333464.000000002</v>
      </c>
      <c r="J1809" s="225">
        <v>11851968</v>
      </c>
      <c r="K1809" s="221"/>
      <c r="L1809" s="221"/>
      <c r="M1809" s="221"/>
    </row>
    <row r="1810" spans="1:13" s="228" customFormat="1" ht="24" customHeight="1" x14ac:dyDescent="0.2">
      <c r="A1810" s="222">
        <v>1809</v>
      </c>
      <c r="B1810" s="218" t="s">
        <v>2018</v>
      </c>
      <c r="C1810" s="211" t="s">
        <v>2039</v>
      </c>
      <c r="D1810" s="223">
        <v>611121050810071</v>
      </c>
      <c r="E1810" s="211">
        <v>22</v>
      </c>
      <c r="F1810" s="211">
        <v>24</v>
      </c>
      <c r="G1810" s="211">
        <v>46</v>
      </c>
      <c r="H1810" s="224">
        <v>14814960</v>
      </c>
      <c r="I1810" s="224">
        <v>13333464.000000002</v>
      </c>
      <c r="J1810" s="225">
        <v>11851968</v>
      </c>
      <c r="K1810" s="221"/>
      <c r="L1810" s="221"/>
      <c r="M1810" s="221"/>
    </row>
    <row r="1811" spans="1:13" s="228" customFormat="1" ht="24" customHeight="1" x14ac:dyDescent="0.2">
      <c r="A1811" s="222">
        <v>1810</v>
      </c>
      <c r="B1811" s="218" t="s">
        <v>2018</v>
      </c>
      <c r="C1811" s="211" t="s">
        <v>2040</v>
      </c>
      <c r="D1811" s="223">
        <v>611121050800061</v>
      </c>
      <c r="E1811" s="211">
        <v>22</v>
      </c>
      <c r="F1811" s="211">
        <v>24</v>
      </c>
      <c r="G1811" s="211">
        <v>46</v>
      </c>
      <c r="H1811" s="224">
        <v>14814960</v>
      </c>
      <c r="I1811" s="224">
        <v>13333464.000000002</v>
      </c>
      <c r="J1811" s="225">
        <v>11851968</v>
      </c>
      <c r="K1811" s="221"/>
      <c r="L1811" s="221"/>
      <c r="M1811" s="221"/>
    </row>
    <row r="1812" spans="1:13" s="228" customFormat="1" ht="24" customHeight="1" x14ac:dyDescent="0.2">
      <c r="A1812" s="222">
        <v>1811</v>
      </c>
      <c r="B1812" s="218" t="s">
        <v>2018</v>
      </c>
      <c r="C1812" s="211" t="s">
        <v>2041</v>
      </c>
      <c r="D1812" s="223">
        <v>611121050800021</v>
      </c>
      <c r="E1812" s="211">
        <v>22</v>
      </c>
      <c r="F1812" s="211">
        <v>24</v>
      </c>
      <c r="G1812" s="211">
        <v>46</v>
      </c>
      <c r="H1812" s="224">
        <v>14814960</v>
      </c>
      <c r="I1812" s="224">
        <v>13333464.000000002</v>
      </c>
      <c r="J1812" s="225">
        <v>11851968</v>
      </c>
      <c r="K1812" s="221"/>
      <c r="L1812" s="221"/>
      <c r="M1812" s="221"/>
    </row>
    <row r="1813" spans="1:13" s="228" customFormat="1" ht="24" customHeight="1" x14ac:dyDescent="0.2">
      <c r="A1813" s="222">
        <v>1812</v>
      </c>
      <c r="B1813" s="218" t="s">
        <v>2018</v>
      </c>
      <c r="C1813" s="211" t="s">
        <v>2042</v>
      </c>
      <c r="D1813" s="223">
        <v>332231050130101</v>
      </c>
      <c r="E1813" s="211">
        <v>15</v>
      </c>
      <c r="F1813" s="211">
        <v>30</v>
      </c>
      <c r="G1813" s="211">
        <v>45</v>
      </c>
      <c r="H1813" s="224">
        <v>16768900</v>
      </c>
      <c r="I1813" s="224">
        <v>15092010</v>
      </c>
      <c r="J1813" s="225">
        <v>13415120</v>
      </c>
      <c r="K1813" s="221"/>
      <c r="L1813" s="221"/>
      <c r="M1813" s="221"/>
    </row>
    <row r="1814" spans="1:13" s="228" customFormat="1" ht="24" customHeight="1" x14ac:dyDescent="0.2">
      <c r="A1814" s="222">
        <v>1813</v>
      </c>
      <c r="B1814" s="218" t="s">
        <v>2043</v>
      </c>
      <c r="C1814" s="211" t="s">
        <v>2044</v>
      </c>
      <c r="D1814" s="223">
        <v>723320690030011</v>
      </c>
      <c r="E1814" s="211">
        <v>17</v>
      </c>
      <c r="F1814" s="211">
        <v>50</v>
      </c>
      <c r="G1814" s="211">
        <v>67</v>
      </c>
      <c r="H1814" s="224">
        <v>21656880</v>
      </c>
      <c r="I1814" s="224">
        <v>19491192</v>
      </c>
      <c r="J1814" s="225">
        <v>17325504</v>
      </c>
      <c r="K1814" s="221"/>
      <c r="L1814" s="221"/>
      <c r="M1814" s="221"/>
    </row>
    <row r="1815" spans="1:13" s="228" customFormat="1" ht="24" customHeight="1" x14ac:dyDescent="0.2">
      <c r="A1815" s="222">
        <v>1814</v>
      </c>
      <c r="B1815" s="218" t="s">
        <v>2045</v>
      </c>
      <c r="C1815" s="211" t="s">
        <v>2046</v>
      </c>
      <c r="D1815" s="223">
        <v>314330710160011</v>
      </c>
      <c r="E1815" s="211">
        <v>23</v>
      </c>
      <c r="F1815" s="211">
        <v>69</v>
      </c>
      <c r="G1815" s="211">
        <v>92</v>
      </c>
      <c r="H1815" s="224">
        <v>39249660</v>
      </c>
      <c r="I1815" s="224">
        <v>35324694</v>
      </c>
      <c r="J1815" s="225">
        <v>31399728.000000004</v>
      </c>
      <c r="K1815" s="221"/>
      <c r="L1815" s="221"/>
      <c r="M1815" s="221"/>
    </row>
    <row r="1816" spans="1:13" s="228" customFormat="1" ht="24" customHeight="1" x14ac:dyDescent="0.2">
      <c r="A1816" s="222">
        <v>1815</v>
      </c>
      <c r="B1816" s="218" t="s">
        <v>2045</v>
      </c>
      <c r="C1816" s="211" t="s">
        <v>2047</v>
      </c>
      <c r="D1816" s="223">
        <v>213340710040001</v>
      </c>
      <c r="E1816" s="211">
        <v>40</v>
      </c>
      <c r="F1816" s="211">
        <v>61</v>
      </c>
      <c r="G1816" s="211">
        <v>101</v>
      </c>
      <c r="H1816" s="224">
        <v>49916160</v>
      </c>
      <c r="I1816" s="224">
        <v>44924544</v>
      </c>
      <c r="J1816" s="225">
        <v>39932928</v>
      </c>
      <c r="K1816" s="221"/>
      <c r="L1816" s="221"/>
      <c r="M1816" s="221"/>
    </row>
    <row r="1817" spans="1:13" s="228" customFormat="1" ht="24" customHeight="1" x14ac:dyDescent="0.2">
      <c r="A1817" s="222">
        <v>1816</v>
      </c>
      <c r="B1817" s="219" t="s">
        <v>2045</v>
      </c>
      <c r="C1817" s="216" t="s">
        <v>2048</v>
      </c>
      <c r="D1817" s="229">
        <v>213340710070281</v>
      </c>
      <c r="E1817" s="216">
        <v>18</v>
      </c>
      <c r="F1817" s="216">
        <v>31</v>
      </c>
      <c r="G1817" s="216">
        <v>49</v>
      </c>
      <c r="H1817" s="230">
        <v>24623220</v>
      </c>
      <c r="I1817" s="230">
        <v>22160898.000000004</v>
      </c>
      <c r="J1817" s="231">
        <v>19698576</v>
      </c>
      <c r="K1817" s="221"/>
      <c r="L1817" s="221"/>
      <c r="M1817" s="221"/>
    </row>
    <row r="1818" spans="1:13" s="228" customFormat="1" ht="24" customHeight="1" x14ac:dyDescent="0.2">
      <c r="A1818" s="222">
        <v>1817</v>
      </c>
      <c r="B1818" s="218" t="s">
        <v>646</v>
      </c>
      <c r="C1818" s="211" t="s">
        <v>2059</v>
      </c>
      <c r="D1818" s="223">
        <v>514300005</v>
      </c>
      <c r="E1818" s="211"/>
      <c r="F1818" s="211"/>
      <c r="G1818" s="211">
        <v>30</v>
      </c>
      <c r="H1818" s="224">
        <v>27625000</v>
      </c>
      <c r="I1818" s="224">
        <v>24862500</v>
      </c>
      <c r="J1818" s="225">
        <v>22100000</v>
      </c>
      <c r="K1818" s="221"/>
      <c r="L1818" s="221"/>
      <c r="M1818" s="221"/>
    </row>
    <row r="1819" spans="1:13" s="228" customFormat="1" ht="24" customHeight="1" x14ac:dyDescent="0.2">
      <c r="A1819" s="222">
        <v>1818</v>
      </c>
      <c r="B1819" s="218" t="s">
        <v>646</v>
      </c>
      <c r="C1819" s="211" t="s">
        <v>2060</v>
      </c>
      <c r="D1819" s="223">
        <v>5141300006</v>
      </c>
      <c r="E1819" s="211"/>
      <c r="F1819" s="211"/>
      <c r="G1819" s="211">
        <v>30</v>
      </c>
      <c r="H1819" s="224">
        <v>32500000</v>
      </c>
      <c r="I1819" s="224">
        <v>29250000</v>
      </c>
      <c r="J1819" s="225">
        <v>26000000</v>
      </c>
      <c r="K1819" s="221"/>
      <c r="L1819" s="221"/>
      <c r="M1819" s="221"/>
    </row>
    <row r="1820" spans="1:13" ht="24" customHeight="1" x14ac:dyDescent="0.2">
      <c r="A1820" s="222">
        <v>1819</v>
      </c>
      <c r="B1820" s="218" t="s">
        <v>646</v>
      </c>
      <c r="C1820" s="211" t="s">
        <v>2062</v>
      </c>
      <c r="D1820" s="223">
        <v>5141300008</v>
      </c>
      <c r="E1820" s="211"/>
      <c r="F1820" s="211"/>
      <c r="G1820" s="211">
        <v>30</v>
      </c>
      <c r="H1820" s="224">
        <v>41437500</v>
      </c>
      <c r="I1820" s="224">
        <v>37293750</v>
      </c>
      <c r="J1820" s="225">
        <v>33150000</v>
      </c>
    </row>
    <row r="1821" spans="1:13" ht="24" customHeight="1" x14ac:dyDescent="0.2">
      <c r="A1821" s="222">
        <v>1820</v>
      </c>
      <c r="B1821" s="218" t="s">
        <v>646</v>
      </c>
      <c r="C1821" s="211" t="s">
        <v>2064</v>
      </c>
      <c r="D1821" s="223">
        <v>5141300010</v>
      </c>
      <c r="E1821" s="211"/>
      <c r="F1821" s="211"/>
      <c r="G1821" s="211">
        <v>30</v>
      </c>
      <c r="H1821" s="224">
        <v>21125000</v>
      </c>
      <c r="I1821" s="224">
        <v>19012500</v>
      </c>
      <c r="J1821" s="225">
        <v>16900000</v>
      </c>
    </row>
    <row r="1822" spans="1:13" ht="24" customHeight="1" x14ac:dyDescent="0.2">
      <c r="A1822" s="222">
        <v>1821</v>
      </c>
      <c r="B1822" s="218" t="s">
        <v>646</v>
      </c>
      <c r="C1822" s="211" t="s">
        <v>2172</v>
      </c>
      <c r="D1822" s="223">
        <v>5141600070</v>
      </c>
      <c r="E1822" s="211"/>
      <c r="F1822" s="211"/>
      <c r="G1822" s="211">
        <v>30</v>
      </c>
      <c r="H1822" s="224">
        <v>32500000</v>
      </c>
      <c r="I1822" s="224">
        <v>29250000</v>
      </c>
      <c r="J1822" s="225">
        <v>26000000</v>
      </c>
    </row>
    <row r="1823" spans="1:13" ht="24" customHeight="1" x14ac:dyDescent="0.2">
      <c r="A1823" s="222">
        <v>1822</v>
      </c>
      <c r="B1823" s="218" t="s">
        <v>646</v>
      </c>
      <c r="C1823" s="211" t="s">
        <v>2173</v>
      </c>
      <c r="D1823" s="223">
        <v>5141600071</v>
      </c>
      <c r="E1823" s="211"/>
      <c r="F1823" s="211"/>
      <c r="G1823" s="211">
        <v>30</v>
      </c>
      <c r="H1823" s="224">
        <v>32500000</v>
      </c>
      <c r="I1823" s="224">
        <v>29250000</v>
      </c>
      <c r="J1823" s="225">
        <v>26000000</v>
      </c>
    </row>
    <row r="1824" spans="1:13" ht="24" customHeight="1" x14ac:dyDescent="0.2">
      <c r="A1824" s="222">
        <v>1823</v>
      </c>
      <c r="B1824" s="218" t="s">
        <v>646</v>
      </c>
      <c r="C1824" s="211" t="s">
        <v>2532</v>
      </c>
      <c r="D1824" s="223">
        <v>5141610000</v>
      </c>
      <c r="E1824" s="211"/>
      <c r="F1824" s="211"/>
      <c r="G1824" s="211">
        <v>180</v>
      </c>
      <c r="H1824" s="224">
        <v>187687500</v>
      </c>
      <c r="I1824" s="224">
        <v>168918750</v>
      </c>
      <c r="J1824" s="225">
        <v>150150000</v>
      </c>
    </row>
    <row r="1825" spans="1:10" ht="24" customHeight="1" x14ac:dyDescent="0.2">
      <c r="A1825" s="222">
        <v>1824</v>
      </c>
      <c r="B1825" s="218" t="s">
        <v>646</v>
      </c>
      <c r="C1825" s="211" t="s">
        <v>2176</v>
      </c>
      <c r="D1825" s="223">
        <v>514260007</v>
      </c>
      <c r="E1825" s="211"/>
      <c r="F1825" s="211"/>
      <c r="G1825" s="211">
        <v>30</v>
      </c>
      <c r="H1825" s="224">
        <v>19500000</v>
      </c>
      <c r="I1825" s="224">
        <v>17550000</v>
      </c>
      <c r="J1825" s="225">
        <v>15600000</v>
      </c>
    </row>
    <row r="1826" spans="1:10" ht="24" customHeight="1" x14ac:dyDescent="0.2">
      <c r="A1826" s="222">
        <v>1825</v>
      </c>
      <c r="B1826" s="218" t="s">
        <v>646</v>
      </c>
      <c r="C1826" s="211" t="s">
        <v>2177</v>
      </c>
      <c r="D1826" s="223">
        <v>5142600078</v>
      </c>
      <c r="E1826" s="211"/>
      <c r="F1826" s="211"/>
      <c r="G1826" s="211">
        <v>30</v>
      </c>
      <c r="H1826" s="224">
        <v>40625000</v>
      </c>
      <c r="I1826" s="224">
        <v>36562500</v>
      </c>
      <c r="J1826" s="225">
        <v>32500000</v>
      </c>
    </row>
    <row r="1827" spans="1:10" ht="24" customHeight="1" x14ac:dyDescent="0.2">
      <c r="A1827" s="222">
        <v>1826</v>
      </c>
      <c r="B1827" s="218" t="s">
        <v>646</v>
      </c>
      <c r="C1827" s="211" t="s">
        <v>2178</v>
      </c>
      <c r="D1827" s="223">
        <v>5142600079</v>
      </c>
      <c r="E1827" s="211"/>
      <c r="F1827" s="211"/>
      <c r="G1827" s="211">
        <v>30</v>
      </c>
      <c r="H1827" s="224">
        <v>32500000</v>
      </c>
      <c r="I1827" s="224">
        <v>29250000</v>
      </c>
      <c r="J1827" s="225">
        <v>26000000</v>
      </c>
    </row>
    <row r="1828" spans="1:10" ht="24" customHeight="1" x14ac:dyDescent="0.2">
      <c r="A1828" s="222">
        <v>1827</v>
      </c>
      <c r="B1828" s="218" t="s">
        <v>646</v>
      </c>
      <c r="C1828" s="211" t="s">
        <v>2179</v>
      </c>
      <c r="D1828" s="223">
        <v>5142600080</v>
      </c>
      <c r="E1828" s="211"/>
      <c r="F1828" s="211"/>
      <c r="G1828" s="211">
        <v>30</v>
      </c>
      <c r="H1828" s="224">
        <v>24375000</v>
      </c>
      <c r="I1828" s="224">
        <v>21937500</v>
      </c>
      <c r="J1828" s="225">
        <v>19500000</v>
      </c>
    </row>
    <row r="1829" spans="1:10" ht="24" customHeight="1" x14ac:dyDescent="0.2">
      <c r="A1829" s="222">
        <v>1828</v>
      </c>
      <c r="B1829" s="218" t="s">
        <v>646</v>
      </c>
      <c r="C1829" s="211" t="s">
        <v>2180</v>
      </c>
      <c r="D1829" s="223">
        <v>5142600081</v>
      </c>
      <c r="E1829" s="211"/>
      <c r="F1829" s="211"/>
      <c r="G1829" s="211">
        <v>30</v>
      </c>
      <c r="H1829" s="224">
        <v>32500000</v>
      </c>
      <c r="I1829" s="224">
        <v>29250000</v>
      </c>
      <c r="J1829" s="225">
        <v>26000000</v>
      </c>
    </row>
    <row r="1830" spans="1:10" ht="24" customHeight="1" x14ac:dyDescent="0.2">
      <c r="A1830" s="222">
        <v>1829</v>
      </c>
      <c r="B1830" s="218" t="s">
        <v>646</v>
      </c>
      <c r="C1830" s="211" t="s">
        <v>2181</v>
      </c>
      <c r="D1830" s="223">
        <v>5142600082</v>
      </c>
      <c r="E1830" s="211"/>
      <c r="F1830" s="211"/>
      <c r="G1830" s="211">
        <v>30</v>
      </c>
      <c r="H1830" s="224">
        <v>19500000</v>
      </c>
      <c r="I1830" s="224">
        <v>17550000</v>
      </c>
      <c r="J1830" s="225">
        <v>15600000</v>
      </c>
    </row>
    <row r="1831" spans="1:10" ht="24" customHeight="1" x14ac:dyDescent="0.2">
      <c r="A1831" s="222">
        <v>1830</v>
      </c>
      <c r="B1831" s="218" t="s">
        <v>646</v>
      </c>
      <c r="C1831" s="211" t="s">
        <v>2533</v>
      </c>
      <c r="D1831" s="223">
        <v>5141630000</v>
      </c>
      <c r="E1831" s="211"/>
      <c r="F1831" s="211"/>
      <c r="G1831" s="211">
        <v>180</v>
      </c>
      <c r="H1831" s="224">
        <v>169000000</v>
      </c>
      <c r="I1831" s="224">
        <v>152100000</v>
      </c>
      <c r="J1831" s="225">
        <v>135200000</v>
      </c>
    </row>
    <row r="1832" spans="1:10" ht="24" customHeight="1" x14ac:dyDescent="0.2">
      <c r="A1832" s="222">
        <v>1831</v>
      </c>
      <c r="B1832" s="218" t="s">
        <v>646</v>
      </c>
      <c r="C1832" s="211" t="s">
        <v>2183</v>
      </c>
      <c r="D1832" s="223">
        <v>5141600075</v>
      </c>
      <c r="E1832" s="211"/>
      <c r="F1832" s="211"/>
      <c r="G1832" s="211">
        <v>30</v>
      </c>
      <c r="H1832" s="224">
        <v>13000000</v>
      </c>
      <c r="I1832" s="224">
        <v>11700000</v>
      </c>
      <c r="J1832" s="225">
        <v>10400000</v>
      </c>
    </row>
    <row r="1833" spans="1:10" ht="24" customHeight="1" x14ac:dyDescent="0.2">
      <c r="A1833" s="222">
        <v>1832</v>
      </c>
      <c r="B1833" s="218" t="s">
        <v>646</v>
      </c>
      <c r="C1833" s="211" t="s">
        <v>2184</v>
      </c>
      <c r="D1833" s="223">
        <v>5141600076</v>
      </c>
      <c r="E1833" s="211"/>
      <c r="F1833" s="211"/>
      <c r="G1833" s="211">
        <v>30</v>
      </c>
      <c r="H1833" s="224">
        <v>14625000</v>
      </c>
      <c r="I1833" s="224">
        <v>13162500</v>
      </c>
      <c r="J1833" s="225">
        <v>11700000</v>
      </c>
    </row>
    <row r="1834" spans="1:10" ht="24" customHeight="1" x14ac:dyDescent="0.2">
      <c r="A1834" s="222">
        <v>1833</v>
      </c>
      <c r="B1834" s="218" t="s">
        <v>646</v>
      </c>
      <c r="C1834" s="211" t="s">
        <v>2185</v>
      </c>
      <c r="D1834" s="223">
        <v>5141600077</v>
      </c>
      <c r="E1834" s="211"/>
      <c r="F1834" s="211"/>
      <c r="G1834" s="211">
        <v>30</v>
      </c>
      <c r="H1834" s="224">
        <v>21125000</v>
      </c>
      <c r="I1834" s="224">
        <v>19012500</v>
      </c>
      <c r="J1834" s="225">
        <v>16900000</v>
      </c>
    </row>
    <row r="1835" spans="1:10" ht="24" customHeight="1" x14ac:dyDescent="0.2">
      <c r="A1835" s="222">
        <v>1834</v>
      </c>
      <c r="B1835" s="218" t="s">
        <v>646</v>
      </c>
      <c r="C1835" s="211" t="s">
        <v>2186</v>
      </c>
      <c r="D1835" s="223">
        <v>5141600004</v>
      </c>
      <c r="E1835" s="211"/>
      <c r="F1835" s="211"/>
      <c r="G1835" s="211">
        <v>30</v>
      </c>
      <c r="H1835" s="224">
        <v>42250000</v>
      </c>
      <c r="I1835" s="224">
        <v>38025000</v>
      </c>
      <c r="J1835" s="225">
        <v>33800000</v>
      </c>
    </row>
    <row r="1836" spans="1:10" ht="24" customHeight="1" x14ac:dyDescent="0.2">
      <c r="A1836" s="222">
        <v>1835</v>
      </c>
      <c r="B1836" s="218" t="s">
        <v>646</v>
      </c>
      <c r="C1836" s="211" t="s">
        <v>2534</v>
      </c>
      <c r="D1836" s="223">
        <v>5141640000</v>
      </c>
      <c r="E1836" s="211"/>
      <c r="F1836" s="211"/>
      <c r="G1836" s="211">
        <v>120</v>
      </c>
      <c r="H1836" s="224">
        <v>91000000</v>
      </c>
      <c r="I1836" s="224">
        <v>81900000</v>
      </c>
      <c r="J1836" s="225">
        <v>72800000</v>
      </c>
    </row>
    <row r="1837" spans="1:10" ht="24" customHeight="1" x14ac:dyDescent="0.2">
      <c r="A1837" s="222">
        <v>1836</v>
      </c>
      <c r="B1837" s="218" t="s">
        <v>646</v>
      </c>
      <c r="C1837" s="211" t="s">
        <v>2188</v>
      </c>
      <c r="D1837" s="223">
        <v>5142200007</v>
      </c>
      <c r="E1837" s="211"/>
      <c r="F1837" s="211"/>
      <c r="G1837" s="211">
        <v>30</v>
      </c>
      <c r="H1837" s="224">
        <v>14625000</v>
      </c>
      <c r="I1837" s="224">
        <v>13162500</v>
      </c>
      <c r="J1837" s="225">
        <v>11700000</v>
      </c>
    </row>
    <row r="1838" spans="1:10" ht="24" customHeight="1" x14ac:dyDescent="0.2">
      <c r="A1838" s="222">
        <v>1837</v>
      </c>
      <c r="B1838" s="218" t="s">
        <v>646</v>
      </c>
      <c r="C1838" s="211" t="s">
        <v>2189</v>
      </c>
      <c r="D1838" s="223">
        <v>5142600083</v>
      </c>
      <c r="E1838" s="211"/>
      <c r="F1838" s="211"/>
      <c r="G1838" s="211">
        <v>30</v>
      </c>
      <c r="H1838" s="224">
        <v>14625000</v>
      </c>
      <c r="I1838" s="224">
        <v>13162500</v>
      </c>
      <c r="J1838" s="225">
        <v>11700000</v>
      </c>
    </row>
    <row r="1839" spans="1:10" ht="24" customHeight="1" x14ac:dyDescent="0.2">
      <c r="A1839" s="222">
        <v>1838</v>
      </c>
      <c r="B1839" s="218" t="s">
        <v>646</v>
      </c>
      <c r="C1839" s="211" t="s">
        <v>2190</v>
      </c>
      <c r="D1839" s="223">
        <v>5142600084</v>
      </c>
      <c r="E1839" s="211"/>
      <c r="F1839" s="211"/>
      <c r="G1839" s="211">
        <v>30</v>
      </c>
      <c r="H1839" s="224">
        <v>13812500</v>
      </c>
      <c r="I1839" s="224">
        <v>12431250</v>
      </c>
      <c r="J1839" s="225">
        <v>11050000</v>
      </c>
    </row>
    <row r="1840" spans="1:10" ht="24" customHeight="1" x14ac:dyDescent="0.2">
      <c r="A1840" s="222">
        <v>1839</v>
      </c>
      <c r="B1840" s="218" t="s">
        <v>646</v>
      </c>
      <c r="C1840" s="211" t="s">
        <v>2191</v>
      </c>
      <c r="D1840" s="223">
        <v>5142600085</v>
      </c>
      <c r="E1840" s="211"/>
      <c r="F1840" s="211"/>
      <c r="G1840" s="211">
        <v>30</v>
      </c>
      <c r="H1840" s="224">
        <v>31687500</v>
      </c>
      <c r="I1840" s="224">
        <v>28518750</v>
      </c>
      <c r="J1840" s="225">
        <v>25350000</v>
      </c>
    </row>
    <row r="1841" spans="1:10" ht="24" customHeight="1" x14ac:dyDescent="0.2">
      <c r="A1841" s="222">
        <v>1840</v>
      </c>
      <c r="B1841" s="218" t="s">
        <v>646</v>
      </c>
      <c r="C1841" s="211" t="s">
        <v>2192</v>
      </c>
      <c r="D1841" s="223">
        <v>5142600090</v>
      </c>
      <c r="E1841" s="211"/>
      <c r="F1841" s="211"/>
      <c r="G1841" s="211">
        <v>30</v>
      </c>
      <c r="H1841" s="224">
        <v>32500000</v>
      </c>
      <c r="I1841" s="224">
        <v>29250000</v>
      </c>
      <c r="J1841" s="225">
        <v>26000000</v>
      </c>
    </row>
    <row r="1842" spans="1:10" ht="24" customHeight="1" x14ac:dyDescent="0.2">
      <c r="A1842" s="222">
        <v>1841</v>
      </c>
      <c r="B1842" s="218" t="s">
        <v>646</v>
      </c>
      <c r="C1842" s="211" t="s">
        <v>2535</v>
      </c>
      <c r="D1842" s="223">
        <v>5142640000</v>
      </c>
      <c r="E1842" s="211"/>
      <c r="F1842" s="211"/>
      <c r="G1842" s="211">
        <v>150</v>
      </c>
      <c r="H1842" s="224">
        <v>107250000</v>
      </c>
      <c r="I1842" s="224">
        <v>96525000</v>
      </c>
      <c r="J1842" s="225">
        <v>85800000</v>
      </c>
    </row>
    <row r="1843" spans="1:10" ht="24" customHeight="1" x14ac:dyDescent="0.2">
      <c r="A1843" s="222">
        <v>1842</v>
      </c>
      <c r="B1843" s="218" t="s">
        <v>646</v>
      </c>
      <c r="C1843" s="211" t="s">
        <v>2113</v>
      </c>
      <c r="D1843" s="223">
        <v>5142300005</v>
      </c>
      <c r="E1843" s="211"/>
      <c r="F1843" s="211"/>
      <c r="G1843" s="211">
        <v>30</v>
      </c>
      <c r="H1843" s="224">
        <v>13000000</v>
      </c>
      <c r="I1843" s="224">
        <v>11700000</v>
      </c>
      <c r="J1843" s="225">
        <v>10400000</v>
      </c>
    </row>
    <row r="1844" spans="1:10" ht="24" customHeight="1" x14ac:dyDescent="0.2">
      <c r="A1844" s="222">
        <v>1843</v>
      </c>
      <c r="B1844" s="218" t="s">
        <v>646</v>
      </c>
      <c r="C1844" s="211" t="s">
        <v>2194</v>
      </c>
      <c r="D1844" s="223">
        <v>5142600086</v>
      </c>
      <c r="E1844" s="211"/>
      <c r="F1844" s="211"/>
      <c r="G1844" s="211">
        <v>30</v>
      </c>
      <c r="H1844" s="224">
        <v>14625000</v>
      </c>
      <c r="I1844" s="224">
        <v>13162500</v>
      </c>
      <c r="J1844" s="225">
        <v>11700000</v>
      </c>
    </row>
    <row r="1845" spans="1:10" ht="24" customHeight="1" x14ac:dyDescent="0.2">
      <c r="A1845" s="222">
        <v>1844</v>
      </c>
      <c r="B1845" s="218" t="s">
        <v>646</v>
      </c>
      <c r="C1845" s="211" t="s">
        <v>2195</v>
      </c>
      <c r="D1845" s="223">
        <v>5142600087</v>
      </c>
      <c r="E1845" s="211"/>
      <c r="F1845" s="211"/>
      <c r="G1845" s="211">
        <v>30</v>
      </c>
      <c r="H1845" s="224">
        <v>17875000</v>
      </c>
      <c r="I1845" s="224">
        <v>16087500</v>
      </c>
      <c r="J1845" s="225">
        <v>14300000</v>
      </c>
    </row>
    <row r="1846" spans="1:10" ht="24" customHeight="1" x14ac:dyDescent="0.2">
      <c r="A1846" s="222">
        <v>1845</v>
      </c>
      <c r="B1846" s="218" t="s">
        <v>646</v>
      </c>
      <c r="C1846" s="211" t="s">
        <v>2196</v>
      </c>
      <c r="D1846" s="223">
        <v>5142600091</v>
      </c>
      <c r="E1846" s="211"/>
      <c r="F1846" s="211"/>
      <c r="G1846" s="211">
        <v>30</v>
      </c>
      <c r="H1846" s="224">
        <v>26000000</v>
      </c>
      <c r="I1846" s="224">
        <v>23400000</v>
      </c>
      <c r="J1846" s="225">
        <v>20800000</v>
      </c>
    </row>
    <row r="1847" spans="1:10" ht="24" customHeight="1" x14ac:dyDescent="0.2">
      <c r="A1847" s="222">
        <v>1846</v>
      </c>
      <c r="B1847" s="218" t="s">
        <v>646</v>
      </c>
      <c r="C1847" s="211" t="s">
        <v>2197</v>
      </c>
      <c r="D1847" s="223">
        <v>5142600092</v>
      </c>
      <c r="E1847" s="211"/>
      <c r="F1847" s="211"/>
      <c r="G1847" s="211">
        <v>30</v>
      </c>
      <c r="H1847" s="224">
        <v>13812500</v>
      </c>
      <c r="I1847" s="224">
        <v>12431250</v>
      </c>
      <c r="J1847" s="225">
        <v>11050000</v>
      </c>
    </row>
    <row r="1848" spans="1:10" ht="24" customHeight="1" x14ac:dyDescent="0.2">
      <c r="A1848" s="222">
        <v>1847</v>
      </c>
      <c r="B1848" s="218" t="s">
        <v>646</v>
      </c>
      <c r="C1848" s="211" t="s">
        <v>2198</v>
      </c>
      <c r="D1848" s="223">
        <v>5142600093</v>
      </c>
      <c r="E1848" s="211"/>
      <c r="F1848" s="211"/>
      <c r="G1848" s="211">
        <v>30</v>
      </c>
      <c r="H1848" s="224">
        <v>13812500</v>
      </c>
      <c r="I1848" s="224">
        <v>12431250</v>
      </c>
      <c r="J1848" s="225">
        <v>11050000</v>
      </c>
    </row>
    <row r="1849" spans="1:10" ht="24" customHeight="1" x14ac:dyDescent="0.2">
      <c r="A1849" s="222">
        <v>1848</v>
      </c>
      <c r="B1849" s="218" t="s">
        <v>646</v>
      </c>
      <c r="C1849" s="211" t="s">
        <v>2536</v>
      </c>
      <c r="D1849" s="223">
        <v>5142650000</v>
      </c>
      <c r="E1849" s="211"/>
      <c r="F1849" s="211"/>
      <c r="G1849" s="211">
        <v>180</v>
      </c>
      <c r="H1849" s="224">
        <v>95160000</v>
      </c>
      <c r="I1849" s="224">
        <v>85644000</v>
      </c>
      <c r="J1849" s="225">
        <v>79300000</v>
      </c>
    </row>
    <row r="1850" spans="1:10" ht="24" customHeight="1" x14ac:dyDescent="0.2">
      <c r="A1850" s="222">
        <v>1849</v>
      </c>
      <c r="B1850" s="218" t="s">
        <v>646</v>
      </c>
      <c r="C1850" s="211" t="s">
        <v>2200</v>
      </c>
      <c r="D1850" s="223">
        <v>5141200002</v>
      </c>
      <c r="E1850" s="211"/>
      <c r="F1850" s="211"/>
      <c r="G1850" s="211">
        <v>30</v>
      </c>
      <c r="H1850" s="224">
        <v>14625000</v>
      </c>
      <c r="I1850" s="224">
        <v>13162500</v>
      </c>
      <c r="J1850" s="225">
        <v>11700000</v>
      </c>
    </row>
    <row r="1851" spans="1:10" ht="24" customHeight="1" x14ac:dyDescent="0.2">
      <c r="A1851" s="222">
        <v>1850</v>
      </c>
      <c r="B1851" s="218" t="s">
        <v>646</v>
      </c>
      <c r="C1851" s="211" t="s">
        <v>2098</v>
      </c>
      <c r="D1851" s="223">
        <v>5142100003</v>
      </c>
      <c r="E1851" s="211"/>
      <c r="F1851" s="211"/>
      <c r="G1851" s="211">
        <v>30</v>
      </c>
      <c r="H1851" s="224">
        <v>19500000</v>
      </c>
      <c r="I1851" s="224">
        <v>17550000</v>
      </c>
      <c r="J1851" s="225">
        <v>15600000</v>
      </c>
    </row>
    <row r="1852" spans="1:10" ht="24" customHeight="1" x14ac:dyDescent="0.2">
      <c r="A1852" s="222">
        <v>1851</v>
      </c>
      <c r="B1852" s="218" t="s">
        <v>646</v>
      </c>
      <c r="C1852" s="211" t="s">
        <v>2163</v>
      </c>
      <c r="D1852" s="223">
        <v>5142600088</v>
      </c>
      <c r="E1852" s="211"/>
      <c r="F1852" s="211"/>
      <c r="G1852" s="211">
        <v>30</v>
      </c>
      <c r="H1852" s="224">
        <v>22750000</v>
      </c>
      <c r="I1852" s="224">
        <v>20475000</v>
      </c>
      <c r="J1852" s="225">
        <v>18200000</v>
      </c>
    </row>
    <row r="1853" spans="1:10" ht="24" customHeight="1" x14ac:dyDescent="0.2">
      <c r="A1853" s="222">
        <v>1852</v>
      </c>
      <c r="B1853" s="218" t="s">
        <v>646</v>
      </c>
      <c r="C1853" s="211" t="s">
        <v>2201</v>
      </c>
      <c r="D1853" s="223">
        <v>5142600089</v>
      </c>
      <c r="E1853" s="211"/>
      <c r="F1853" s="211"/>
      <c r="G1853" s="211">
        <v>30</v>
      </c>
      <c r="H1853" s="224">
        <v>32500000</v>
      </c>
      <c r="I1853" s="224">
        <v>29250000</v>
      </c>
      <c r="J1853" s="225">
        <v>26000000</v>
      </c>
    </row>
    <row r="1854" spans="1:10" ht="24" customHeight="1" x14ac:dyDescent="0.2">
      <c r="A1854" s="222">
        <v>1853</v>
      </c>
      <c r="B1854" s="218" t="s">
        <v>646</v>
      </c>
      <c r="C1854" s="211" t="s">
        <v>2537</v>
      </c>
      <c r="D1854" s="223">
        <v>5142660000</v>
      </c>
      <c r="E1854" s="211"/>
      <c r="F1854" s="211"/>
      <c r="G1854" s="211">
        <v>120</v>
      </c>
      <c r="H1854" s="224">
        <v>85800000</v>
      </c>
      <c r="I1854" s="224">
        <v>77220000</v>
      </c>
      <c r="J1854" s="225">
        <v>71500000</v>
      </c>
    </row>
    <row r="1855" spans="1:10" ht="24" customHeight="1" x14ac:dyDescent="0.2">
      <c r="A1855" s="222">
        <v>1854</v>
      </c>
      <c r="B1855" s="218" t="s">
        <v>646</v>
      </c>
      <c r="C1855" s="211" t="s">
        <v>2095</v>
      </c>
      <c r="D1855" s="223">
        <v>5141200001</v>
      </c>
      <c r="E1855" s="211"/>
      <c r="F1855" s="211"/>
      <c r="G1855" s="211">
        <v>30</v>
      </c>
      <c r="H1855" s="224">
        <v>21937500</v>
      </c>
      <c r="I1855" s="224">
        <v>19743750</v>
      </c>
      <c r="J1855" s="225">
        <v>17550000</v>
      </c>
    </row>
    <row r="1856" spans="1:10" ht="24" customHeight="1" x14ac:dyDescent="0.2">
      <c r="A1856" s="222">
        <v>1855</v>
      </c>
      <c r="B1856" s="218" t="s">
        <v>646</v>
      </c>
      <c r="C1856" s="211" t="s">
        <v>2096</v>
      </c>
      <c r="D1856" s="223">
        <v>5142100001</v>
      </c>
      <c r="E1856" s="211"/>
      <c r="F1856" s="211"/>
      <c r="G1856" s="211">
        <v>30</v>
      </c>
      <c r="H1856" s="224">
        <v>18687500</v>
      </c>
      <c r="I1856" s="224">
        <v>16818750</v>
      </c>
      <c r="J1856" s="225">
        <v>14950000</v>
      </c>
    </row>
    <row r="1857" spans="1:10" ht="24" customHeight="1" x14ac:dyDescent="0.2">
      <c r="A1857" s="222">
        <v>1856</v>
      </c>
      <c r="B1857" s="218" t="s">
        <v>646</v>
      </c>
      <c r="C1857" s="211" t="s">
        <v>2203</v>
      </c>
      <c r="D1857" s="223">
        <v>5142100002</v>
      </c>
      <c r="E1857" s="211"/>
      <c r="F1857" s="211"/>
      <c r="G1857" s="211">
        <v>30</v>
      </c>
      <c r="H1857" s="224">
        <v>22750000</v>
      </c>
      <c r="I1857" s="224">
        <v>20475000</v>
      </c>
      <c r="J1857" s="225">
        <v>18200000</v>
      </c>
    </row>
    <row r="1858" spans="1:10" ht="24" customHeight="1" x14ac:dyDescent="0.2">
      <c r="A1858" s="222">
        <v>1857</v>
      </c>
      <c r="B1858" s="218" t="s">
        <v>646</v>
      </c>
      <c r="C1858" s="211" t="s">
        <v>2538</v>
      </c>
      <c r="D1858" s="223">
        <v>5142670000</v>
      </c>
      <c r="E1858" s="211"/>
      <c r="F1858" s="211"/>
      <c r="G1858" s="211">
        <v>90</v>
      </c>
      <c r="H1858" s="224">
        <v>63375000</v>
      </c>
      <c r="I1858" s="224">
        <v>57037500</v>
      </c>
      <c r="J1858" s="225">
        <v>50700000</v>
      </c>
    </row>
    <row r="1859" spans="1:10" ht="24" customHeight="1" x14ac:dyDescent="0.2">
      <c r="A1859" s="222">
        <v>1858</v>
      </c>
      <c r="B1859" s="218" t="s">
        <v>646</v>
      </c>
      <c r="C1859" s="211" t="s">
        <v>2101</v>
      </c>
      <c r="D1859" s="223">
        <v>5142200001</v>
      </c>
      <c r="E1859" s="211"/>
      <c r="F1859" s="211"/>
      <c r="G1859" s="211">
        <v>30</v>
      </c>
      <c r="H1859" s="224">
        <v>59312500</v>
      </c>
      <c r="I1859" s="224">
        <v>53381250</v>
      </c>
      <c r="J1859" s="225">
        <v>47450000</v>
      </c>
    </row>
    <row r="1860" spans="1:10" ht="24" customHeight="1" x14ac:dyDescent="0.2">
      <c r="A1860" s="222">
        <v>1859</v>
      </c>
      <c r="B1860" s="218" t="s">
        <v>646</v>
      </c>
      <c r="C1860" s="211" t="s">
        <v>2103</v>
      </c>
      <c r="D1860" s="223">
        <v>5142200003</v>
      </c>
      <c r="E1860" s="211"/>
      <c r="F1860" s="211"/>
      <c r="G1860" s="211">
        <v>30</v>
      </c>
      <c r="H1860" s="224">
        <v>27625000</v>
      </c>
      <c r="I1860" s="224">
        <v>24862500</v>
      </c>
      <c r="J1860" s="225">
        <v>22100000</v>
      </c>
    </row>
    <row r="1861" spans="1:10" ht="24" customHeight="1" x14ac:dyDescent="0.2">
      <c r="A1861" s="222">
        <v>1860</v>
      </c>
      <c r="B1861" s="218" t="s">
        <v>646</v>
      </c>
      <c r="C1861" s="211" t="s">
        <v>2205</v>
      </c>
      <c r="D1861" s="223">
        <v>5142600071</v>
      </c>
      <c r="E1861" s="211"/>
      <c r="F1861" s="211"/>
      <c r="G1861" s="211">
        <v>30</v>
      </c>
      <c r="H1861" s="224">
        <v>24375000</v>
      </c>
      <c r="I1861" s="224">
        <v>21937500</v>
      </c>
      <c r="J1861" s="225">
        <v>19500000</v>
      </c>
    </row>
    <row r="1862" spans="1:10" ht="24" customHeight="1" x14ac:dyDescent="0.2">
      <c r="A1862" s="222">
        <v>1861</v>
      </c>
      <c r="B1862" s="218" t="s">
        <v>646</v>
      </c>
      <c r="C1862" s="211" t="s">
        <v>2166</v>
      </c>
      <c r="D1862" s="223">
        <v>5142600072</v>
      </c>
      <c r="E1862" s="211"/>
      <c r="F1862" s="211"/>
      <c r="G1862" s="211">
        <v>30</v>
      </c>
      <c r="H1862" s="224">
        <v>31687500</v>
      </c>
      <c r="I1862" s="224">
        <v>28518750</v>
      </c>
      <c r="J1862" s="225">
        <v>25350000</v>
      </c>
    </row>
    <row r="1863" spans="1:10" ht="24" customHeight="1" x14ac:dyDescent="0.2">
      <c r="A1863" s="222">
        <v>1862</v>
      </c>
      <c r="B1863" s="218" t="s">
        <v>646</v>
      </c>
      <c r="C1863" s="211" t="s">
        <v>2206</v>
      </c>
      <c r="D1863" s="223">
        <v>5142610070</v>
      </c>
      <c r="E1863" s="211"/>
      <c r="F1863" s="211"/>
      <c r="G1863" s="211">
        <v>30</v>
      </c>
      <c r="H1863" s="224">
        <v>32500000</v>
      </c>
      <c r="I1863" s="224">
        <v>29250000</v>
      </c>
      <c r="J1863" s="225">
        <v>26000000</v>
      </c>
    </row>
    <row r="1864" spans="1:10" ht="24" customHeight="1" x14ac:dyDescent="0.2">
      <c r="A1864" s="222">
        <v>1863</v>
      </c>
      <c r="B1864" s="218" t="s">
        <v>646</v>
      </c>
      <c r="C1864" s="211" t="s">
        <v>2539</v>
      </c>
      <c r="D1864" s="223">
        <v>5142610000</v>
      </c>
      <c r="E1864" s="211"/>
      <c r="F1864" s="211"/>
      <c r="G1864" s="211">
        <v>150</v>
      </c>
      <c r="H1864" s="224">
        <v>175500000</v>
      </c>
      <c r="I1864" s="224">
        <v>157950000</v>
      </c>
      <c r="J1864" s="225">
        <v>140400000</v>
      </c>
    </row>
    <row r="1865" spans="1:10" ht="24" customHeight="1" x14ac:dyDescent="0.2">
      <c r="A1865" s="222">
        <v>1864</v>
      </c>
      <c r="B1865" s="218" t="s">
        <v>646</v>
      </c>
      <c r="C1865" s="211" t="s">
        <v>2115</v>
      </c>
      <c r="D1865" s="223">
        <v>1439100001</v>
      </c>
      <c r="E1865" s="211"/>
      <c r="F1865" s="211"/>
      <c r="G1865" s="211">
        <v>30</v>
      </c>
      <c r="H1865" s="224">
        <v>19500000</v>
      </c>
      <c r="I1865" s="224">
        <v>17550000</v>
      </c>
      <c r="J1865" s="225">
        <v>15600000</v>
      </c>
    </row>
    <row r="1866" spans="1:10" ht="24" customHeight="1" x14ac:dyDescent="0.2">
      <c r="A1866" s="222">
        <v>1865</v>
      </c>
      <c r="B1866" s="218" t="s">
        <v>646</v>
      </c>
      <c r="C1866" s="211" t="s">
        <v>2092</v>
      </c>
      <c r="D1866" s="223">
        <v>5141100008</v>
      </c>
      <c r="E1866" s="211"/>
      <c r="F1866" s="211"/>
      <c r="G1866" s="211">
        <v>30</v>
      </c>
      <c r="H1866" s="224">
        <v>13000000</v>
      </c>
      <c r="I1866" s="224">
        <v>11700000</v>
      </c>
      <c r="J1866" s="225">
        <v>10400000</v>
      </c>
    </row>
    <row r="1867" spans="1:10" ht="24" customHeight="1" x14ac:dyDescent="0.2">
      <c r="A1867" s="222">
        <v>1866</v>
      </c>
      <c r="B1867" s="218" t="s">
        <v>646</v>
      </c>
      <c r="C1867" s="211" t="s">
        <v>2074</v>
      </c>
      <c r="D1867" s="223">
        <v>5141600001</v>
      </c>
      <c r="E1867" s="211"/>
      <c r="F1867" s="211"/>
      <c r="G1867" s="211">
        <v>30</v>
      </c>
      <c r="H1867" s="224">
        <v>24375000</v>
      </c>
      <c r="I1867" s="224">
        <v>21937500</v>
      </c>
      <c r="J1867" s="225">
        <v>19500000</v>
      </c>
    </row>
    <row r="1868" spans="1:10" ht="24" customHeight="1" x14ac:dyDescent="0.2">
      <c r="A1868" s="222">
        <v>1867</v>
      </c>
      <c r="B1868" s="218" t="s">
        <v>646</v>
      </c>
      <c r="C1868" s="211" t="s">
        <v>2075</v>
      </c>
      <c r="D1868" s="223">
        <v>5141600002</v>
      </c>
      <c r="E1868" s="211"/>
      <c r="F1868" s="211"/>
      <c r="G1868" s="211">
        <v>30</v>
      </c>
      <c r="H1868" s="224">
        <v>19500000</v>
      </c>
      <c r="I1868" s="224">
        <v>17550000</v>
      </c>
      <c r="J1868" s="225">
        <v>15600000</v>
      </c>
    </row>
    <row r="1869" spans="1:10" ht="24" customHeight="1" x14ac:dyDescent="0.2">
      <c r="A1869" s="222">
        <v>1868</v>
      </c>
      <c r="B1869" s="218" t="s">
        <v>646</v>
      </c>
      <c r="C1869" s="211" t="s">
        <v>2076</v>
      </c>
      <c r="D1869" s="223">
        <v>5141600003</v>
      </c>
      <c r="E1869" s="211"/>
      <c r="F1869" s="211"/>
      <c r="G1869" s="211">
        <v>30</v>
      </c>
      <c r="H1869" s="224">
        <v>8937500</v>
      </c>
      <c r="I1869" s="224">
        <v>8043750</v>
      </c>
      <c r="J1869" s="225">
        <v>7150000</v>
      </c>
    </row>
    <row r="1870" spans="1:10" ht="24" customHeight="1" x14ac:dyDescent="0.2">
      <c r="A1870" s="222">
        <v>1869</v>
      </c>
      <c r="B1870" s="218" t="s">
        <v>646</v>
      </c>
      <c r="C1870" s="211" t="s">
        <v>2208</v>
      </c>
      <c r="D1870" s="223">
        <v>5141600004</v>
      </c>
      <c r="E1870" s="211"/>
      <c r="F1870" s="211"/>
      <c r="G1870" s="211">
        <v>30</v>
      </c>
      <c r="H1870" s="224">
        <v>8937500</v>
      </c>
      <c r="I1870" s="224">
        <v>8043750</v>
      </c>
      <c r="J1870" s="225">
        <v>7150000</v>
      </c>
    </row>
    <row r="1871" spans="1:10" ht="24" customHeight="1" x14ac:dyDescent="0.2">
      <c r="A1871" s="222">
        <v>1870</v>
      </c>
      <c r="B1871" s="218" t="s">
        <v>646</v>
      </c>
      <c r="C1871" s="211" t="s">
        <v>2079</v>
      </c>
      <c r="D1871" s="223">
        <v>5141600006</v>
      </c>
      <c r="E1871" s="211"/>
      <c r="F1871" s="211"/>
      <c r="G1871" s="211">
        <v>30</v>
      </c>
      <c r="H1871" s="224">
        <v>20312500</v>
      </c>
      <c r="I1871" s="224">
        <v>18281250</v>
      </c>
      <c r="J1871" s="225">
        <v>16250000</v>
      </c>
    </row>
    <row r="1872" spans="1:10" ht="24" customHeight="1" x14ac:dyDescent="0.2">
      <c r="A1872" s="222">
        <v>1871</v>
      </c>
      <c r="B1872" s="218" t="s">
        <v>646</v>
      </c>
      <c r="C1872" s="211" t="s">
        <v>2081</v>
      </c>
      <c r="D1872" s="223">
        <v>5141600007</v>
      </c>
      <c r="E1872" s="211"/>
      <c r="F1872" s="211"/>
      <c r="G1872" s="211">
        <v>30</v>
      </c>
      <c r="H1872" s="224">
        <v>24375000</v>
      </c>
      <c r="I1872" s="224">
        <v>21937500</v>
      </c>
      <c r="J1872" s="225">
        <v>19500000</v>
      </c>
    </row>
    <row r="1873" spans="1:10" ht="24" customHeight="1" x14ac:dyDescent="0.2">
      <c r="A1873" s="222">
        <v>1872</v>
      </c>
      <c r="B1873" s="218" t="s">
        <v>646</v>
      </c>
      <c r="C1873" s="211" t="s">
        <v>2209</v>
      </c>
      <c r="D1873" s="223">
        <v>5141600010</v>
      </c>
      <c r="E1873" s="211"/>
      <c r="F1873" s="211"/>
      <c r="G1873" s="211">
        <v>30</v>
      </c>
      <c r="H1873" s="224">
        <v>16250000</v>
      </c>
      <c r="I1873" s="224">
        <v>14625000</v>
      </c>
      <c r="J1873" s="225">
        <v>13000000</v>
      </c>
    </row>
    <row r="1874" spans="1:10" ht="24" customHeight="1" x14ac:dyDescent="0.2">
      <c r="A1874" s="222">
        <v>1873</v>
      </c>
      <c r="B1874" s="218" t="s">
        <v>646</v>
      </c>
      <c r="C1874" s="211" t="s">
        <v>2540</v>
      </c>
      <c r="D1874" s="223">
        <v>5141160000</v>
      </c>
      <c r="E1874" s="211"/>
      <c r="F1874" s="211"/>
      <c r="G1874" s="211">
        <v>270</v>
      </c>
      <c r="H1874" s="224">
        <v>155187500</v>
      </c>
      <c r="I1874" s="224">
        <v>139668750</v>
      </c>
      <c r="J1874" s="225">
        <v>124150000</v>
      </c>
    </row>
    <row r="1875" spans="1:10" ht="24" customHeight="1" x14ac:dyDescent="0.2">
      <c r="A1875" s="222">
        <v>1874</v>
      </c>
      <c r="B1875" s="218" t="s">
        <v>646</v>
      </c>
      <c r="C1875" s="211" t="s">
        <v>2455</v>
      </c>
      <c r="D1875" s="223"/>
      <c r="E1875" s="211"/>
      <c r="F1875" s="211"/>
      <c r="G1875" s="211">
        <v>30</v>
      </c>
      <c r="H1875" s="224">
        <v>17875000</v>
      </c>
      <c r="I1875" s="224">
        <v>16087500</v>
      </c>
      <c r="J1875" s="225">
        <v>14300000</v>
      </c>
    </row>
    <row r="1876" spans="1:10" ht="24" customHeight="1" x14ac:dyDescent="0.2">
      <c r="A1876" s="222">
        <v>1875</v>
      </c>
      <c r="B1876" s="218" t="s">
        <v>646</v>
      </c>
      <c r="C1876" s="211" t="s">
        <v>2452</v>
      </c>
      <c r="D1876" s="223"/>
      <c r="E1876" s="211"/>
      <c r="F1876" s="211"/>
      <c r="G1876" s="211">
        <v>30</v>
      </c>
      <c r="H1876" s="224">
        <v>11375000</v>
      </c>
      <c r="I1876" s="224">
        <v>10237500</v>
      </c>
      <c r="J1876" s="225">
        <v>9100000</v>
      </c>
    </row>
    <row r="1877" spans="1:10" ht="24" customHeight="1" x14ac:dyDescent="0.2">
      <c r="A1877" s="222">
        <v>1876</v>
      </c>
      <c r="B1877" s="218" t="s">
        <v>646</v>
      </c>
      <c r="C1877" s="211" t="s">
        <v>2453</v>
      </c>
      <c r="D1877" s="223"/>
      <c r="E1877" s="211"/>
      <c r="F1877" s="211"/>
      <c r="G1877" s="211">
        <v>30</v>
      </c>
      <c r="H1877" s="224">
        <v>19500000</v>
      </c>
      <c r="I1877" s="224">
        <v>17550000</v>
      </c>
      <c r="J1877" s="225">
        <v>15600000</v>
      </c>
    </row>
    <row r="1878" spans="1:10" ht="24" customHeight="1" x14ac:dyDescent="0.2">
      <c r="A1878" s="222">
        <v>1877</v>
      </c>
      <c r="B1878" s="218" t="s">
        <v>646</v>
      </c>
      <c r="C1878" s="211" t="s">
        <v>2058</v>
      </c>
      <c r="D1878" s="223"/>
      <c r="E1878" s="211"/>
      <c r="F1878" s="211"/>
      <c r="G1878" s="211">
        <v>30</v>
      </c>
      <c r="H1878" s="224">
        <v>10562500</v>
      </c>
      <c r="I1878" s="224">
        <v>9506250</v>
      </c>
      <c r="J1878" s="225">
        <v>8450000</v>
      </c>
    </row>
    <row r="1879" spans="1:10" ht="24" customHeight="1" x14ac:dyDescent="0.2">
      <c r="A1879" s="222">
        <v>1878</v>
      </c>
      <c r="B1879" s="218" t="s">
        <v>646</v>
      </c>
      <c r="C1879" s="211" t="s">
        <v>2456</v>
      </c>
      <c r="D1879" s="223"/>
      <c r="E1879" s="211"/>
      <c r="F1879" s="211"/>
      <c r="G1879" s="211">
        <v>30</v>
      </c>
      <c r="H1879" s="224">
        <v>29250000</v>
      </c>
      <c r="I1879" s="224">
        <v>26325000</v>
      </c>
      <c r="J1879" s="225">
        <v>23400000</v>
      </c>
    </row>
    <row r="1880" spans="1:10" ht="24" customHeight="1" x14ac:dyDescent="0.2">
      <c r="A1880" s="222">
        <v>1879</v>
      </c>
      <c r="B1880" s="218" t="s">
        <v>646</v>
      </c>
      <c r="C1880" s="211" t="s">
        <v>2454</v>
      </c>
      <c r="D1880" s="223"/>
      <c r="E1880" s="211"/>
      <c r="F1880" s="211"/>
      <c r="G1880" s="211">
        <v>30</v>
      </c>
      <c r="H1880" s="224">
        <v>16714278.75</v>
      </c>
      <c r="I1880" s="224">
        <v>15042850.875000002</v>
      </c>
      <c r="J1880" s="225">
        <v>13371423</v>
      </c>
    </row>
    <row r="1881" spans="1:10" ht="24" customHeight="1" x14ac:dyDescent="0.2">
      <c r="A1881" s="222">
        <v>1880</v>
      </c>
      <c r="B1881" s="218" t="s">
        <v>646</v>
      </c>
      <c r="C1881" s="211" t="s">
        <v>2541</v>
      </c>
      <c r="D1881" s="223"/>
      <c r="E1881" s="211"/>
      <c r="F1881" s="211"/>
      <c r="G1881" s="211">
        <v>180</v>
      </c>
      <c r="H1881" s="224">
        <v>105276778.75</v>
      </c>
      <c r="I1881" s="224">
        <v>94749100.875</v>
      </c>
      <c r="J1881" s="225">
        <v>84221423</v>
      </c>
    </row>
    <row r="1882" spans="1:10" ht="24" customHeight="1" x14ac:dyDescent="0.2">
      <c r="A1882" s="222">
        <v>1881</v>
      </c>
      <c r="B1882" s="218" t="s">
        <v>646</v>
      </c>
      <c r="C1882" s="211" t="s">
        <v>2116</v>
      </c>
      <c r="D1882" s="223">
        <v>1439100002</v>
      </c>
      <c r="E1882" s="211"/>
      <c r="F1882" s="211"/>
      <c r="G1882" s="211">
        <v>30</v>
      </c>
      <c r="H1882" s="224">
        <v>21125000</v>
      </c>
      <c r="I1882" s="224">
        <v>19012500</v>
      </c>
      <c r="J1882" s="225">
        <v>16900000</v>
      </c>
    </row>
    <row r="1883" spans="1:10" ht="24" customHeight="1" x14ac:dyDescent="0.2">
      <c r="A1883" s="222">
        <v>1882</v>
      </c>
      <c r="B1883" s="218" t="s">
        <v>646</v>
      </c>
      <c r="C1883" s="211" t="s">
        <v>2211</v>
      </c>
      <c r="D1883" s="223">
        <v>1439100006</v>
      </c>
      <c r="E1883" s="211"/>
      <c r="F1883" s="211"/>
      <c r="G1883" s="211">
        <v>30</v>
      </c>
      <c r="H1883" s="224">
        <v>21125000</v>
      </c>
      <c r="I1883" s="224">
        <v>19012500</v>
      </c>
      <c r="J1883" s="225">
        <v>16900000</v>
      </c>
    </row>
    <row r="1884" spans="1:10" ht="24" customHeight="1" x14ac:dyDescent="0.2">
      <c r="A1884" s="222">
        <v>1883</v>
      </c>
      <c r="B1884" s="218" t="s">
        <v>646</v>
      </c>
      <c r="C1884" s="211" t="s">
        <v>2212</v>
      </c>
      <c r="D1884" s="223">
        <v>1439100008</v>
      </c>
      <c r="E1884" s="211"/>
      <c r="F1884" s="211"/>
      <c r="G1884" s="211">
        <v>30</v>
      </c>
      <c r="H1884" s="224">
        <v>21125000</v>
      </c>
      <c r="I1884" s="224">
        <v>19012500</v>
      </c>
      <c r="J1884" s="225">
        <v>16900000</v>
      </c>
    </row>
    <row r="1885" spans="1:10" ht="24" customHeight="1" x14ac:dyDescent="0.2">
      <c r="A1885" s="222">
        <v>1884</v>
      </c>
      <c r="B1885" s="218" t="s">
        <v>646</v>
      </c>
      <c r="C1885" s="211" t="s">
        <v>2089</v>
      </c>
      <c r="D1885" s="223">
        <v>5141100005</v>
      </c>
      <c r="E1885" s="211"/>
      <c r="F1885" s="211"/>
      <c r="G1885" s="211">
        <v>30</v>
      </c>
      <c r="H1885" s="224">
        <v>21125000</v>
      </c>
      <c r="I1885" s="224">
        <v>19012500</v>
      </c>
      <c r="J1885" s="225">
        <v>16900000</v>
      </c>
    </row>
    <row r="1886" spans="1:10" ht="24" customHeight="1" x14ac:dyDescent="0.2">
      <c r="A1886" s="222">
        <v>1885</v>
      </c>
      <c r="B1886" s="218" t="s">
        <v>646</v>
      </c>
      <c r="C1886" s="211" t="s">
        <v>2542</v>
      </c>
      <c r="D1886" s="223">
        <v>1439220000</v>
      </c>
      <c r="E1886" s="211"/>
      <c r="F1886" s="211"/>
      <c r="G1886" s="211">
        <v>120</v>
      </c>
      <c r="H1886" s="224">
        <v>84500000</v>
      </c>
      <c r="I1886" s="224">
        <v>76050000</v>
      </c>
      <c r="J1886" s="225">
        <v>67600000</v>
      </c>
    </row>
    <row r="1887" spans="1:10" ht="24" customHeight="1" x14ac:dyDescent="0.2">
      <c r="A1887" s="222">
        <v>1886</v>
      </c>
      <c r="B1887" s="218" t="s">
        <v>646</v>
      </c>
      <c r="C1887" s="211" t="s">
        <v>2213</v>
      </c>
      <c r="D1887" s="223">
        <v>51422057001002</v>
      </c>
      <c r="E1887" s="211"/>
      <c r="F1887" s="211"/>
      <c r="G1887" s="211">
        <v>323</v>
      </c>
      <c r="H1887" s="224">
        <v>148200000</v>
      </c>
      <c r="I1887" s="224">
        <v>133380000</v>
      </c>
      <c r="J1887" s="225">
        <v>118560000</v>
      </c>
    </row>
    <row r="1888" spans="1:10" ht="24" customHeight="1" x14ac:dyDescent="0.2">
      <c r="A1888" s="222">
        <v>1887</v>
      </c>
      <c r="B1888" s="218" t="s">
        <v>646</v>
      </c>
      <c r="C1888" s="211" t="s">
        <v>2214</v>
      </c>
      <c r="D1888" s="223">
        <v>514220570050001</v>
      </c>
      <c r="E1888" s="211"/>
      <c r="F1888" s="211"/>
      <c r="G1888" s="211">
        <v>205</v>
      </c>
      <c r="H1888" s="224">
        <v>101400000</v>
      </c>
      <c r="I1888" s="224">
        <v>91260000</v>
      </c>
      <c r="J1888" s="225">
        <v>81120000</v>
      </c>
    </row>
    <row r="1889" spans="1:10" ht="24" customHeight="1" x14ac:dyDescent="0.2">
      <c r="A1889" s="222">
        <v>1888</v>
      </c>
      <c r="B1889" s="218" t="s">
        <v>646</v>
      </c>
      <c r="C1889" s="211" t="s">
        <v>648</v>
      </c>
      <c r="D1889" s="223">
        <v>514220570070031</v>
      </c>
      <c r="E1889" s="211"/>
      <c r="F1889" s="211"/>
      <c r="G1889" s="211">
        <v>63</v>
      </c>
      <c r="H1889" s="224">
        <v>21450000</v>
      </c>
      <c r="I1889" s="224">
        <v>19305000</v>
      </c>
      <c r="J1889" s="225">
        <v>17160000</v>
      </c>
    </row>
    <row r="1890" spans="1:10" ht="24" customHeight="1" x14ac:dyDescent="0.2">
      <c r="A1890" s="222">
        <v>1889</v>
      </c>
      <c r="B1890" s="218" t="s">
        <v>646</v>
      </c>
      <c r="C1890" s="211" t="s">
        <v>653</v>
      </c>
      <c r="D1890" s="223">
        <v>514120570010011</v>
      </c>
      <c r="E1890" s="211"/>
      <c r="F1890" s="211"/>
      <c r="G1890" s="211">
        <v>140</v>
      </c>
      <c r="H1890" s="224">
        <v>74880000</v>
      </c>
      <c r="I1890" s="224">
        <v>67392000</v>
      </c>
      <c r="J1890" s="225">
        <v>59904000</v>
      </c>
    </row>
    <row r="1891" spans="1:10" ht="24" customHeight="1" x14ac:dyDescent="0.2">
      <c r="A1891" s="222">
        <v>1890</v>
      </c>
      <c r="B1891" s="218" t="s">
        <v>646</v>
      </c>
      <c r="C1891" s="211" t="s">
        <v>2442</v>
      </c>
      <c r="D1891" s="223">
        <v>514120570010011</v>
      </c>
      <c r="E1891" s="211"/>
      <c r="F1891" s="211"/>
      <c r="G1891" s="211">
        <v>30</v>
      </c>
      <c r="H1891" s="224">
        <v>52000000</v>
      </c>
      <c r="I1891" s="224">
        <v>46800000</v>
      </c>
      <c r="J1891" s="225">
        <v>41600000</v>
      </c>
    </row>
    <row r="1892" spans="1:10" ht="24" customHeight="1" x14ac:dyDescent="0.2">
      <c r="A1892" s="222">
        <v>1891</v>
      </c>
      <c r="B1892" s="218" t="s">
        <v>646</v>
      </c>
      <c r="C1892" s="211" t="s">
        <v>2443</v>
      </c>
      <c r="D1892" s="223">
        <v>514120570010011</v>
      </c>
      <c r="E1892" s="211"/>
      <c r="F1892" s="211"/>
      <c r="G1892" s="211">
        <v>82</v>
      </c>
      <c r="H1892" s="224">
        <v>30875000</v>
      </c>
      <c r="I1892" s="224">
        <v>27787500</v>
      </c>
      <c r="J1892" s="225">
        <v>24700000</v>
      </c>
    </row>
    <row r="1893" spans="1:10" ht="24" customHeight="1" x14ac:dyDescent="0.2">
      <c r="A1893" s="222">
        <v>1892</v>
      </c>
      <c r="B1893" s="218" t="s">
        <v>646</v>
      </c>
      <c r="C1893" s="216" t="s">
        <v>2444</v>
      </c>
      <c r="D1893" s="229">
        <v>514120570010011</v>
      </c>
      <c r="E1893" s="216"/>
      <c r="F1893" s="216"/>
      <c r="G1893" s="216">
        <v>30</v>
      </c>
      <c r="H1893" s="230">
        <v>24375000</v>
      </c>
      <c r="I1893" s="230">
        <v>21937500</v>
      </c>
      <c r="J1893" s="231">
        <v>19500000</v>
      </c>
    </row>
  </sheetData>
  <printOptions horizontalCentered="1"/>
  <pageMargins left="0" right="0" top="0.63" bottom="0.39" header="0.27" footer="0.13"/>
  <pageSetup paperSize="9" fitToHeight="0" orientation="landscape" r:id="rId1"/>
  <headerFooter>
    <oddHeader>&amp;C&amp;"Lalezar,Regular"&amp;18نرخنامه آموزشگاههای فنی و حرفه ای آزاد استان فارس سال 1404</oddHeader>
    <oddFooter>&amp;C&amp;"Calibri,Bold"&amp;12صفحه &amp;P از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نسخه نهایی</vt:lpstr>
      <vt:lpstr>Sheet1</vt:lpstr>
      <vt:lpstr>ورزش</vt:lpstr>
      <vt:lpstr>خدمات حقوقی</vt:lpstr>
      <vt:lpstr>طلا و جواهر سازی</vt:lpstr>
      <vt:lpstr>صنایع غذایی</vt:lpstr>
      <vt:lpstr>مراقبت و زیبایی1404</vt:lpstr>
      <vt:lpstr>درصد افزایش 1404</vt:lpstr>
      <vt:lpstr>شهریه 1404</vt:lpstr>
      <vt:lpstr>بالای 30%</vt:lpstr>
      <vt:lpstr>'بالای 30%'!Print_Area</vt:lpstr>
      <vt:lpstr>'شهریه 1404'!Print_Area</vt:lpstr>
      <vt:lpstr>'نسخه نهایی'!Print_Area</vt:lpstr>
      <vt:lpstr>'بالای 30%'!Print_Titles</vt:lpstr>
      <vt:lpstr>'شهریه 1404'!Print_Titles</vt:lpstr>
      <vt:lpstr>'نسخه نهایی'!Print_Titles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farhadi</cp:lastModifiedBy>
  <cp:lastPrinted>2025-07-22T04:45:30Z</cp:lastPrinted>
  <dcterms:created xsi:type="dcterms:W3CDTF">2023-07-04T06:14:30Z</dcterms:created>
  <dcterms:modified xsi:type="dcterms:W3CDTF">2025-09-16T03:21:42Z</dcterms:modified>
</cp:coreProperties>
</file>